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5985" windowWidth="12435" windowHeight="1920"/>
  </bookViews>
  <sheets>
    <sheet name="Fuel Use by Vehicle Type" sheetId="5" r:id="rId1"/>
    <sheet name="Condensed" sheetId="6" state="hidden" r:id="rId2"/>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7" i="5" l="1"/>
  <c r="E7" i="5"/>
  <c r="C5" i="5"/>
  <c r="E5" i="5"/>
  <c r="C9" i="5"/>
  <c r="F9" i="5"/>
  <c r="C4" i="5"/>
  <c r="F4" i="5"/>
  <c r="C10" i="5"/>
  <c r="F10" i="5"/>
  <c r="F12" i="5"/>
  <c r="F5" i="5"/>
  <c r="F7" i="5"/>
  <c r="D7" i="5"/>
  <c r="D5" i="5"/>
  <c r="F11" i="5"/>
  <c r="C6" i="5"/>
  <c r="F6" i="5"/>
  <c r="D15" i="5"/>
  <c r="F15" i="5"/>
  <c r="F14" i="5"/>
  <c r="D14" i="5"/>
  <c r="F13" i="5"/>
  <c r="D13" i="5"/>
  <c r="D12" i="5"/>
  <c r="D11" i="5"/>
</calcChain>
</file>

<file path=xl/sharedStrings.xml><?xml version="1.0" encoding="utf-8"?>
<sst xmlns="http://schemas.openxmlformats.org/spreadsheetml/2006/main" count="71" uniqueCount="43">
  <si>
    <t>Car</t>
  </si>
  <si>
    <t>Vehicle Type</t>
  </si>
  <si>
    <t>Refuse Truck</t>
  </si>
  <si>
    <t>School Bus</t>
  </si>
  <si>
    <t>Transit Bus</t>
  </si>
  <si>
    <t>Data Sources:</t>
  </si>
  <si>
    <t>MPG Gasoline</t>
  </si>
  <si>
    <t>MPG Diesel</t>
  </si>
  <si>
    <t>Numbers in bold indicate that the measurements were taken using that fuel.  They are the source of the non-bold energy based conversions.</t>
  </si>
  <si>
    <t>Notes:</t>
  </si>
  <si>
    <t>A</t>
  </si>
  <si>
    <t>B</t>
  </si>
  <si>
    <t>C</t>
  </si>
  <si>
    <t>D</t>
  </si>
  <si>
    <t>E</t>
  </si>
  <si>
    <t>VMT</t>
  </si>
  <si>
    <t>Average Fuel Economy and VMT by Vehicle Type</t>
  </si>
  <si>
    <t>Taxi</t>
  </si>
  <si>
    <t>Police</t>
  </si>
  <si>
    <t>F</t>
  </si>
  <si>
    <t>Delivery Truck</t>
  </si>
  <si>
    <t>Annual Fuel Use (GGE)</t>
  </si>
  <si>
    <t>Delivery trucks are single-unit trucks with 2 axles and 6 or more tires.</t>
  </si>
  <si>
    <t>proprietary</t>
  </si>
  <si>
    <t xml:space="preserve">Weighted average of 4,519 vehicles in Chicago (IL) PD, Colorado State Patrol, Denver (CO) PD, Duluth (MN) PD, Everett (WA) PD, Geauge County (OH) Sheriff's Office, Hoover (AL) PD, North Richland Hills (TX) PD, and Savanna (GA) PD. </t>
  </si>
  <si>
    <t>Motorcycle</t>
  </si>
  <si>
    <t>Light Truck</t>
  </si>
  <si>
    <t>Para. Shuttle</t>
  </si>
  <si>
    <t>Class 8 Truck</t>
  </si>
  <si>
    <t>Class 8 trucks are combined tractor/trailer trucks, also know as long-haul or class 8.</t>
  </si>
  <si>
    <t>Average Annual Fuel Use                     by VehicleType</t>
  </si>
  <si>
    <t>Light-duty vehicles are sales-weighted combination of cars, wagons, vans, SUVs, and pickups. Vehicles with short wheelbases (&lt;121 in.) are generalized as cars and vehicles with long wheelbases are generalized as light trucks.</t>
  </si>
  <si>
    <t>Light-Duty Vehicle</t>
  </si>
  <si>
    <t>Worksheet available at www.afdc.energy.gov/data/</t>
  </si>
  <si>
    <t>American School Bus Council.  National School Bus Fuel Data.  Accessed 6/13/14 at http://www.americanschoolbuscouncil.org/issues/environmental-benefits</t>
  </si>
  <si>
    <t>Taxicab, Limousine &amp; Paratransit Association's 2013 Taxicab Fact Book.  Available for purchase at http://www.tlpa.org/reports/index.cfm#1</t>
  </si>
  <si>
    <t>Federal Highway Administration. Highway Statistics 2013, Table VM-1.  Accessed 06/4/15 at http://www.fhwa.dot.gov/policyinformation/statistics/2013/</t>
  </si>
  <si>
    <t xml:space="preserve">Calculated from tables 6, 7, and 20 in American Public Transit Association's Public Transportation Fact Book 2014. Accessed 06/16/2014 at:                                           http://www.apta.com/resources/statistics/Documents/FactBook/2014-APTA-Fact-Book.pdf        </t>
  </si>
  <si>
    <t>Gordon, Deborah, Juliet Burdelski, and James S. Cannon.  Greening Garbage Trucks: New Technologies for Cleaner Air.  Inform, Inc. 2003.  ISBN #0-918780-80-2.</t>
  </si>
  <si>
    <t>Conversion between diesel and gasoline is 1 gallon gasoline = 0.904 gallons diesel (from the AFDC).</t>
  </si>
  <si>
    <t>Conversion between 1 kWh of electricty and gasoline is 1 gallon gasoline = 33.7kWh (from the AFDC).</t>
  </si>
  <si>
    <t>Last updated 06/17/2015</t>
  </si>
  <si>
    <t>Source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</si>
</sst>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
    <numFmt numFmtId="166" formatCode="0.0_)"/>
  </numFmts>
  <fonts count="13" x14ac:knownFonts="1">
    <font>
      <sz val="10"/>
      <color theme="1"/>
      <name val="Arial"/>
      <family val="2"/>
    </font>
    <font>
      <sz val="11"/>
      <color theme="1"/>
      <name val="Calibri"/>
      <family val="2"/>
      <scheme val="minor"/>
    </font>
    <font>
      <sz val="10"/>
      <name val="Arial"/>
      <family val="2"/>
    </font>
    <font>
      <sz val="10"/>
      <color theme="1"/>
      <name val="Arial"/>
      <family val="2"/>
    </font>
    <font>
      <b/>
      <sz val="10"/>
      <color theme="1"/>
      <name val="Arial"/>
      <family val="2"/>
    </font>
    <font>
      <b/>
      <sz val="12"/>
      <color theme="1"/>
      <name val="Times New Roman"/>
      <family val="1"/>
    </font>
    <font>
      <sz val="12"/>
      <color theme="1"/>
      <name val="Times New Roman"/>
      <family val="1"/>
    </font>
    <font>
      <sz val="10"/>
      <color theme="1" tint="0.499984740745262"/>
      <name val="Arial"/>
      <family val="2"/>
    </font>
    <font>
      <b/>
      <sz val="12"/>
      <color theme="1"/>
      <name val="Arial"/>
      <family val="2"/>
    </font>
    <font>
      <b/>
      <sz val="10"/>
      <color indexed="8"/>
      <name val="Arial"/>
      <family val="2"/>
    </font>
    <font>
      <sz val="10"/>
      <color indexed="8"/>
      <name val="Arial"/>
      <family val="2"/>
    </font>
    <font>
      <u/>
      <sz val="10"/>
      <color theme="10"/>
      <name val="Arial"/>
      <family val="2"/>
    </font>
    <font>
      <u/>
      <sz val="10"/>
      <color theme="11"/>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43" fontId="3" fillId="0" borderId="0" applyFont="0" applyFill="0" applyBorder="0" applyAlignment="0" applyProtection="0"/>
    <xf numFmtId="0" fontId="2" fillId="0" borderId="0"/>
    <xf numFmtId="0" fontId="1" fillId="0" borderId="0"/>
    <xf numFmtId="43" fontId="2" fillId="0" borderId="0" applyFont="0" applyFill="0" applyBorder="0" applyAlignment="0" applyProtection="0"/>
    <xf numFmtId="43" fontId="3" fillId="0" borderId="0" applyFont="0" applyFill="0" applyBorder="0" applyAlignment="0" applyProtection="0"/>
    <xf numFmtId="0" fontId="2" fillId="0" borderId="0"/>
    <xf numFmtId="0" fontId="11" fillId="0" borderId="0" applyNumberFormat="0" applyFill="0" applyBorder="0" applyAlignment="0" applyProtection="0"/>
    <xf numFmtId="0" fontId="12" fillId="0" borderId="0" applyNumberFormat="0" applyFill="0" applyBorder="0" applyAlignment="0" applyProtection="0"/>
  </cellStyleXfs>
  <cellXfs count="47">
    <xf numFmtId="0" fontId="0" fillId="0" borderId="0" xfId="0"/>
    <xf numFmtId="0" fontId="4" fillId="0" borderId="0" xfId="0" applyFont="1"/>
    <xf numFmtId="0" fontId="5" fillId="0" borderId="0" xfId="0" applyFont="1"/>
    <xf numFmtId="0" fontId="6" fillId="0" borderId="0" xfId="0" applyFont="1"/>
    <xf numFmtId="0" fontId="4" fillId="0" borderId="0" xfId="0" applyFont="1" applyAlignment="1">
      <alignment horizontal="left" wrapText="1"/>
    </xf>
    <xf numFmtId="0" fontId="0" fillId="0" borderId="3" xfId="0" applyFill="1" applyBorder="1"/>
    <xf numFmtId="0" fontId="0" fillId="0" borderId="6" xfId="0" applyFill="1" applyBorder="1"/>
    <xf numFmtId="0" fontId="0" fillId="0" borderId="0" xfId="0" applyAlignment="1">
      <alignment horizontal="center" vertical="center"/>
    </xf>
    <xf numFmtId="2" fontId="8" fillId="0" borderId="0" xfId="0" applyNumberFormat="1" applyFont="1" applyFill="1" applyBorder="1" applyAlignment="1">
      <alignment horizontal="center"/>
    </xf>
    <xf numFmtId="0" fontId="0" fillId="0" borderId="0" xfId="0" applyBorder="1"/>
    <xf numFmtId="164" fontId="3" fillId="0" borderId="0" xfId="1" applyNumberFormat="1" applyFont="1"/>
    <xf numFmtId="164" fontId="3" fillId="0" borderId="1" xfId="1" applyNumberFormat="1" applyFont="1" applyBorder="1"/>
    <xf numFmtId="0" fontId="0" fillId="0" borderId="0" xfId="0" applyAlignment="1">
      <alignment horizontal="left" wrapText="1"/>
    </xf>
    <xf numFmtId="164" fontId="0" fillId="0" borderId="1" xfId="1" applyNumberFormat="1" applyFont="1" applyBorder="1"/>
    <xf numFmtId="164" fontId="0" fillId="0" borderId="5" xfId="1" applyNumberFormat="1" applyFont="1" applyBorder="1"/>
    <xf numFmtId="0" fontId="0" fillId="0" borderId="6" xfId="0" applyFont="1" applyFill="1" applyBorder="1"/>
    <xf numFmtId="0" fontId="0" fillId="2" borderId="6" xfId="0" applyFill="1" applyBorder="1"/>
    <xf numFmtId="166" fontId="9" fillId="2" borderId="2" xfId="3" applyNumberFormat="1" applyFont="1" applyFill="1" applyBorder="1" applyAlignment="1" applyProtection="1">
      <alignment horizontal="center"/>
    </xf>
    <xf numFmtId="164" fontId="10" fillId="2" borderId="2" xfId="4" applyNumberFormat="1" applyFont="1" applyFill="1" applyBorder="1" applyAlignment="1" applyProtection="1">
      <alignment horizontal="right" vertical="top"/>
    </xf>
    <xf numFmtId="3" fontId="3" fillId="2" borderId="2" xfId="5" applyNumberFormat="1" applyFont="1" applyFill="1" applyBorder="1" applyAlignment="1"/>
    <xf numFmtId="165" fontId="4" fillId="2" borderId="2" xfId="0" applyNumberFormat="1" applyFont="1" applyFill="1" applyBorder="1" applyAlignment="1">
      <alignment horizontal="center"/>
    </xf>
    <xf numFmtId="3" fontId="3" fillId="2" borderId="2" xfId="5" applyNumberFormat="1" applyFont="1" applyFill="1" applyBorder="1" applyAlignment="1">
      <alignment horizontal="right"/>
    </xf>
    <xf numFmtId="165" fontId="7" fillId="2" borderId="2" xfId="0" applyNumberFormat="1" applyFont="1" applyFill="1" applyBorder="1" applyAlignment="1">
      <alignment horizontal="center"/>
    </xf>
    <xf numFmtId="3" fontId="2" fillId="2" borderId="2" xfId="5" applyNumberFormat="1" applyFont="1" applyFill="1" applyBorder="1" applyAlignment="1">
      <alignment horizontal="right"/>
    </xf>
    <xf numFmtId="37" fontId="3" fillId="2" borderId="2" xfId="6" applyNumberFormat="1" applyFont="1" applyFill="1" applyBorder="1" applyAlignment="1" applyProtection="1">
      <alignment horizontal="right"/>
    </xf>
    <xf numFmtId="166" fontId="9" fillId="2" borderId="4" xfId="3" applyNumberFormat="1" applyFont="1" applyFill="1" applyBorder="1" applyAlignment="1" applyProtection="1">
      <alignment horizontal="center"/>
    </xf>
    <xf numFmtId="165" fontId="7" fillId="2" borderId="4" xfId="0" applyNumberFormat="1" applyFont="1" applyFill="1" applyBorder="1" applyAlignment="1">
      <alignment horizontal="center"/>
    </xf>
    <xf numFmtId="164" fontId="10" fillId="2" borderId="4" xfId="4" applyNumberFormat="1" applyFont="1" applyFill="1" applyBorder="1" applyAlignment="1" applyProtection="1">
      <alignment horizontal="right" vertical="top"/>
    </xf>
    <xf numFmtId="3" fontId="3" fillId="2" borderId="4" xfId="5" applyNumberFormat="1" applyFont="1" applyFill="1" applyBorder="1" applyAlignment="1"/>
    <xf numFmtId="0" fontId="0" fillId="0" borderId="9" xfId="0" applyFill="1" applyBorder="1" applyAlignment="1">
      <alignment wrapText="1"/>
    </xf>
    <xf numFmtId="0" fontId="0" fillId="0" borderId="10" xfId="0" applyFill="1" applyBorder="1" applyAlignment="1">
      <alignment wrapText="1"/>
    </xf>
    <xf numFmtId="0" fontId="0" fillId="0" borderId="11" xfId="0" applyFill="1" applyBorder="1" applyAlignment="1">
      <alignment wrapText="1"/>
    </xf>
    <xf numFmtId="0" fontId="0" fillId="0" borderId="0" xfId="0" applyAlignment="1">
      <alignment horizontal="left" wrapText="1"/>
    </xf>
    <xf numFmtId="0" fontId="0" fillId="2" borderId="0" xfId="0" applyFill="1" applyAlignment="1">
      <alignment horizontal="left" wrapText="1"/>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2" fontId="8" fillId="0" borderId="7"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wrapText="1"/>
    </xf>
    <xf numFmtId="0" fontId="2" fillId="0" borderId="0" xfId="2" applyAlignment="1"/>
    <xf numFmtId="0" fontId="0" fillId="0" borderId="0" xfId="0" applyAlignment="1">
      <alignment wrapText="1"/>
    </xf>
    <xf numFmtId="0" fontId="2" fillId="0" borderId="0" xfId="2" applyAlignment="1"/>
    <xf numFmtId="0" fontId="8" fillId="0" borderId="0" xfId="0" applyFont="1" applyFill="1" applyBorder="1" applyAlignment="1">
      <alignment vertical="center"/>
    </xf>
    <xf numFmtId="0" fontId="0" fillId="2" borderId="1" xfId="0" applyFont="1" applyFill="1" applyBorder="1" applyAlignment="1">
      <alignment horizontal="center"/>
    </xf>
    <xf numFmtId="0" fontId="0" fillId="2" borderId="1" xfId="0" applyFill="1" applyBorder="1" applyAlignment="1">
      <alignment horizontal="center"/>
    </xf>
    <xf numFmtId="0" fontId="0" fillId="2" borderId="5" xfId="0" applyFill="1" applyBorder="1" applyAlignment="1">
      <alignment horizontal="center"/>
    </xf>
  </cellXfs>
  <cellStyles count="9">
    <cellStyle name="Comma" xfId="1" builtinId="3"/>
    <cellStyle name="Comma 2" xfId="5"/>
    <cellStyle name="Comma 4" xfId="4"/>
    <cellStyle name="Followed Hyperlink" xfId="8" builtinId="9" hidden="1"/>
    <cellStyle name="Hyperlink" xfId="7" builtinId="8" hidden="1"/>
    <cellStyle name="Normal" xfId="0" builtinId="0"/>
    <cellStyle name="Normal 2" xfId="6"/>
    <cellStyle name="Normal 3" xfId="2"/>
    <cellStyle name="Normal 7"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Average Annual Fuel Use by Vehicle Type</a:t>
            </a:r>
          </a:p>
        </c:rich>
      </c:tx>
      <c:layout/>
      <c:overlay val="0"/>
    </c:title>
    <c:autoTitleDeleted val="0"/>
    <c:plotArea>
      <c:layout/>
      <c:barChart>
        <c:barDir val="col"/>
        <c:grouping val="clustered"/>
        <c:varyColors val="0"/>
        <c:ser>
          <c:idx val="0"/>
          <c:order val="0"/>
          <c:invertIfNegative val="0"/>
          <c:dLbls>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dLbls>
          <c:cat>
            <c:strRef>
              <c:f>'Fuel Use by Vehicle Type'!$B$4:$B$15</c:f>
              <c:strCache>
                <c:ptCount val="12"/>
                <c:pt idx="0">
                  <c:v>Class 8 Truck</c:v>
                </c:pt>
                <c:pt idx="1">
                  <c:v>Transit Bus</c:v>
                </c:pt>
                <c:pt idx="2">
                  <c:v>Refuse Truck</c:v>
                </c:pt>
                <c:pt idx="3">
                  <c:v>Para. Shuttle</c:v>
                </c:pt>
                <c:pt idx="4">
                  <c:v>Taxi</c:v>
                </c:pt>
                <c:pt idx="5">
                  <c:v>Delivery Truck</c:v>
                </c:pt>
                <c:pt idx="6">
                  <c:v>School Bus</c:v>
                </c:pt>
                <c:pt idx="7">
                  <c:v>Police</c:v>
                </c:pt>
                <c:pt idx="8">
                  <c:v>Light Truck</c:v>
                </c:pt>
                <c:pt idx="9">
                  <c:v>Light-Duty Vehicle</c:v>
                </c:pt>
                <c:pt idx="10">
                  <c:v>Car</c:v>
                </c:pt>
                <c:pt idx="11">
                  <c:v>Motorcycle</c:v>
                </c:pt>
              </c:strCache>
            </c:strRef>
          </c:cat>
          <c:val>
            <c:numRef>
              <c:f>'Fuel Use by Vehicle Type'!$F$4:$F$15</c:f>
              <c:numCache>
                <c:formatCode>#,##0</c:formatCode>
                <c:ptCount val="12"/>
                <c:pt idx="0">
                  <c:v>12888.821090640513</c:v>
                </c:pt>
                <c:pt idx="1">
                  <c:v>10439.606743973143</c:v>
                </c:pt>
                <c:pt idx="2">
                  <c:v>9876.7383059418462</c:v>
                </c:pt>
                <c:pt idx="3">
                  <c:v>3065.0279752884953</c:v>
                </c:pt>
                <c:pt idx="4">
                  <c:v>2813.2959999999998</c:v>
                </c:pt>
                <c:pt idx="5">
                  <c:v>1974.1539589904962</c:v>
                </c:pt>
                <c:pt idx="6">
                  <c:v>1896.3337547408344</c:v>
                </c:pt>
                <c:pt idx="7">
                  <c:v>1423.4741784037558</c:v>
                </c:pt>
                <c:pt idx="8">
                  <c:v>682.52384795819137</c:v>
                </c:pt>
                <c:pt idx="9">
                  <c:v>524.42523100964911</c:v>
                </c:pt>
                <c:pt idx="10">
                  <c:v>480.28320547749854</c:v>
                </c:pt>
                <c:pt idx="11">
                  <c:v>55.649442062086962</c:v>
                </c:pt>
              </c:numCache>
            </c:numRef>
          </c:val>
        </c:ser>
        <c:dLbls>
          <c:showLegendKey val="0"/>
          <c:showVal val="0"/>
          <c:showCatName val="0"/>
          <c:showSerName val="0"/>
          <c:showPercent val="0"/>
          <c:showBubbleSize val="0"/>
        </c:dLbls>
        <c:gapWidth val="150"/>
        <c:axId val="115957120"/>
        <c:axId val="129610880"/>
      </c:barChart>
      <c:catAx>
        <c:axId val="11595712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29610880"/>
        <c:crosses val="autoZero"/>
        <c:auto val="1"/>
        <c:lblAlgn val="ctr"/>
        <c:lblOffset val="100"/>
        <c:noMultiLvlLbl val="0"/>
      </c:catAx>
      <c:valAx>
        <c:axId val="129610880"/>
        <c:scaling>
          <c:orientation val="minMax"/>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1100" b="0"/>
                  <a:t>Gasoline</a:t>
                </a:r>
                <a:r>
                  <a:rPr lang="en-US" sz="1100" b="0" baseline="0"/>
                  <a:t> Gallon Equivalents </a:t>
                </a:r>
                <a:r>
                  <a:rPr lang="en-US" sz="1100" b="0"/>
                  <a:t> per Year</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95712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 l="0.70000000000000095" r="0.70000000000000095" t="0.750000000000003"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www.afdc.energy.gov/data/#www.afdc.energy.gov/data/" TargetMode="External"/></Relationships>
</file>

<file path=xl/drawings/drawing1.xml><?xml version="1.0" encoding="utf-8"?>
<xdr:wsDr xmlns:xdr="http://schemas.openxmlformats.org/drawingml/2006/spreadsheetDrawing" xmlns:a="http://schemas.openxmlformats.org/drawingml/2006/main">
  <xdr:twoCellAnchor>
    <xdr:from>
      <xdr:col>10</xdr:col>
      <xdr:colOff>4762</xdr:colOff>
      <xdr:row>0</xdr:row>
      <xdr:rowOff>154781</xdr:rowOff>
    </xdr:from>
    <xdr:to>
      <xdr:col>22</xdr:col>
      <xdr:colOff>0</xdr:colOff>
      <xdr:row>28</xdr:row>
      <xdr:rowOff>23811</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0.7768</cdr:x>
      <cdr:y>0.96755</cdr:y>
    </cdr:from>
    <cdr:to>
      <cdr:x>1</cdr:x>
      <cdr:y>0.9999</cdr:y>
    </cdr:to>
    <cdr:sp macro="" textlink="">
      <cdr:nvSpPr>
        <cdr:cNvPr id="2" name="Text Box 1">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6000750" y="4543425"/>
          <a:ext cx="1634892" cy="151932"/>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rtl="0">
            <a:defRPr sz="1000"/>
          </a:pPr>
          <a:r>
            <a:rPr lang="en-US" sz="800" b="0" i="0" u="none" strike="noStrike" baseline="0">
              <a:solidFill>
                <a:srgbClr val="000000"/>
              </a:solidFill>
              <a:latin typeface="Arial"/>
              <a:cs typeface="Arial"/>
            </a:rPr>
            <a:t>www.afdc.energy.gov/data/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tabSelected="1" zoomScale="80" zoomScaleNormal="80" workbookViewId="0"/>
  </sheetViews>
  <sheetFormatPr defaultColWidth="8.85546875" defaultRowHeight="12.75" x14ac:dyDescent="0.2"/>
  <cols>
    <col min="1" max="1" width="5.42578125" customWidth="1"/>
    <col min="2" max="2" width="16.85546875" customWidth="1"/>
    <col min="3" max="3" width="12.5703125" customWidth="1"/>
    <col min="4" max="4" width="10.42578125" customWidth="1"/>
    <col min="5" max="5" width="11.140625" customWidth="1"/>
    <col min="6" max="6" width="12.5703125" customWidth="1"/>
    <col min="7" max="7" width="8.42578125" customWidth="1"/>
    <col min="8" max="8" width="8.5703125" customWidth="1"/>
  </cols>
  <sheetData>
    <row r="1" spans="2:9" ht="13.5" thickBot="1" x14ac:dyDescent="0.25"/>
    <row r="2" spans="2:9" ht="22.5" customHeight="1" thickBot="1" x14ac:dyDescent="0.25">
      <c r="B2" s="34" t="s">
        <v>16</v>
      </c>
      <c r="C2" s="35"/>
      <c r="D2" s="35"/>
      <c r="E2" s="35"/>
      <c r="F2" s="35"/>
      <c r="G2" s="36"/>
      <c r="H2" s="43"/>
      <c r="I2" s="9"/>
    </row>
    <row r="3" spans="2:9" ht="25.5" x14ac:dyDescent="0.2">
      <c r="B3" s="29" t="s">
        <v>1</v>
      </c>
      <c r="C3" s="30" t="s">
        <v>6</v>
      </c>
      <c r="D3" s="30" t="s">
        <v>7</v>
      </c>
      <c r="E3" s="30" t="s">
        <v>15</v>
      </c>
      <c r="F3" s="30" t="s">
        <v>21</v>
      </c>
      <c r="G3" s="31" t="s">
        <v>42</v>
      </c>
      <c r="H3" s="9"/>
    </row>
    <row r="4" spans="2:9" x14ac:dyDescent="0.2">
      <c r="B4" s="15" t="s">
        <v>28</v>
      </c>
      <c r="C4" s="22">
        <f>D4*0.904</f>
        <v>5.2879503287994618</v>
      </c>
      <c r="D4" s="17">
        <v>5.849502576105599</v>
      </c>
      <c r="E4" s="18">
        <v>68155.445724089936</v>
      </c>
      <c r="F4" s="19">
        <f>E4/C4</f>
        <v>12888.821090640513</v>
      </c>
      <c r="G4" s="44" t="s">
        <v>10</v>
      </c>
    </row>
    <row r="5" spans="2:9" x14ac:dyDescent="0.2">
      <c r="B5" s="6" t="s">
        <v>4</v>
      </c>
      <c r="C5" s="22">
        <f>2306.1/(((1.2*(1/33.7))+(442.5*1.13)+(12.3)+(19.6*0.64)+(120.6)+(56.4*1.09)))</f>
        <v>3.2618999345924924</v>
      </c>
      <c r="D5" s="20">
        <f>C5/0.904</f>
        <v>3.6082963878235534</v>
      </c>
      <c r="E5" s="21">
        <f>(2306.1*1000000)/67721</f>
        <v>34052.952555337339</v>
      </c>
      <c r="F5" s="19">
        <f>E5/C5</f>
        <v>10439.606743973143</v>
      </c>
      <c r="G5" s="45" t="s">
        <v>11</v>
      </c>
    </row>
    <row r="6" spans="2:9" x14ac:dyDescent="0.2">
      <c r="B6" s="6" t="s">
        <v>2</v>
      </c>
      <c r="C6" s="22">
        <f>D6*0.904</f>
        <v>2.5312000000000001</v>
      </c>
      <c r="D6" s="20">
        <v>2.8</v>
      </c>
      <c r="E6" s="23">
        <v>25000</v>
      </c>
      <c r="F6" s="19">
        <f t="shared" ref="F6:F15" si="0">E6/C6</f>
        <v>9876.7383059418462</v>
      </c>
      <c r="G6" s="45" t="s">
        <v>12</v>
      </c>
    </row>
    <row r="7" spans="2:9" x14ac:dyDescent="0.2">
      <c r="B7" s="16" t="s">
        <v>27</v>
      </c>
      <c r="C7" s="22">
        <f>1618.1/(((62.2*1.13)+(125.3)+(4.2)+(9.7*1.09)))</f>
        <v>7.6920882871662242</v>
      </c>
      <c r="D7" s="20">
        <f>C7/0.904</f>
        <v>8.5089472203166192</v>
      </c>
      <c r="E7" s="23">
        <f>(1618.1*1000000)/68632</f>
        <v>23576.465788553443</v>
      </c>
      <c r="F7" s="19">
        <f>E7/C7</f>
        <v>3065.0279752884953</v>
      </c>
      <c r="G7" s="45" t="s">
        <v>11</v>
      </c>
    </row>
    <row r="8" spans="2:9" x14ac:dyDescent="0.2">
      <c r="B8" s="6" t="s">
        <v>17</v>
      </c>
      <c r="C8" s="20" t="s">
        <v>23</v>
      </c>
      <c r="D8" s="22" t="s">
        <v>23</v>
      </c>
      <c r="E8" s="23" t="s">
        <v>23</v>
      </c>
      <c r="F8" s="19">
        <v>2813.2959999999998</v>
      </c>
      <c r="G8" s="45" t="s">
        <v>13</v>
      </c>
    </row>
    <row r="9" spans="2:9" x14ac:dyDescent="0.2">
      <c r="B9" s="6" t="s">
        <v>20</v>
      </c>
      <c r="C9" s="22">
        <f>D9*0.904</f>
        <v>6.6439462619672804</v>
      </c>
      <c r="D9" s="17">
        <v>7.3494980773974339</v>
      </c>
      <c r="E9" s="18">
        <v>13116.172816382816</v>
      </c>
      <c r="F9" s="19">
        <f t="shared" si="0"/>
        <v>1974.1539589904962</v>
      </c>
      <c r="G9" s="45" t="s">
        <v>10</v>
      </c>
    </row>
    <row r="10" spans="2:9" x14ac:dyDescent="0.2">
      <c r="B10" s="6" t="s">
        <v>3</v>
      </c>
      <c r="C10" s="22">
        <f>D10*0.904</f>
        <v>6.3280000000000003</v>
      </c>
      <c r="D10" s="20">
        <v>7</v>
      </c>
      <c r="E10" s="23">
        <v>12000</v>
      </c>
      <c r="F10" s="19">
        <f t="shared" si="0"/>
        <v>1896.3337547408344</v>
      </c>
      <c r="G10" s="45" t="s">
        <v>14</v>
      </c>
      <c r="I10" s="9"/>
    </row>
    <row r="11" spans="2:9" x14ac:dyDescent="0.2">
      <c r="B11" s="6" t="s">
        <v>18</v>
      </c>
      <c r="C11" s="20">
        <v>10.65</v>
      </c>
      <c r="D11" s="22">
        <f>C11/0.904</f>
        <v>11.780973451327434</v>
      </c>
      <c r="E11" s="23">
        <v>15160</v>
      </c>
      <c r="F11" s="19">
        <f t="shared" si="0"/>
        <v>1423.4741784037558</v>
      </c>
      <c r="G11" s="45" t="s">
        <v>19</v>
      </c>
    </row>
    <row r="12" spans="2:9" x14ac:dyDescent="0.2">
      <c r="B12" s="6" t="s">
        <v>26</v>
      </c>
      <c r="C12" s="17">
        <v>17.159732425881689</v>
      </c>
      <c r="D12" s="22">
        <f>C12/0.904</f>
        <v>18.982004895886824</v>
      </c>
      <c r="E12" s="18">
        <v>11711.926605245721</v>
      </c>
      <c r="F12" s="19">
        <f t="shared" si="0"/>
        <v>682.52384795819137</v>
      </c>
      <c r="G12" s="45" t="s">
        <v>10</v>
      </c>
    </row>
    <row r="13" spans="2:9" x14ac:dyDescent="0.2">
      <c r="B13" s="6" t="s">
        <v>32</v>
      </c>
      <c r="C13" s="17">
        <v>21.63510799150562</v>
      </c>
      <c r="D13" s="22">
        <f>C13/0.904</f>
        <v>23.932641583523914</v>
      </c>
      <c r="E13" s="24">
        <v>11345.996506364041</v>
      </c>
      <c r="F13" s="19">
        <f t="shared" si="0"/>
        <v>524.42523100964911</v>
      </c>
      <c r="G13" s="45" t="s">
        <v>10</v>
      </c>
    </row>
    <row r="14" spans="2:9" x14ac:dyDescent="0.2">
      <c r="B14" s="6" t="s">
        <v>0</v>
      </c>
      <c r="C14" s="17">
        <v>23.410826426301576</v>
      </c>
      <c r="D14" s="22">
        <f>C14/0.904</f>
        <v>25.896931887501744</v>
      </c>
      <c r="E14" s="18">
        <v>11243.826758901452</v>
      </c>
      <c r="F14" s="19">
        <f t="shared" si="0"/>
        <v>480.28320547749854</v>
      </c>
      <c r="G14" s="45" t="s">
        <v>10</v>
      </c>
    </row>
    <row r="15" spans="2:9" ht="13.5" thickBot="1" x14ac:dyDescent="0.25">
      <c r="B15" s="5" t="s">
        <v>25</v>
      </c>
      <c r="C15" s="25">
        <v>43.544207266801429</v>
      </c>
      <c r="D15" s="26">
        <f>C15/0.904</f>
        <v>48.16837087035556</v>
      </c>
      <c r="E15" s="27">
        <v>2423.2108394333723</v>
      </c>
      <c r="F15" s="28">
        <f t="shared" si="0"/>
        <v>55.649442062086962</v>
      </c>
      <c r="G15" s="46" t="s">
        <v>10</v>
      </c>
    </row>
    <row r="16" spans="2:9" ht="12.95" customHeight="1" x14ac:dyDescent="0.2"/>
    <row r="17" spans="1:8" x14ac:dyDescent="0.2">
      <c r="B17" s="1" t="s">
        <v>9</v>
      </c>
    </row>
    <row r="18" spans="1:8" ht="24.75" customHeight="1" x14ac:dyDescent="0.2">
      <c r="B18" s="39" t="s">
        <v>8</v>
      </c>
      <c r="C18" s="39"/>
      <c r="D18" s="39"/>
      <c r="E18" s="39"/>
      <c r="F18" s="39"/>
      <c r="G18" s="39"/>
      <c r="H18" s="41"/>
    </row>
    <row r="19" spans="1:8" ht="27" customHeight="1" x14ac:dyDescent="0.2">
      <c r="B19" s="39" t="s">
        <v>39</v>
      </c>
      <c r="C19" s="39"/>
      <c r="D19" s="39"/>
      <c r="E19" s="39"/>
      <c r="F19" s="39"/>
      <c r="G19" s="39"/>
      <c r="H19" s="41"/>
    </row>
    <row r="20" spans="1:8" ht="26.25" customHeight="1" x14ac:dyDescent="0.2">
      <c r="B20" s="39" t="s">
        <v>40</v>
      </c>
      <c r="C20" s="39"/>
      <c r="D20" s="39"/>
      <c r="E20" s="39"/>
      <c r="F20" s="39"/>
      <c r="G20" s="39"/>
      <c r="H20" s="41"/>
    </row>
    <row r="21" spans="1:8" ht="26.25" customHeight="1" x14ac:dyDescent="0.2">
      <c r="B21" s="39" t="s">
        <v>31</v>
      </c>
      <c r="C21" s="39"/>
      <c r="D21" s="39"/>
      <c r="E21" s="39"/>
      <c r="F21" s="39"/>
      <c r="G21" s="39"/>
      <c r="H21" s="41"/>
    </row>
    <row r="22" spans="1:8" ht="12.75" customHeight="1" x14ac:dyDescent="0.2">
      <c r="B22" s="39" t="s">
        <v>22</v>
      </c>
      <c r="C22" s="39"/>
      <c r="D22" s="39"/>
      <c r="E22" s="39"/>
      <c r="F22" s="39"/>
      <c r="G22" s="39"/>
      <c r="H22" s="41"/>
    </row>
    <row r="23" spans="1:8" ht="12.95" customHeight="1" x14ac:dyDescent="0.2">
      <c r="B23" s="39" t="s">
        <v>29</v>
      </c>
      <c r="C23" s="39"/>
      <c r="D23" s="39"/>
      <c r="E23" s="39"/>
      <c r="F23" s="39"/>
      <c r="G23" s="39"/>
      <c r="H23" s="41"/>
    </row>
    <row r="24" spans="1:8" x14ac:dyDescent="0.2">
      <c r="B24" s="40" t="s">
        <v>33</v>
      </c>
      <c r="C24" s="40"/>
      <c r="D24" s="40"/>
      <c r="E24" s="40"/>
      <c r="F24" s="40"/>
      <c r="G24" s="40"/>
      <c r="H24" s="42"/>
    </row>
    <row r="25" spans="1:8" x14ac:dyDescent="0.2">
      <c r="B25" s="40" t="s">
        <v>41</v>
      </c>
      <c r="C25" s="40"/>
      <c r="D25" s="40"/>
      <c r="E25" s="40"/>
      <c r="F25" s="40"/>
      <c r="G25" s="40"/>
      <c r="H25" s="42"/>
    </row>
    <row r="26" spans="1:8" x14ac:dyDescent="0.2">
      <c r="B26" s="32"/>
      <c r="C26" s="32"/>
      <c r="D26" s="32"/>
      <c r="E26" s="32"/>
      <c r="F26" s="32"/>
      <c r="G26" s="32"/>
      <c r="H26" s="12"/>
    </row>
    <row r="27" spans="1:8" x14ac:dyDescent="0.2">
      <c r="B27" s="12"/>
      <c r="C27" s="12"/>
      <c r="D27" s="12"/>
      <c r="E27" s="12"/>
      <c r="F27" s="12"/>
      <c r="G27" s="12"/>
      <c r="H27" s="12"/>
    </row>
    <row r="28" spans="1:8" x14ac:dyDescent="0.2">
      <c r="B28" s="4" t="s">
        <v>5</v>
      </c>
      <c r="C28" s="12"/>
      <c r="D28" s="12"/>
      <c r="E28" s="12"/>
      <c r="F28" s="12"/>
      <c r="G28" s="12"/>
      <c r="H28" s="12"/>
    </row>
    <row r="29" spans="1:8" ht="28.5" customHeight="1" x14ac:dyDescent="0.2">
      <c r="A29" s="7" t="s">
        <v>10</v>
      </c>
      <c r="B29" s="33" t="s">
        <v>36</v>
      </c>
      <c r="C29" s="33"/>
      <c r="D29" s="33"/>
      <c r="E29" s="33"/>
      <c r="F29" s="33"/>
      <c r="G29" s="33"/>
      <c r="H29" s="33"/>
    </row>
    <row r="30" spans="1:8" ht="40.5" customHeight="1" x14ac:dyDescent="0.2">
      <c r="A30" s="7" t="s">
        <v>11</v>
      </c>
      <c r="B30" s="32" t="s">
        <v>37</v>
      </c>
      <c r="C30" s="32"/>
      <c r="D30" s="32"/>
      <c r="E30" s="32"/>
      <c r="F30" s="32"/>
      <c r="G30" s="32"/>
      <c r="H30" s="32"/>
    </row>
    <row r="31" spans="1:8" ht="26.25" customHeight="1" x14ac:dyDescent="0.2">
      <c r="A31" s="7" t="s">
        <v>12</v>
      </c>
      <c r="B31" s="33" t="s">
        <v>38</v>
      </c>
      <c r="C31" s="33"/>
      <c r="D31" s="33"/>
      <c r="E31" s="33"/>
      <c r="F31" s="33"/>
      <c r="G31" s="33"/>
      <c r="H31" s="33"/>
    </row>
    <row r="32" spans="1:8" ht="12.75" customHeight="1" x14ac:dyDescent="0.2">
      <c r="A32" s="7" t="s">
        <v>13</v>
      </c>
      <c r="B32" s="32" t="s">
        <v>35</v>
      </c>
      <c r="C32" s="32"/>
      <c r="D32" s="32"/>
      <c r="E32" s="32"/>
      <c r="F32" s="32"/>
      <c r="G32" s="32"/>
      <c r="H32" s="32"/>
    </row>
    <row r="33" spans="1:8" ht="26.25" customHeight="1" x14ac:dyDescent="0.2">
      <c r="A33" s="7" t="s">
        <v>14</v>
      </c>
      <c r="B33" s="32" t="s">
        <v>34</v>
      </c>
      <c r="C33" s="32"/>
      <c r="D33" s="32"/>
      <c r="E33" s="32"/>
      <c r="F33" s="32"/>
      <c r="G33" s="32"/>
      <c r="H33" s="32"/>
    </row>
    <row r="34" spans="1:8" ht="39.75" customHeight="1" x14ac:dyDescent="0.2">
      <c r="A34" s="7" t="s">
        <v>19</v>
      </c>
      <c r="B34" s="32" t="s">
        <v>24</v>
      </c>
      <c r="C34" s="32"/>
      <c r="D34" s="32"/>
      <c r="E34" s="32"/>
      <c r="F34" s="32"/>
      <c r="G34" s="32"/>
      <c r="H34" s="32"/>
    </row>
    <row r="65" spans="2:2" ht="15.75" x14ac:dyDescent="0.25">
      <c r="B65" s="2"/>
    </row>
    <row r="66" spans="2:2" ht="15.75" x14ac:dyDescent="0.25">
      <c r="B66" s="3"/>
    </row>
    <row r="67" spans="2:2" ht="15.75" x14ac:dyDescent="0.25">
      <c r="B67" s="2"/>
    </row>
    <row r="68" spans="2:2" ht="15.75" x14ac:dyDescent="0.25">
      <c r="B68" s="3"/>
    </row>
    <row r="69" spans="2:2" ht="15.75" x14ac:dyDescent="0.25">
      <c r="B69" s="3"/>
    </row>
    <row r="70" spans="2:2" ht="11.25" customHeight="1" x14ac:dyDescent="0.2"/>
    <row r="72" spans="2:2" ht="15.75" x14ac:dyDescent="0.25">
      <c r="B72" s="3"/>
    </row>
  </sheetData>
  <mergeCells count="16">
    <mergeCell ref="B18:G18"/>
    <mergeCell ref="B19:G19"/>
    <mergeCell ref="B20:G20"/>
    <mergeCell ref="B21:G21"/>
    <mergeCell ref="B2:G2"/>
    <mergeCell ref="B33:H33"/>
    <mergeCell ref="B34:H34"/>
    <mergeCell ref="B29:H29"/>
    <mergeCell ref="B30:H30"/>
    <mergeCell ref="B31:H31"/>
    <mergeCell ref="B32:H32"/>
    <mergeCell ref="B22:G22"/>
    <mergeCell ref="B23:G23"/>
    <mergeCell ref="B24:G24"/>
    <mergeCell ref="B25:G25"/>
    <mergeCell ref="B26:G26"/>
  </mergeCells>
  <pageMargins left="0.7" right="0.7" top="0.75" bottom="0.75" header="0.3" footer="0.3"/>
  <pageSetup orientation="portrait" r:id="rId1"/>
  <ignoredErrors>
    <ignoredError sqref="C5" formula="1"/>
  </ignoredError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0"/>
  <sheetViews>
    <sheetView zoomScale="80" zoomScaleNormal="80" workbookViewId="0"/>
  </sheetViews>
  <sheetFormatPr defaultColWidth="8.85546875" defaultRowHeight="12.75" x14ac:dyDescent="0.2"/>
  <cols>
    <col min="1" max="1" width="5.42578125" customWidth="1"/>
    <col min="2" max="2" width="16.42578125" customWidth="1"/>
    <col min="3" max="3" width="22.140625" style="10" customWidth="1"/>
    <col min="4" max="4" width="11.7109375" customWidth="1"/>
    <col min="5" max="5" width="21.140625" customWidth="1"/>
    <col min="6" max="6" width="10.42578125" customWidth="1"/>
    <col min="7" max="7" width="11.7109375" customWidth="1"/>
  </cols>
  <sheetData>
    <row r="1" spans="2:7" ht="13.5" thickBot="1" x14ac:dyDescent="0.25">
      <c r="D1" s="9"/>
      <c r="E1" s="9"/>
    </row>
    <row r="2" spans="2:7" ht="69" customHeight="1" x14ac:dyDescent="0.25">
      <c r="B2" s="37" t="s">
        <v>30</v>
      </c>
      <c r="C2" s="38"/>
      <c r="D2" s="8"/>
      <c r="E2" s="8"/>
      <c r="F2" s="8"/>
      <c r="G2" s="8"/>
    </row>
    <row r="3" spans="2:7" x14ac:dyDescent="0.2">
      <c r="B3" s="6" t="s">
        <v>1</v>
      </c>
      <c r="C3" s="11" t="s">
        <v>21</v>
      </c>
    </row>
    <row r="4" spans="2:7" x14ac:dyDescent="0.2">
      <c r="B4" s="6" t="s">
        <v>28</v>
      </c>
      <c r="C4" s="13">
        <v>12888.821090640513</v>
      </c>
    </row>
    <row r="5" spans="2:7" x14ac:dyDescent="0.2">
      <c r="B5" s="6" t="s">
        <v>4</v>
      </c>
      <c r="C5" s="13">
        <v>10439.606743973143</v>
      </c>
      <c r="E5" s="9"/>
    </row>
    <row r="6" spans="2:7" x14ac:dyDescent="0.2">
      <c r="B6" s="6" t="s">
        <v>2</v>
      </c>
      <c r="C6" s="13">
        <v>9876.7383059418462</v>
      </c>
      <c r="E6" s="9"/>
    </row>
    <row r="7" spans="2:7" x14ac:dyDescent="0.2">
      <c r="B7" s="6" t="s">
        <v>27</v>
      </c>
      <c r="C7" s="13">
        <v>3065.0279752884953</v>
      </c>
      <c r="E7" s="9"/>
    </row>
    <row r="8" spans="2:7" x14ac:dyDescent="0.2">
      <c r="B8" s="6" t="s">
        <v>17</v>
      </c>
      <c r="C8" s="13">
        <v>2813.2959999999998</v>
      </c>
      <c r="E8" s="9"/>
    </row>
    <row r="9" spans="2:7" x14ac:dyDescent="0.2">
      <c r="B9" s="6" t="s">
        <v>20</v>
      </c>
      <c r="C9" s="13">
        <v>1974.1539589904962</v>
      </c>
      <c r="E9" s="9"/>
    </row>
    <row r="10" spans="2:7" x14ac:dyDescent="0.2">
      <c r="B10" s="6" t="s">
        <v>3</v>
      </c>
      <c r="C10" s="13">
        <v>1896.3337547408344</v>
      </c>
      <c r="E10" s="9"/>
    </row>
    <row r="11" spans="2:7" x14ac:dyDescent="0.2">
      <c r="B11" s="6" t="s">
        <v>18</v>
      </c>
      <c r="C11" s="13">
        <v>1423.4741784037558</v>
      </c>
      <c r="E11" s="9"/>
    </row>
    <row r="12" spans="2:7" x14ac:dyDescent="0.2">
      <c r="B12" s="6" t="s">
        <v>26</v>
      </c>
      <c r="C12" s="13">
        <v>682.52384795819137</v>
      </c>
      <c r="E12" s="9"/>
    </row>
    <row r="13" spans="2:7" x14ac:dyDescent="0.2">
      <c r="B13" s="6" t="s">
        <v>32</v>
      </c>
      <c r="C13" s="13">
        <v>524.42523100964911</v>
      </c>
      <c r="E13" s="9"/>
    </row>
    <row r="14" spans="2:7" x14ac:dyDescent="0.2">
      <c r="B14" s="6" t="s">
        <v>0</v>
      </c>
      <c r="C14" s="13">
        <v>480.28320547749854</v>
      </c>
      <c r="E14" s="9"/>
    </row>
    <row r="15" spans="2:7" ht="13.5" thickBot="1" x14ac:dyDescent="0.25">
      <c r="B15" s="5" t="s">
        <v>25</v>
      </c>
      <c r="C15" s="14">
        <v>55.649442062086962</v>
      </c>
      <c r="E15" s="9"/>
    </row>
    <row r="45" spans="2:2" ht="15.75" x14ac:dyDescent="0.25">
      <c r="B45" s="2"/>
    </row>
    <row r="46" spans="2:2" ht="15.75" x14ac:dyDescent="0.25">
      <c r="B46" s="3"/>
    </row>
    <row r="47" spans="2:2" ht="15.75" x14ac:dyDescent="0.25">
      <c r="B47" s="2"/>
    </row>
    <row r="48" spans="2:2" ht="15.75" x14ac:dyDescent="0.25">
      <c r="B48" s="3"/>
    </row>
    <row r="49" spans="2:2" ht="15.75" x14ac:dyDescent="0.25">
      <c r="B49" s="3"/>
    </row>
    <row r="50" spans="2:2" ht="15.75" x14ac:dyDescent="0.25">
      <c r="B50" s="3"/>
    </row>
  </sheetData>
  <mergeCells count="1">
    <mergeCell ref="B2:C2"/>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Fuel Use by Vehicle Type</vt:lpstr>
      <vt:lpstr>Condensed</vt:lpstr>
    </vt:vector>
  </TitlesOfParts>
  <Company>NREL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cjohnson</dc:creator>
  <cp:lastModifiedBy>NREL</cp:lastModifiedBy>
  <dcterms:created xsi:type="dcterms:W3CDTF">2009-12-02T21:14:18Z</dcterms:created>
  <dcterms:modified xsi:type="dcterms:W3CDTF">2015-07-15T16:41:43Z</dcterms:modified>
</cp:coreProperties>
</file>