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6 Clearance package\2016 survey clearance_no changes\Final 2016 Forms and Instructions Approved by OMB\Updated\"/>
    </mc:Choice>
  </mc:AlternateContent>
  <workbookProtection lockStructure="1"/>
  <bookViews>
    <workbookView xWindow="0" yWindow="0" windowWidth="20460" windowHeight="7695" firstSheet="1" activeTab="1"/>
  </bookViews>
  <sheets>
    <sheet name="CellNames" sheetId="3" state="veryHidden" r:id="rId1"/>
    <sheet name="Parts1-2" sheetId="1" r:id="rId2"/>
    <sheet name="Part3" sheetId="2" r:id="rId3"/>
    <sheet name="Part4" sheetId="5" r:id="rId4"/>
  </sheets>
  <definedNames>
    <definedName name="_BS051">Part3!$C$49</definedName>
    <definedName name="_BS111">Part3!$C$47</definedName>
    <definedName name="_BS112">Part3!$C$48</definedName>
    <definedName name="_BS117">Part3!$C$44</definedName>
    <definedName name="_BS118">Part3!$C$42</definedName>
    <definedName name="_BS125">Part3!$C$35</definedName>
    <definedName name="_BS127">Part3!$C$36</definedName>
    <definedName name="_BS130">Part3!$C$40</definedName>
    <definedName name="_BS138">Part3!$C$45</definedName>
    <definedName name="_BS139">Part3!$C$43</definedName>
    <definedName name="_BS141">Part3!$C$12</definedName>
    <definedName name="_BS142">Part3!$C$17</definedName>
    <definedName name="_BS144">Part3!$C$18</definedName>
    <definedName name="_BS149">Part3!$C$39</definedName>
    <definedName name="_BS166">Part3!$C$38</definedName>
    <definedName name="_BS203">Part3!$C$13</definedName>
    <definedName name="_BS205">Part3!$C$14</definedName>
    <definedName name="_BS207">Part3!$C$15</definedName>
    <definedName name="_BS213">Part3!$C$50</definedName>
    <definedName name="_BS242">Part3!$C$20</definedName>
    <definedName name="_BS311">Part3!$C$51</definedName>
    <definedName name="_BS411">Part3!$C$52</definedName>
    <definedName name="_BS445">Part3!$C$19</definedName>
    <definedName name="_BS511">Part3!$C$56</definedName>
    <definedName name="_BS812">Part3!$C$29</definedName>
    <definedName name="_BS854">Part3!$C$60</definedName>
    <definedName name="_BS888">Part3!$C$62</definedName>
    <definedName name="_BS931">Part3!$C$61</definedName>
    <definedName name="_ES051">Part3!$I$49</definedName>
    <definedName name="_ES108">Part3!$I$21</definedName>
    <definedName name="_ES111">Part3!$I$47</definedName>
    <definedName name="_ES112">Part3!$I$48</definedName>
    <definedName name="_ES117">Part3!$I$44</definedName>
    <definedName name="_ES118">Part3!$I$42</definedName>
    <definedName name="_ES125">Part3!$I$35</definedName>
    <definedName name="_ES127">Part3!$I$36</definedName>
    <definedName name="_ES130">Part3!$I$40</definedName>
    <definedName name="_ES138">Part3!$I$45</definedName>
    <definedName name="_ES139">Part3!$I$43</definedName>
    <definedName name="_ES141">Part3!$I$12</definedName>
    <definedName name="_ES142">Part3!$I$17</definedName>
    <definedName name="_ES144">Part3!$I$18</definedName>
    <definedName name="_ES149">Part3!$I$39</definedName>
    <definedName name="_ES166">Part3!$I$38</definedName>
    <definedName name="_ES203">Part3!$I$13</definedName>
    <definedName name="_ES205">Part3!$I$14</definedName>
    <definedName name="_ES207">Part3!$I$15</definedName>
    <definedName name="_ES213">Part3!$I$50</definedName>
    <definedName name="_ES220">Part3!$I$28</definedName>
    <definedName name="_ES235">Part3!$I$26</definedName>
    <definedName name="_ES242">Part3!$I$20</definedName>
    <definedName name="_ES244">Part3!$I$25</definedName>
    <definedName name="_ES245">Part3!$I$27</definedName>
    <definedName name="_ES246">Part3!$I$23</definedName>
    <definedName name="_ES311">Part3!$I$51</definedName>
    <definedName name="_ES411">Part3!$I$52</definedName>
    <definedName name="_ES445">Part3!$I$19</definedName>
    <definedName name="_ES465">Part3!$I$53</definedName>
    <definedName name="_ES466">Part3!$I$54</definedName>
    <definedName name="_ES467">Part3!$I$55</definedName>
    <definedName name="_ES508">Part3!$I$57</definedName>
    <definedName name="_ES509">Part3!$I$58</definedName>
    <definedName name="_ES510">Part3!$I$59</definedName>
    <definedName name="_ES511">Part3!$I$56</definedName>
    <definedName name="_ES624">Part3!$I$24</definedName>
    <definedName name="_ES631">Part3!$I$22</definedName>
    <definedName name="_ES812">Part3!$I$29</definedName>
    <definedName name="_ES820">Part3!$I$30</definedName>
    <definedName name="_ES830">Part3!$I$31</definedName>
    <definedName name="_ES840">Part3!$I$32</definedName>
    <definedName name="_ES850">Part3!$I$33</definedName>
    <definedName name="_ES854">Part3!$I$60</definedName>
    <definedName name="_ES888">Part3!$I$62</definedName>
    <definedName name="_ES931">Part3!$I$61</definedName>
    <definedName name="_GP051">Part3!$F$49</definedName>
    <definedName name="_GP111">Part3!$F$47</definedName>
    <definedName name="_GP112">Part3!$F$48</definedName>
    <definedName name="_GP117">Part3!$F$44</definedName>
    <definedName name="_GP118">Part3!$F$42</definedName>
    <definedName name="_GP125">Part3!$F$35</definedName>
    <definedName name="_GP127">Part3!$F$36</definedName>
    <definedName name="_GP130">Part3!$F$40</definedName>
    <definedName name="_GP138">Part3!$F$45</definedName>
    <definedName name="_GP139">Part3!$F$43</definedName>
    <definedName name="_GP141">Part3!$F$12</definedName>
    <definedName name="_GP149">Part3!$F$39</definedName>
    <definedName name="_GP166">Part3!$F$38</definedName>
    <definedName name="_GP203">Part3!$F$13</definedName>
    <definedName name="_GP205">Part3!$F$14</definedName>
    <definedName name="_GP207">Part3!$F$15</definedName>
    <definedName name="_GP213">Part3!$F$50</definedName>
    <definedName name="_GP311">Part3!$F$51</definedName>
    <definedName name="_GP411">Part3!$F$52</definedName>
    <definedName name="_GP465">Part3!$F$53</definedName>
    <definedName name="_GP466">Part3!$F$54</definedName>
    <definedName name="_GP467">Part3!$F$55</definedName>
    <definedName name="_GP508">Part3!$F$57</definedName>
    <definedName name="_GP509">Part3!$F$58</definedName>
    <definedName name="_GP510">Part3!$F$59</definedName>
    <definedName name="_GP511">Part3!$F$56</definedName>
    <definedName name="_GP812">Part3!$F$29</definedName>
    <definedName name="_GP820">Part3!$F$30</definedName>
    <definedName name="_GP830">Part3!$F$31</definedName>
    <definedName name="_GP840">Part3!$F$32</definedName>
    <definedName name="_GP850">Part3!$F$33</definedName>
    <definedName name="_GP854">Part3!$F$60</definedName>
    <definedName name="_GP888">Part3!$F$62</definedName>
    <definedName name="_GP911">Part3!$F$63</definedName>
    <definedName name="_GP931">Part3!$F$61</definedName>
    <definedName name="_GP999">Part3!$F$65</definedName>
    <definedName name="_GR051">Part3!$D$49</definedName>
    <definedName name="_GR111">Part3!$D$47</definedName>
    <definedName name="_GR112">Part3!$D$48</definedName>
    <definedName name="_GR117">Part3!$D$44</definedName>
    <definedName name="_GR118">Part3!$D$42</definedName>
    <definedName name="_GR125">Part3!$D$35</definedName>
    <definedName name="_GR127">Part3!$D$36</definedName>
    <definedName name="_GR130">Part3!$D$40</definedName>
    <definedName name="_GR138">Part3!$D$45</definedName>
    <definedName name="_GR139">Part3!$D$43</definedName>
    <definedName name="_GR141">Part3!$D$12</definedName>
    <definedName name="_GR142">Part3!$D$17</definedName>
    <definedName name="_GR144">Part3!$D$18</definedName>
    <definedName name="_GR149">Part3!$D$39</definedName>
    <definedName name="_GR166">Part3!$D$38</definedName>
    <definedName name="_GR203">Part3!$D$13</definedName>
    <definedName name="_GR205">Part3!$D$14</definedName>
    <definedName name="_GR207">Part3!$D$15</definedName>
    <definedName name="_GR213">Part3!$D$50</definedName>
    <definedName name="_GR242">Part3!$D$20</definedName>
    <definedName name="_GR311">Part3!$D$51</definedName>
    <definedName name="_GR411">Part3!$D$52</definedName>
    <definedName name="_GR445">Part3!$D$19</definedName>
    <definedName name="_GR511">Part3!$D$56</definedName>
    <definedName name="_GR812">Part3!$D$29</definedName>
    <definedName name="_GR854">Part3!$D$60</definedName>
    <definedName name="_GR888">Part3!$D$62</definedName>
    <definedName name="_GR931">Part3!$D$61</definedName>
    <definedName name="_IN051">Part3!$E$49</definedName>
    <definedName name="_IN111">Part3!$E$47</definedName>
    <definedName name="_IN112">Part3!$E$48</definedName>
    <definedName name="_IN117">Part3!$E$44</definedName>
    <definedName name="_IN118">Part3!$E$42</definedName>
    <definedName name="_IN125">Part3!$E$35</definedName>
    <definedName name="_IN127">Part3!$E$36</definedName>
    <definedName name="_IN130">Part3!$E$40</definedName>
    <definedName name="_IN138">Part3!$E$45</definedName>
    <definedName name="_IN139">Part3!$E$43</definedName>
    <definedName name="_IN141">Part3!$E$12</definedName>
    <definedName name="_IN142">Part3!$E$17</definedName>
    <definedName name="_IN144">Part3!$E$18</definedName>
    <definedName name="_IN149">Part3!$E$39</definedName>
    <definedName name="_IN166">Part3!$E$38</definedName>
    <definedName name="_IN203">Part3!$E$13</definedName>
    <definedName name="_IN205">Part3!$E$14</definedName>
    <definedName name="_IN207">Part3!$E$15</definedName>
    <definedName name="_IN213">Part3!$E$50</definedName>
    <definedName name="_IN220">Part3!$E$28</definedName>
    <definedName name="_IN242">Part3!$E$20</definedName>
    <definedName name="_IN244">Part3!$E$25</definedName>
    <definedName name="_IN245">Part3!$E$27</definedName>
    <definedName name="_IN311">Part3!$E$51</definedName>
    <definedName name="_IN411">Part3!$E$52</definedName>
    <definedName name="_IN445">Part3!$E$19</definedName>
    <definedName name="_IN465">Part3!$E$53</definedName>
    <definedName name="_IN466">Part3!$E$54</definedName>
    <definedName name="_IN467">Part3!$E$55</definedName>
    <definedName name="_IN508">Part3!$E$57</definedName>
    <definedName name="_IN509">Part3!$E$58</definedName>
    <definedName name="_IN510">Part3!$E$59</definedName>
    <definedName name="_IN511">Part3!$E$56</definedName>
    <definedName name="_IN812">Part3!$E$29</definedName>
    <definedName name="_IN820">Part3!$E$30</definedName>
    <definedName name="_IN830">Part3!$E$31</definedName>
    <definedName name="_IN840">Part3!$E$32</definedName>
    <definedName name="_IN850">Part3!$E$33</definedName>
    <definedName name="_IN854">Part3!$E$60</definedName>
    <definedName name="_IN888">Part3!$E$62</definedName>
    <definedName name="_IN911">Part3!$E$63</definedName>
    <definedName name="_IN931">Part3!$E$61</definedName>
    <definedName name="_IN999">Part3!$E$65</definedName>
    <definedName name="_PCITY">'Parts1-2'!$C$26</definedName>
    <definedName name="_PSTAT">'Parts1-2'!$L$26</definedName>
    <definedName name="_PSTRE">'Parts1-2'!$B$25</definedName>
    <definedName name="_PZIP">'Parts1-2'!$O$26</definedName>
    <definedName name="_PZIP4">'Parts1-2'!$R$26</definedName>
    <definedName name="_SC131">Part4!$H$18</definedName>
    <definedName name="_SC141">Part4!$H$15</definedName>
    <definedName name="_SC242">Part4!$H$16</definedName>
    <definedName name="_SC246">Part4!$H$17</definedName>
    <definedName name="_SC308">Part4!$H$20</definedName>
    <definedName name="_SC332">Part4!$H$23</definedName>
    <definedName name="_SC411">Part4!$H$19</definedName>
    <definedName name="_SC511">Part4!$H$21</definedName>
    <definedName name="_SC931">Part4!$H$22</definedName>
    <definedName name="_SC999">Part4!$H$24</definedName>
    <definedName name="_SE131">Part4!$E$18</definedName>
    <definedName name="_SE141">Part4!$E$15</definedName>
    <definedName name="_SE242">Part4!$E$16</definedName>
    <definedName name="_SE246">Part4!$E$17</definedName>
    <definedName name="_SE308">Part4!$E$20</definedName>
    <definedName name="_SE332">Part4!$E$23</definedName>
    <definedName name="_SE411">Part4!$E$19</definedName>
    <definedName name="_SE511">Part4!$E$21</definedName>
    <definedName name="_SE931">Part4!$E$22</definedName>
    <definedName name="_SE999">Part4!$E$24</definedName>
    <definedName name="_SH051">Part3!$G$49</definedName>
    <definedName name="_SH111">Part3!$G$47</definedName>
    <definedName name="_SH112">Part3!$G$48</definedName>
    <definedName name="_SH117">Part3!$G$44</definedName>
    <definedName name="_SH118">Part3!$G$42</definedName>
    <definedName name="_SH125">Part3!$G$35</definedName>
    <definedName name="_SH127">Part3!$G$36</definedName>
    <definedName name="_SH130">Part3!$G$40</definedName>
    <definedName name="_SH138">Part3!$G$45</definedName>
    <definedName name="_SH139">Part3!$G$43</definedName>
    <definedName name="_SH141">Part3!$G$12</definedName>
    <definedName name="_SH142">Part3!$G$17</definedName>
    <definedName name="_SH144">Part3!$G$18</definedName>
    <definedName name="_SH149">Part3!$G$39</definedName>
    <definedName name="_SH166">Part3!$G$38</definedName>
    <definedName name="_SH203">Part3!$G$13</definedName>
    <definedName name="_SH205">Part3!$G$14</definedName>
    <definedName name="_SH207">Part3!$G$15</definedName>
    <definedName name="_SH213">Part3!$G$50</definedName>
    <definedName name="_SH242">Part3!$G$20</definedName>
    <definedName name="_SH311">Part3!$G$51</definedName>
    <definedName name="_SH411">Part3!$G$52</definedName>
    <definedName name="_SH445">Part3!$G$19</definedName>
    <definedName name="_SH511">Part3!$G$56</definedName>
    <definedName name="_SH812">Part3!$G$29</definedName>
    <definedName name="_SH854">Part3!$G$60</definedName>
    <definedName name="_SH888">Part3!$G$62</definedName>
    <definedName name="_SH931">Part3!$G$61</definedName>
    <definedName name="_SI131">Part4!$G$18</definedName>
    <definedName name="_SI141">Part4!$G$15</definedName>
    <definedName name="_SI242">Part4!$G$16</definedName>
    <definedName name="_SI246">Part4!$G$17</definedName>
    <definedName name="_SI308">Part4!$G$20</definedName>
    <definedName name="_SI332">Part4!$G$23</definedName>
    <definedName name="_SI411">Part4!$G$19</definedName>
    <definedName name="_SI511">Part4!$G$21</definedName>
    <definedName name="_SI931">Part4!$G$22</definedName>
    <definedName name="_SI999">Part4!$G$24</definedName>
    <definedName name="_SL131">Part4!$F$18</definedName>
    <definedName name="_SL141">Part4!$F$15</definedName>
    <definedName name="_SL242">Part4!$F$16</definedName>
    <definedName name="_SL246">Part4!$F$17</definedName>
    <definedName name="_SL308">Part4!$F$20</definedName>
    <definedName name="_SL332">Part4!$F$23</definedName>
    <definedName name="_SL411">Part4!$F$19</definedName>
    <definedName name="_SL511">Part4!$F$21</definedName>
    <definedName name="_SL931">Part4!$F$22</definedName>
    <definedName name="_SL999">Part4!$F$24</definedName>
    <definedName name="_SW131">Part4!$C$18</definedName>
    <definedName name="_SW141">Part4!$C$15</definedName>
    <definedName name="_SW242">Part4!$C$16</definedName>
    <definedName name="_SW246">Part4!$C$17</definedName>
    <definedName name="_SW308">Part4!$C$20</definedName>
    <definedName name="_SW332">Part4!$C$23</definedName>
    <definedName name="_SW411">Part4!$C$19</definedName>
    <definedName name="_SW511">Part4!$C$21</definedName>
    <definedName name="_SW931">Part4!$C$22</definedName>
    <definedName name="_SW999">Part4!$C$24</definedName>
    <definedName name="_TR901">Part4!$C$10</definedName>
    <definedName name="_UL051">Part3!$H$49</definedName>
    <definedName name="_UL111">Part3!$H$47</definedName>
    <definedName name="_UL112">Part3!$H$48</definedName>
    <definedName name="_UL117">Part3!$H$44</definedName>
    <definedName name="_UL118">Part3!$H$42</definedName>
    <definedName name="_UL125">Part3!$H$35</definedName>
    <definedName name="_UL127">Part3!$H$36</definedName>
    <definedName name="_UL130">Part3!$H$40</definedName>
    <definedName name="_UL138">Part3!$H$45</definedName>
    <definedName name="_UL139">Part3!$H$43</definedName>
    <definedName name="_UL141">Part3!$H$12</definedName>
    <definedName name="_UL142">Part3!$H$17</definedName>
    <definedName name="_UL144">Part3!$H$18</definedName>
    <definedName name="_UL149">Part3!$H$39</definedName>
    <definedName name="_UL166">Part3!$H$38</definedName>
    <definedName name="_UL203">Part3!$H$13</definedName>
    <definedName name="_UL205">Part3!$H$14</definedName>
    <definedName name="_UL207">Part3!$H$15</definedName>
    <definedName name="_UL213">Part3!$H$50</definedName>
    <definedName name="_UL242">Part3!$H$20</definedName>
    <definedName name="_UL311">Part3!$H$51</definedName>
    <definedName name="_UL411">Part3!$H$52</definedName>
    <definedName name="_UL445">Part3!$H$19</definedName>
    <definedName name="_UL511">Part3!$H$56</definedName>
    <definedName name="_UL812">Part3!$H$29</definedName>
    <definedName name="_UL854">Part3!$H$60</definedName>
    <definedName name="_UL888">Part3!$H$62</definedName>
    <definedName name="_UL931">Part3!$H$61</definedName>
    <definedName name="_VFORM">'Parts1-2'!$A$8</definedName>
    <definedName name="cext">'Parts1-2'!$R$31</definedName>
    <definedName name="CHK_BOTH">Part4!$L$24</definedName>
    <definedName name="CHK_BOTH131">Part4!$L$18</definedName>
    <definedName name="CHK_BOTH141">Part4!$L$15</definedName>
    <definedName name="CHK_BOTH242">Part4!$L$16</definedName>
    <definedName name="CHK_BOTH246">Part4!$L$17</definedName>
    <definedName name="CHK_BOTH308">Part4!$L$20</definedName>
    <definedName name="CHK_BOTH332">Part4!$L$23</definedName>
    <definedName name="CHK_BOTH411">Part4!$L$19</definedName>
    <definedName name="CHK_BOTH511">Part4!$L$21</definedName>
    <definedName name="CHK_BOTH931">Part4!$L$22</definedName>
    <definedName name="CHK_ES242">Part3!$C$76</definedName>
    <definedName name="CHK_ES411">Part3!$C$73</definedName>
    <definedName name="CHK_ES511">Part3!$C$74</definedName>
    <definedName name="CHK_ES812">Part3!$C$72</definedName>
    <definedName name="CHK_GP411">Part3!$C$69</definedName>
    <definedName name="CHK_GP511">Part3!$C$71</definedName>
    <definedName name="CHK_GP812">Part3!$C$67</definedName>
    <definedName name="CHK_IN242">Part3!$C$75</definedName>
    <definedName name="CHK_IN411">Part3!$C$68</definedName>
    <definedName name="CHK_IN511">Part3!$C$70</definedName>
    <definedName name="CHK_IN812">Part3!$C$66</definedName>
    <definedName name="CHK_STORAGE">Part4!$K$24</definedName>
    <definedName name="CHK_SW131">Part4!$K$18</definedName>
    <definedName name="CHK_SW141">Part4!$K$15</definedName>
    <definedName name="CHK_SW242">Part4!$K$16</definedName>
    <definedName name="CHK_SW246">Part4!$K$17</definedName>
    <definedName name="CHK_SW308">Part4!$K$20</definedName>
    <definedName name="CHK_SW332">Part4!$K$23</definedName>
    <definedName name="CHK_SW411">Part4!$K$19</definedName>
    <definedName name="CHK_SW511">Part4!$K$21</definedName>
    <definedName name="CHK_SW931">Part4!$K$22</definedName>
    <definedName name="city">'Parts1-2'!$C$29</definedName>
    <definedName name="contnm">'Parts1-2'!$G$30</definedName>
    <definedName name="DBA">'Parts1-2'!$H$21</definedName>
    <definedName name="fax">'Parts1-2'!$G$32</definedName>
    <definedName name="ID">'Parts1-2'!$H$17</definedName>
    <definedName name="IDChngChk">'Parts1-2'!$J$19</definedName>
    <definedName name="intnet">'Parts1-2'!$G$33</definedName>
    <definedName name="Month">'Parts1-2'!$K$15</definedName>
    <definedName name="Name1">'Parts1-2'!$H$20</definedName>
    <definedName name="Name2">'Parts1-2'!$H$22</definedName>
    <definedName name="Notes">'Parts1-2'!$A$36</definedName>
    <definedName name="PartSums">Part3!$C$66:$C$76</definedName>
    <definedName name="phone">'Parts1-2'!$G$31</definedName>
    <definedName name="_xlnm.Print_Area" localSheetId="2">Part3!$A$1:$J$65</definedName>
    <definedName name="_xlnm.Print_Area" localSheetId="3">Part4!$A$1:$H$28</definedName>
    <definedName name="_xlnm.Print_Area" localSheetId="1">'Parts1-2'!$A$4:$Y$56</definedName>
    <definedName name="ResubChk">'Parts1-2'!$X$15</definedName>
    <definedName name="state">'Parts1-2'!$L$29</definedName>
    <definedName name="STCodes">'Parts1-2'!$AA$1:$AA$55</definedName>
    <definedName name="Street">'Parts1-2'!$B$28</definedName>
    <definedName name="TCN">'Parts1-2'!$L$23</definedName>
    <definedName name="Version">'Parts1-2'!$Y$6</definedName>
    <definedName name="Year">'Parts1-2'!$O$15</definedName>
    <definedName name="zip">'Parts1-2'!$O$29</definedName>
    <definedName name="zip4">'Parts1-2'!$R$29</definedName>
  </definedNames>
  <calcPr calcId="152511"/>
</workbook>
</file>

<file path=xl/calcChain.xml><?xml version="1.0" encoding="utf-8"?>
<calcChain xmlns="http://schemas.openxmlformats.org/spreadsheetml/2006/main">
  <c r="F7" i="5" l="1"/>
  <c r="H7" i="5"/>
  <c r="I7" i="2"/>
  <c r="K23" i="5"/>
  <c r="I23" i="5" s="1"/>
  <c r="J22" i="5"/>
  <c r="J21" i="5"/>
  <c r="K21" i="5"/>
  <c r="I21" i="5" s="1"/>
  <c r="J20" i="5"/>
  <c r="K20" i="5"/>
  <c r="I20" i="5"/>
  <c r="J19" i="5"/>
  <c r="K19" i="5"/>
  <c r="I19" i="5"/>
  <c r="J18" i="5"/>
  <c r="K18" i="5"/>
  <c r="I18" i="5" s="1"/>
  <c r="J17" i="5"/>
  <c r="K17" i="5"/>
  <c r="I17" i="5"/>
  <c r="J16" i="5"/>
  <c r="K16" i="5"/>
  <c r="I16" i="5"/>
  <c r="J15" i="5"/>
  <c r="K15" i="5"/>
  <c r="I15" i="5" s="1"/>
  <c r="L16" i="5"/>
  <c r="L23" i="5"/>
  <c r="H23" i="5"/>
  <c r="J23" i="5"/>
  <c r="H22" i="5"/>
  <c r="H21" i="5"/>
  <c r="H20" i="5"/>
  <c r="H19" i="5"/>
  <c r="H18" i="5"/>
  <c r="H17" i="5"/>
  <c r="H16" i="5"/>
  <c r="H15" i="5"/>
  <c r="L21" i="5"/>
  <c r="L20" i="5"/>
  <c r="L19" i="5"/>
  <c r="L18" i="5"/>
  <c r="L17" i="5"/>
  <c r="L15" i="5"/>
  <c r="L22" i="5"/>
  <c r="K22" i="5"/>
  <c r="I22" i="5" s="1"/>
  <c r="G24" i="5"/>
  <c r="F24" i="5"/>
  <c r="E24" i="5"/>
  <c r="C24" i="5"/>
  <c r="A7" i="5"/>
  <c r="J63" i="2"/>
  <c r="K63" i="2"/>
  <c r="F65" i="2"/>
  <c r="K64" i="2"/>
  <c r="K62" i="2"/>
  <c r="K61" i="2"/>
  <c r="K60" i="2"/>
  <c r="K56" i="2"/>
  <c r="K52" i="2"/>
  <c r="K51" i="2"/>
  <c r="K50" i="2"/>
  <c r="K49" i="2"/>
  <c r="K48" i="2"/>
  <c r="K47" i="2"/>
  <c r="K45" i="2"/>
  <c r="K44" i="2"/>
  <c r="K43" i="2"/>
  <c r="K42" i="2"/>
  <c r="K40" i="2"/>
  <c r="K39" i="2"/>
  <c r="K38" i="2"/>
  <c r="K36" i="2"/>
  <c r="K35" i="2"/>
  <c r="K29" i="2"/>
  <c r="K20" i="2"/>
  <c r="K19" i="2"/>
  <c r="K18" i="2"/>
  <c r="K17" i="2"/>
  <c r="K15" i="2"/>
  <c r="K14" i="2"/>
  <c r="K13" i="2"/>
  <c r="K12" i="2"/>
  <c r="E65" i="2"/>
  <c r="C75" i="2"/>
  <c r="C76" i="2"/>
  <c r="J12" i="2"/>
  <c r="J13" i="2"/>
  <c r="J14" i="2"/>
  <c r="J15" i="2"/>
  <c r="J17" i="2"/>
  <c r="J18" i="2"/>
  <c r="J19" i="2"/>
  <c r="J20" i="2"/>
  <c r="J29" i="2"/>
  <c r="J35" i="2"/>
  <c r="J36" i="2"/>
  <c r="J38" i="2"/>
  <c r="J39" i="2"/>
  <c r="J40" i="2"/>
  <c r="J42" i="2"/>
  <c r="J43" i="2"/>
  <c r="J44" i="2"/>
  <c r="J45" i="2"/>
  <c r="J47" i="2"/>
  <c r="J48" i="2"/>
  <c r="J49" i="2"/>
  <c r="J50" i="2"/>
  <c r="J51" i="2"/>
  <c r="J52" i="2"/>
  <c r="J56" i="2"/>
  <c r="J60" i="2"/>
  <c r="J61" i="2"/>
  <c r="J62" i="2"/>
  <c r="C74" i="2"/>
  <c r="C73" i="2"/>
  <c r="C72" i="2"/>
  <c r="C71" i="2"/>
  <c r="C70" i="2"/>
  <c r="C69" i="2"/>
  <c r="C68" i="2"/>
  <c r="C67" i="2"/>
  <c r="C66" i="2"/>
  <c r="D7" i="2"/>
  <c r="A7" i="2"/>
  <c r="J65" i="2" l="1"/>
  <c r="H24" i="5"/>
  <c r="K65" i="2"/>
  <c r="E8" i="2"/>
  <c r="L24" i="5"/>
  <c r="K24" i="5"/>
</calcChain>
</file>

<file path=xl/sharedStrings.xml><?xml version="1.0" encoding="utf-8"?>
<sst xmlns="http://schemas.openxmlformats.org/spreadsheetml/2006/main" count="1021" uniqueCount="993">
  <si>
    <t xml:space="preserve">State </t>
  </si>
  <si>
    <t>AK</t>
  </si>
  <si>
    <t xml:space="preserve">Alaska </t>
  </si>
  <si>
    <t>AL</t>
  </si>
  <si>
    <t xml:space="preserve">Alabama </t>
  </si>
  <si>
    <t>AR</t>
  </si>
  <si>
    <t xml:space="preserve">Arkansas </t>
  </si>
  <si>
    <t>AZ</t>
  </si>
  <si>
    <t xml:space="preserve">Arizona </t>
  </si>
  <si>
    <t>CA</t>
  </si>
  <si>
    <t xml:space="preserve">California </t>
  </si>
  <si>
    <t>FORM EIA-815</t>
  </si>
  <si>
    <t>CO</t>
  </si>
  <si>
    <t xml:space="preserve">Colorado </t>
  </si>
  <si>
    <t>CT</t>
  </si>
  <si>
    <t xml:space="preserve">Connecticut </t>
  </si>
  <si>
    <t>DE</t>
  </si>
  <si>
    <t xml:space="preserve">Delaware </t>
  </si>
  <si>
    <t>FL</t>
  </si>
  <si>
    <t xml:space="preserve">Florida </t>
  </si>
  <si>
    <t>GA</t>
  </si>
  <si>
    <t xml:space="preserve">Georgia </t>
  </si>
  <si>
    <t>PART 1.  RESPONDENT IDENTIFICATION DATA</t>
  </si>
  <si>
    <t>PART 2.   SUBMISSION/RESUBMISSION INFORMATION</t>
  </si>
  <si>
    <t>HI</t>
  </si>
  <si>
    <t xml:space="preserve">Hawaii </t>
  </si>
  <si>
    <t>IA</t>
  </si>
  <si>
    <t xml:space="preserve">Iowa </t>
  </si>
  <si>
    <t>REPORT PERIOD:</t>
  </si>
  <si>
    <t>Month</t>
  </si>
  <si>
    <t>Year</t>
  </si>
  <si>
    <t>If this is a resubmission, enter an "X" in the box:</t>
  </si>
  <si>
    <t>ID</t>
  </si>
  <si>
    <t xml:space="preserve">Idaho </t>
  </si>
  <si>
    <t>IL</t>
  </si>
  <si>
    <t xml:space="preserve">Illinois </t>
  </si>
  <si>
    <t>EIA ID NUMBER:</t>
  </si>
  <si>
    <t>IN</t>
  </si>
  <si>
    <t xml:space="preserve">Indiana </t>
  </si>
  <si>
    <t>KS</t>
  </si>
  <si>
    <t xml:space="preserve">Kansas </t>
  </si>
  <si>
    <t>KY</t>
  </si>
  <si>
    <t xml:space="preserve">Kentucky </t>
  </si>
  <si>
    <t xml:space="preserve">If any Respondent Identification Data has changed since the last report, </t>
  </si>
  <si>
    <t>Forms may be submitted using one of the following
methods:</t>
  </si>
  <si>
    <t>LA</t>
  </si>
  <si>
    <t xml:space="preserve">Louisiana </t>
  </si>
  <si>
    <t>enter an "X" in the box:</t>
  </si>
  <si>
    <t>MA</t>
  </si>
  <si>
    <t xml:space="preserve">Massachusetts </t>
  </si>
  <si>
    <t>MD</t>
  </si>
  <si>
    <t xml:space="preserve">Maryland </t>
  </si>
  <si>
    <t>Company Name:</t>
  </si>
  <si>
    <t>Email:</t>
  </si>
  <si>
    <t>ME</t>
  </si>
  <si>
    <t xml:space="preserve">Maine </t>
  </si>
  <si>
    <t>Site Name:</t>
  </si>
  <si>
    <t>Fax:</t>
  </si>
  <si>
    <t>(202) 586-1076</t>
  </si>
  <si>
    <t>MI</t>
  </si>
  <si>
    <t xml:space="preserve">Michigan </t>
  </si>
  <si>
    <t>Contact Name:</t>
  </si>
  <si>
    <t>Secure File Transfer:</t>
  </si>
  <si>
    <t>MN</t>
  </si>
  <si>
    <t xml:space="preserve">Minnesota </t>
  </si>
  <si>
    <t>Phone No.:</t>
  </si>
  <si>
    <t>Ext:</t>
  </si>
  <si>
    <t>MO</t>
  </si>
  <si>
    <t xml:space="preserve">Missouri </t>
  </si>
  <si>
    <t>Physical Address (e.g., Street Address, Building Number, Floor, Suite):</t>
  </si>
  <si>
    <t>MS</t>
  </si>
  <si>
    <t xml:space="preserve">Mississippi </t>
  </si>
  <si>
    <t>Electronic Transmission:</t>
  </si>
  <si>
    <t>MT</t>
  </si>
  <si>
    <t xml:space="preserve">Montana </t>
  </si>
  <si>
    <t>NC</t>
  </si>
  <si>
    <t xml:space="preserve">North Carolina </t>
  </si>
  <si>
    <t>ND</t>
  </si>
  <si>
    <t xml:space="preserve">North Dakota </t>
  </si>
  <si>
    <t>City:</t>
  </si>
  <si>
    <t>State:</t>
  </si>
  <si>
    <t>Zip:</t>
  </si>
  <si>
    <t>-</t>
  </si>
  <si>
    <t>NE</t>
  </si>
  <si>
    <t xml:space="preserve">Nebraska </t>
  </si>
  <si>
    <t>Fax No.:</t>
  </si>
  <si>
    <t>NH</t>
  </si>
  <si>
    <t xml:space="preserve">New Hampshire </t>
  </si>
  <si>
    <t>Email address:</t>
  </si>
  <si>
    <t>Questions?</t>
  </si>
  <si>
    <t>NJ</t>
  </si>
  <si>
    <t xml:space="preserve">New Jersey </t>
  </si>
  <si>
    <t>NM</t>
  </si>
  <si>
    <t xml:space="preserve">New Mexico </t>
  </si>
  <si>
    <t>Comments: Identify any unusual aspects of your reporting month's operations. (To separate one comment from another, press ALT+ENTER.)</t>
  </si>
  <si>
    <t>NV</t>
  </si>
  <si>
    <t xml:space="preserve">Nevada </t>
  </si>
  <si>
    <t>NY</t>
  </si>
  <si>
    <t xml:space="preserve">New York </t>
  </si>
  <si>
    <t>OH</t>
  </si>
  <si>
    <t xml:space="preserve">Ohio </t>
  </si>
  <si>
    <t>OK</t>
  </si>
  <si>
    <t xml:space="preserve">Oklahoma </t>
  </si>
  <si>
    <t>OR</t>
  </si>
  <si>
    <t xml:space="preserve">Oregon </t>
  </si>
  <si>
    <t>PA</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</si>
  <si>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</si>
  <si>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</si>
  <si>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</si>
  <si>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</si>
  <si>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</si>
  <si>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</si>
  <si>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</si>
  <si>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</si>
  <si>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</si>
  <si>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</si>
  <si>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</si>
  <si>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</si>
  <si>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</si>
  <si>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</si>
  <si>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</si>
  <si>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</si>
  <si>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</si>
  <si>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</si>
  <si>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</si>
  <si>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</si>
  <si>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</si>
  <si>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</si>
  <si>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</si>
  <si>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</si>
  <si>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Item Description</t>
  </si>
  <si>
    <t>Product Code</t>
  </si>
  <si>
    <t>Renewable Fuels:</t>
  </si>
  <si>
    <t>Fuel Ethanol</t>
  </si>
  <si>
    <t>141</t>
  </si>
  <si>
    <t>Biomass-Based Diesel</t>
  </si>
  <si>
    <t>203</t>
  </si>
  <si>
    <t>Other Renewable Diesel</t>
  </si>
  <si>
    <t>205</t>
  </si>
  <si>
    <t>207</t>
  </si>
  <si>
    <t>Oxygenates (excluding Fuel Ethanol):</t>
  </si>
  <si>
    <t>Methyl Tertiary Butyl Ether (MTBE)</t>
  </si>
  <si>
    <t>144</t>
  </si>
  <si>
    <t>Ethyl Tertiary Butyl Ether (ETBE)</t>
  </si>
  <si>
    <t>142</t>
  </si>
  <si>
    <t>Other Oxygenates</t>
  </si>
  <si>
    <t>445</t>
  </si>
  <si>
    <t>Ethylene</t>
  </si>
  <si>
    <t>631</t>
  </si>
  <si>
    <t>Propylene (nonfuel use)</t>
  </si>
  <si>
    <t>624</t>
  </si>
  <si>
    <t>Refinery Grade Butane</t>
  </si>
  <si>
    <t>235</t>
  </si>
  <si>
    <t>Pentanes Plus</t>
  </si>
  <si>
    <t>220</t>
  </si>
  <si>
    <t>Naphthas and Lighter</t>
  </si>
  <si>
    <t>820</t>
  </si>
  <si>
    <t>Kerosene &amp; Light Gas Oils</t>
  </si>
  <si>
    <t>830</t>
  </si>
  <si>
    <t>Heavy Gas Oils</t>
  </si>
  <si>
    <t>840</t>
  </si>
  <si>
    <t>Residuum</t>
  </si>
  <si>
    <t>850</t>
  </si>
  <si>
    <t>Motor Gasoline Blending Components:</t>
  </si>
  <si>
    <t xml:space="preserve">Conventional Blendstock for Oxygenate Blending (CBOB) </t>
  </si>
  <si>
    <t>139</t>
  </si>
  <si>
    <t>Other Motor Gasoline Blending Components</t>
  </si>
  <si>
    <t>138</t>
  </si>
  <si>
    <t>Finished Motor Gasoline:</t>
  </si>
  <si>
    <t>125</t>
  </si>
  <si>
    <t>Conventional, Other</t>
  </si>
  <si>
    <t>130</t>
  </si>
  <si>
    <t>Aviation Gasoline:</t>
  </si>
  <si>
    <t>Finished Aviation Gasoline</t>
  </si>
  <si>
    <t>111</t>
  </si>
  <si>
    <t>Aviation Gasoline Blending Components</t>
  </si>
  <si>
    <t>112</t>
  </si>
  <si>
    <t>Special Naphthas (solvents)</t>
  </si>
  <si>
    <t>051</t>
  </si>
  <si>
    <t>Kerosene-type Jet Fuel</t>
  </si>
  <si>
    <t>213</t>
  </si>
  <si>
    <t>Kerosene</t>
  </si>
  <si>
    <t>311</t>
  </si>
  <si>
    <t>411</t>
  </si>
  <si>
    <t>15 ppm sulfur and under</t>
  </si>
  <si>
    <t>465</t>
  </si>
  <si>
    <t>Greater than 15 ppm to 500 ppm sulfur (incl.)</t>
  </si>
  <si>
    <t>466</t>
  </si>
  <si>
    <t>Greater than 500 ppm sulfur</t>
  </si>
  <si>
    <t>511</t>
  </si>
  <si>
    <t>Under 0.31% sulfur</t>
  </si>
  <si>
    <t>508</t>
  </si>
  <si>
    <t>0.31% to 1.00% sulfur (incl.)</t>
  </si>
  <si>
    <t>509</t>
  </si>
  <si>
    <t>Over 1.00% sulfur</t>
  </si>
  <si>
    <t>510</t>
  </si>
  <si>
    <t>Lubricants</t>
  </si>
  <si>
    <t>854</t>
  </si>
  <si>
    <t>Asphalt and Road Oil</t>
  </si>
  <si>
    <t>931</t>
  </si>
  <si>
    <t>Miscellaneous Products</t>
  </si>
  <si>
    <t>888</t>
  </si>
  <si>
    <t>Inputs (gain) or Production (loss)</t>
  </si>
  <si>
    <t>911</t>
  </si>
  <si>
    <t>TOTAL</t>
  </si>
  <si>
    <t>999</t>
  </si>
  <si>
    <t>Stocks Beginning of Month
(+)</t>
  </si>
  <si>
    <t>Receipts During    Month
(+)</t>
  </si>
  <si>
    <t>Production
During
Month
(+)</t>
  </si>
  <si>
    <t>Shipments During
Month
(-)</t>
  </si>
  <si>
    <t>Fuel Uses &amp; Losses During Month
(-)</t>
  </si>
  <si>
    <t>Stocks
End of
Month
(=)</t>
  </si>
  <si>
    <t>Call:   202-586-3536</t>
  </si>
  <si>
    <t>Doing Business As:</t>
  </si>
  <si>
    <t>Inputs 
During          Month
(-)</t>
  </si>
  <si>
    <t>DC</t>
  </si>
  <si>
    <t>District of Columbia</t>
  </si>
  <si>
    <t>PART 3. TERMINAL AND BLENDING ACTIVITY (Thousand Barrels)</t>
  </si>
  <si>
    <t>Other Renewable Fuels</t>
  </si>
  <si>
    <t>_BS051</t>
  </si>
  <si>
    <t>=Part3!$C$50</t>
  </si>
  <si>
    <t>_BS111</t>
  </si>
  <si>
    <t>=Part3!$C$48</t>
  </si>
  <si>
    <t>_BS112</t>
  </si>
  <si>
    <t>=Part3!$C$49</t>
  </si>
  <si>
    <t>=Part3!$C$38</t>
  </si>
  <si>
    <t>=Part3!$C$39</t>
  </si>
  <si>
    <t>=Part3!$C$34</t>
  </si>
  <si>
    <t>=Part3!$C$35</t>
  </si>
  <si>
    <t>=Part3!$C$42</t>
  </si>
  <si>
    <t>_BS125</t>
  </si>
  <si>
    <t>=Part3!$C$43</t>
  </si>
  <si>
    <t>=Part3!$C$44</t>
  </si>
  <si>
    <t>_BS130</t>
  </si>
  <si>
    <t>=Part3!$C$46</t>
  </si>
  <si>
    <t>_BS138</t>
  </si>
  <si>
    <t>_BS139</t>
  </si>
  <si>
    <t>_BS141</t>
  </si>
  <si>
    <t>=Part3!$C$11</t>
  </si>
  <si>
    <t>_BS142</t>
  </si>
  <si>
    <t>=Part3!$C$17</t>
  </si>
  <si>
    <t>_BS144</t>
  </si>
  <si>
    <t>=Part3!$C$16</t>
  </si>
  <si>
    <t>_BS203</t>
  </si>
  <si>
    <t>=Part3!$C$12</t>
  </si>
  <si>
    <t>_BS205</t>
  </si>
  <si>
    <t>=Part3!$C$13</t>
  </si>
  <si>
    <t>_BS207</t>
  </si>
  <si>
    <t>=Part3!$C$14</t>
  </si>
  <si>
    <t>_BS213</t>
  </si>
  <si>
    <t>=Part3!$C$51</t>
  </si>
  <si>
    <t>_BS311</t>
  </si>
  <si>
    <t>_BS411</t>
  </si>
  <si>
    <t>_BS445</t>
  </si>
  <si>
    <t>=Part3!$C$18</t>
  </si>
  <si>
    <t>_BS511</t>
  </si>
  <si>
    <t>_BS854</t>
  </si>
  <si>
    <t>=Part3!$C$61</t>
  </si>
  <si>
    <t>_BS888</t>
  </si>
  <si>
    <t>_BS931</t>
  </si>
  <si>
    <t>_ES051</t>
  </si>
  <si>
    <t>=Part3!$I$50</t>
  </si>
  <si>
    <t>=Part3!$I$20</t>
  </si>
  <si>
    <t>_ES111</t>
  </si>
  <si>
    <t>=Part3!$I$48</t>
  </si>
  <si>
    <t>_ES112</t>
  </si>
  <si>
    <t>=Part3!$I$49</t>
  </si>
  <si>
    <t>=Part3!$I$38</t>
  </si>
  <si>
    <t>=Part3!$I$39</t>
  </si>
  <si>
    <t>=Part3!$I$34</t>
  </si>
  <si>
    <t>=Part3!$I$35</t>
  </si>
  <si>
    <t>=Part3!$I$42</t>
  </si>
  <si>
    <t>_ES125</t>
  </si>
  <si>
    <t>=Part3!$I$43</t>
  </si>
  <si>
    <t>=Part3!$I$44</t>
  </si>
  <si>
    <t>_ES130</t>
  </si>
  <si>
    <t>=Part3!$I$46</t>
  </si>
  <si>
    <t>_ES138</t>
  </si>
  <si>
    <t>_ES139</t>
  </si>
  <si>
    <t>_ES141</t>
  </si>
  <si>
    <t>=Part3!$I$11</t>
  </si>
  <si>
    <t>_ES142</t>
  </si>
  <si>
    <t>=Part3!$I$17</t>
  </si>
  <si>
    <t>_ES144</t>
  </si>
  <si>
    <t>=Part3!$I$16</t>
  </si>
  <si>
    <t>_ES203</t>
  </si>
  <si>
    <t>=Part3!$I$12</t>
  </si>
  <si>
    <t>_ES205</t>
  </si>
  <si>
    <t>=Part3!$I$13</t>
  </si>
  <si>
    <t>_ES207</t>
  </si>
  <si>
    <t>=Part3!$I$14</t>
  </si>
  <si>
    <t>_ES213</t>
  </si>
  <si>
    <t>=Part3!$I$51</t>
  </si>
  <si>
    <t>_ES220</t>
  </si>
  <si>
    <t>=Part3!$I$27</t>
  </si>
  <si>
    <t>=Part3!$I$22</t>
  </si>
  <si>
    <t>=Part3!$I$24</t>
  </si>
  <si>
    <t>=Part3!$I$26</t>
  </si>
  <si>
    <t>_ES235</t>
  </si>
  <si>
    <t>=Part3!$I$25</t>
  </si>
  <si>
    <t>_ES311</t>
  </si>
  <si>
    <t>=Part3!$I$52</t>
  </si>
  <si>
    <t>_ES411</t>
  </si>
  <si>
    <t>=Part3!$I$53</t>
  </si>
  <si>
    <t>_ES445</t>
  </si>
  <si>
    <t>=Part3!$I$18</t>
  </si>
  <si>
    <t>_ES465</t>
  </si>
  <si>
    <t>=Part3!$I$54</t>
  </si>
  <si>
    <t>_ES466</t>
  </si>
  <si>
    <t>=Part3!$I$55</t>
  </si>
  <si>
    <t>_ES467</t>
  </si>
  <si>
    <t>=Part3!$I$56</t>
  </si>
  <si>
    <t>_ES508</t>
  </si>
  <si>
    <t>=Part3!$I$58</t>
  </si>
  <si>
    <t>_ES509</t>
  </si>
  <si>
    <t>=Part3!$I$59</t>
  </si>
  <si>
    <t>_ES510</t>
  </si>
  <si>
    <t>=Part3!$I$60</t>
  </si>
  <si>
    <t>_ES511</t>
  </si>
  <si>
    <t>=Part3!$I$57</t>
  </si>
  <si>
    <t>_ES624</t>
  </si>
  <si>
    <t>=Part3!$I$23</t>
  </si>
  <si>
    <t>_ES631</t>
  </si>
  <si>
    <t>=Part3!$I$21</t>
  </si>
  <si>
    <t>_ES820</t>
  </si>
  <si>
    <t>=Part3!$I$29</t>
  </si>
  <si>
    <t>_ES830</t>
  </si>
  <si>
    <t>=Part3!$I$30</t>
  </si>
  <si>
    <t>_ES840</t>
  </si>
  <si>
    <t>=Part3!$I$31</t>
  </si>
  <si>
    <t>_ES850</t>
  </si>
  <si>
    <t>=Part3!$I$32</t>
  </si>
  <si>
    <t>_ES854</t>
  </si>
  <si>
    <t>=Part3!$I$61</t>
  </si>
  <si>
    <t>_ES888</t>
  </si>
  <si>
    <t>_ES931</t>
  </si>
  <si>
    <t>_GP051</t>
  </si>
  <si>
    <t>=Part3!$F$50</t>
  </si>
  <si>
    <t>_GP111</t>
  </si>
  <si>
    <t>=Part3!$F$48</t>
  </si>
  <si>
    <t>_GP112</t>
  </si>
  <si>
    <t>=Part3!$F$49</t>
  </si>
  <si>
    <t>=Part3!$F$38</t>
  </si>
  <si>
    <t>=Part3!$F$39</t>
  </si>
  <si>
    <t>=Part3!$F$34</t>
  </si>
  <si>
    <t>=Part3!$F$35</t>
  </si>
  <si>
    <t>=Part3!$F$42</t>
  </si>
  <si>
    <t>_GP125</t>
  </si>
  <si>
    <t>=Part3!$F$43</t>
  </si>
  <si>
    <t>=Part3!$F$44</t>
  </si>
  <si>
    <t>_GP130</t>
  </si>
  <si>
    <t>=Part3!$F$46</t>
  </si>
  <si>
    <t>_GP138</t>
  </si>
  <si>
    <t>_GP139</t>
  </si>
  <si>
    <t>_GP141</t>
  </si>
  <si>
    <t>=Part3!$F$11</t>
  </si>
  <si>
    <t>_GP203</t>
  </si>
  <si>
    <t>=Part3!$F$12</t>
  </si>
  <si>
    <t>_GP205</t>
  </si>
  <si>
    <t>=Part3!$F$13</t>
  </si>
  <si>
    <t>_GP207</t>
  </si>
  <si>
    <t>=Part3!$F$14</t>
  </si>
  <si>
    <t>_GP213</t>
  </si>
  <si>
    <t>=Part3!$F$51</t>
  </si>
  <si>
    <t>_GP311</t>
  </si>
  <si>
    <t>=Part3!$F$52</t>
  </si>
  <si>
    <t>_GP411</t>
  </si>
  <si>
    <t>=Part3!$F$53</t>
  </si>
  <si>
    <t>_GP465</t>
  </si>
  <si>
    <t>=Part3!$F$54</t>
  </si>
  <si>
    <t>_GP466</t>
  </si>
  <si>
    <t>=Part3!$F$55</t>
  </si>
  <si>
    <t>_GP467</t>
  </si>
  <si>
    <t>=Part3!$F$56</t>
  </si>
  <si>
    <t>_GP508</t>
  </si>
  <si>
    <t>=Part3!$F$58</t>
  </si>
  <si>
    <t>_GP509</t>
  </si>
  <si>
    <t>=Part3!$F$59</t>
  </si>
  <si>
    <t>_GP510</t>
  </si>
  <si>
    <t>=Part3!$F$60</t>
  </si>
  <si>
    <t>_GP511</t>
  </si>
  <si>
    <t>=Part3!$F$57</t>
  </si>
  <si>
    <t>_GP820</t>
  </si>
  <si>
    <t>=Part3!$F$29</t>
  </si>
  <si>
    <t>_GP830</t>
  </si>
  <si>
    <t>=Part3!$F$30</t>
  </si>
  <si>
    <t>_GP840</t>
  </si>
  <si>
    <t>=Part3!$F$31</t>
  </si>
  <si>
    <t>_GP850</t>
  </si>
  <si>
    <t>=Part3!$F$32</t>
  </si>
  <si>
    <t>_GP854</t>
  </si>
  <si>
    <t>=Part3!$F$61</t>
  </si>
  <si>
    <t>_GP888</t>
  </si>
  <si>
    <t>_GP911</t>
  </si>
  <si>
    <t>_GP931</t>
  </si>
  <si>
    <t>=Part3!$F$62</t>
  </si>
  <si>
    <t>_GP999</t>
  </si>
  <si>
    <t>=Part3!$D$11</t>
  </si>
  <si>
    <t>=Part3!$D$12</t>
  </si>
  <si>
    <t>_GR051</t>
  </si>
  <si>
    <t>=Part3!$D$50</t>
  </si>
  <si>
    <t>_GR111</t>
  </si>
  <si>
    <t>=Part3!$D$48</t>
  </si>
  <si>
    <t>_GR112</t>
  </si>
  <si>
    <t>=Part3!$D$49</t>
  </si>
  <si>
    <t>=Part3!$D$38</t>
  </si>
  <si>
    <t>=Part3!$D$39</t>
  </si>
  <si>
    <t>=Part3!$D$34</t>
  </si>
  <si>
    <t>=Part3!$D$35</t>
  </si>
  <si>
    <t>=Part3!$D$42</t>
  </si>
  <si>
    <t>_GR125</t>
  </si>
  <si>
    <t>=Part3!$D$43</t>
  </si>
  <si>
    <t>=Part3!$D$44</t>
  </si>
  <si>
    <t>_GR130</t>
  </si>
  <si>
    <t>=Part3!$D$46</t>
  </si>
  <si>
    <t>_GR138</t>
  </si>
  <si>
    <t>_GR139</t>
  </si>
  <si>
    <t>_GR141</t>
  </si>
  <si>
    <t>_GR142</t>
  </si>
  <si>
    <t>=Part3!$D$17</t>
  </si>
  <si>
    <t>_GR144</t>
  </si>
  <si>
    <t>=Part3!$D$16</t>
  </si>
  <si>
    <t>_GR203</t>
  </si>
  <si>
    <t>_GR205</t>
  </si>
  <si>
    <t>=Part3!$D$13</t>
  </si>
  <si>
    <t>_GR207</t>
  </si>
  <si>
    <t>=Part3!$D$14</t>
  </si>
  <si>
    <t>_GR213</t>
  </si>
  <si>
    <t>=Part3!$D$51</t>
  </si>
  <si>
    <t>_GR311</t>
  </si>
  <si>
    <t>_GR411</t>
  </si>
  <si>
    <t>_GR445</t>
  </si>
  <si>
    <t>=Part3!$D$18</t>
  </si>
  <si>
    <t>_GR511</t>
  </si>
  <si>
    <t>_GR854</t>
  </si>
  <si>
    <t>=Part3!$D$61</t>
  </si>
  <si>
    <t>_GR888</t>
  </si>
  <si>
    <t>_GR931</t>
  </si>
  <si>
    <t>_IN051</t>
  </si>
  <si>
    <t>=Part3!$E$50</t>
  </si>
  <si>
    <t>_IN111</t>
  </si>
  <si>
    <t>=Part3!$E$48</t>
  </si>
  <si>
    <t>_IN112</t>
  </si>
  <si>
    <t>=Part3!$E$49</t>
  </si>
  <si>
    <t>=Part3!$E$38</t>
  </si>
  <si>
    <t>=Part3!$E$39</t>
  </si>
  <si>
    <t>=Part3!$E$34</t>
  </si>
  <si>
    <t>=Part3!$E$35</t>
  </si>
  <si>
    <t>=Part3!$E$42</t>
  </si>
  <si>
    <t>_IN125</t>
  </si>
  <si>
    <t>=Part3!$E$43</t>
  </si>
  <si>
    <t>=Part3!$E$44</t>
  </si>
  <si>
    <t>_IN130</t>
  </si>
  <si>
    <t>=Part3!$E$46</t>
  </si>
  <si>
    <t>_IN138</t>
  </si>
  <si>
    <t>_IN139</t>
  </si>
  <si>
    <t>_IN141</t>
  </si>
  <si>
    <t>=Part3!$E$11</t>
  </si>
  <si>
    <t>_IN142</t>
  </si>
  <si>
    <t>=Part3!$E$17</t>
  </si>
  <si>
    <t>_IN144</t>
  </si>
  <si>
    <t>=Part3!$E$16</t>
  </si>
  <si>
    <t>_IN203</t>
  </si>
  <si>
    <t>=Part3!$E$12</t>
  </si>
  <si>
    <t>_IN205</t>
  </si>
  <si>
    <t>=Part3!$E$13</t>
  </si>
  <si>
    <t>_IN207</t>
  </si>
  <si>
    <t>=Part3!$E$14</t>
  </si>
  <si>
    <t>_IN213</t>
  </si>
  <si>
    <t>=Part3!$E$51</t>
  </si>
  <si>
    <t>_IN220</t>
  </si>
  <si>
    <t>=Part3!$E$27</t>
  </si>
  <si>
    <t>=Part3!$E$24</t>
  </si>
  <si>
    <t>=Part3!$E$26</t>
  </si>
  <si>
    <t>_IN311</t>
  </si>
  <si>
    <t>=Part3!$E$52</t>
  </si>
  <si>
    <t>_IN411</t>
  </si>
  <si>
    <t>=Part3!$E$53</t>
  </si>
  <si>
    <t>_IN445</t>
  </si>
  <si>
    <t>=Part3!$E$18</t>
  </si>
  <si>
    <t>_IN465</t>
  </si>
  <si>
    <t>=Part3!$E$54</t>
  </si>
  <si>
    <t>_IN466</t>
  </si>
  <si>
    <t>=Part3!$E$55</t>
  </si>
  <si>
    <t>_IN467</t>
  </si>
  <si>
    <t>=Part3!$E$56</t>
  </si>
  <si>
    <t>_IN508</t>
  </si>
  <si>
    <t>=Part3!$E$58</t>
  </si>
  <si>
    <t>_IN509</t>
  </si>
  <si>
    <t>=Part3!$E$59</t>
  </si>
  <si>
    <t>_IN510</t>
  </si>
  <si>
    <t>=Part3!$E$60</t>
  </si>
  <si>
    <t>_IN511</t>
  </si>
  <si>
    <t>=Part3!$E$57</t>
  </si>
  <si>
    <t>_IN820</t>
  </si>
  <si>
    <t>=Part3!$E$29</t>
  </si>
  <si>
    <t>_IN830</t>
  </si>
  <si>
    <t>=Part3!$E$30</t>
  </si>
  <si>
    <t>_IN840</t>
  </si>
  <si>
    <t>=Part3!$E$31</t>
  </si>
  <si>
    <t>_IN850</t>
  </si>
  <si>
    <t>=Part3!$E$32</t>
  </si>
  <si>
    <t>_IN854</t>
  </si>
  <si>
    <t>=Part3!$E$61</t>
  </si>
  <si>
    <t>_IN888</t>
  </si>
  <si>
    <t>_IN911</t>
  </si>
  <si>
    <t>_IN931</t>
  </si>
  <si>
    <t>=Part3!$E$62</t>
  </si>
  <si>
    <t>_IN999</t>
  </si>
  <si>
    <t>_SH051</t>
  </si>
  <si>
    <t>=Part3!$G$50</t>
  </si>
  <si>
    <t>_SH111</t>
  </si>
  <si>
    <t>=Part3!$G$48</t>
  </si>
  <si>
    <t>_SH112</t>
  </si>
  <si>
    <t>=Part3!$G$49</t>
  </si>
  <si>
    <t>=Part3!$G$38</t>
  </si>
  <si>
    <t>=Part3!$G$39</t>
  </si>
  <si>
    <t>=Part3!$G$34</t>
  </si>
  <si>
    <t>=Part3!$G$35</t>
  </si>
  <si>
    <t>=Part3!$G$42</t>
  </si>
  <si>
    <t>_SH125</t>
  </si>
  <si>
    <t>=Part3!$G$43</t>
  </si>
  <si>
    <t>=Part3!$G$44</t>
  </si>
  <si>
    <t>_SH130</t>
  </si>
  <si>
    <t>=Part3!$G$46</t>
  </si>
  <si>
    <t>_SH138</t>
  </si>
  <si>
    <t>_SH139</t>
  </si>
  <si>
    <t>_SH141</t>
  </si>
  <si>
    <t>=Part3!$G$11</t>
  </si>
  <si>
    <t>_SH142</t>
  </si>
  <si>
    <t>=Part3!$G$17</t>
  </si>
  <si>
    <t>_SH144</t>
  </si>
  <si>
    <t>=Part3!$G$16</t>
  </si>
  <si>
    <t>_SH203</t>
  </si>
  <si>
    <t>=Part3!$G$12</t>
  </si>
  <si>
    <t>_SH205</t>
  </si>
  <si>
    <t>=Part3!$G$13</t>
  </si>
  <si>
    <t>_SH207</t>
  </si>
  <si>
    <t>=Part3!$G$14</t>
  </si>
  <si>
    <t>_SH213</t>
  </si>
  <si>
    <t>=Part3!$G$51</t>
  </si>
  <si>
    <t>_SH311</t>
  </si>
  <si>
    <t>_SH411</t>
  </si>
  <si>
    <t>_SH445</t>
  </si>
  <si>
    <t>=Part3!$G$18</t>
  </si>
  <si>
    <t>_SH511</t>
  </si>
  <si>
    <t>_SH854</t>
  </si>
  <si>
    <t>=Part3!$G$61</t>
  </si>
  <si>
    <t>_SH888</t>
  </si>
  <si>
    <t>_SH931</t>
  </si>
  <si>
    <t>_UL051</t>
  </si>
  <si>
    <t>=Part3!$H$50</t>
  </si>
  <si>
    <t>_UL111</t>
  </si>
  <si>
    <t>=Part3!$H$48</t>
  </si>
  <si>
    <t>_UL112</t>
  </si>
  <si>
    <t>=Part3!$H$49</t>
  </si>
  <si>
    <t>=Part3!$H$38</t>
  </si>
  <si>
    <t>=Part3!$H$39</t>
  </si>
  <si>
    <t>=Part3!$H$34</t>
  </si>
  <si>
    <t>=Part3!$H$35</t>
  </si>
  <si>
    <t>=Part3!$H$42</t>
  </si>
  <si>
    <t>_UL125</t>
  </si>
  <si>
    <t>=Part3!$H$43</t>
  </si>
  <si>
    <t>=Part3!$H$44</t>
  </si>
  <si>
    <t>_UL130</t>
  </si>
  <si>
    <t>=Part3!$H$46</t>
  </si>
  <si>
    <t>_UL138</t>
  </si>
  <si>
    <t>_UL139</t>
  </si>
  <si>
    <t>_UL141</t>
  </si>
  <si>
    <t>=Part3!$H$11</t>
  </si>
  <si>
    <t>_UL142</t>
  </si>
  <si>
    <t>=Part3!$H$17</t>
  </si>
  <si>
    <t>_UL144</t>
  </si>
  <si>
    <t>=Part3!$H$16</t>
  </si>
  <si>
    <t>_UL203</t>
  </si>
  <si>
    <t>=Part3!$H$12</t>
  </si>
  <si>
    <t>_UL205</t>
  </si>
  <si>
    <t>=Part3!$H$13</t>
  </si>
  <si>
    <t>_UL207</t>
  </si>
  <si>
    <t>=Part3!$H$14</t>
  </si>
  <si>
    <t>_UL213</t>
  </si>
  <si>
    <t>=Part3!$H$51</t>
  </si>
  <si>
    <t>_UL311</t>
  </si>
  <si>
    <t>_UL411</t>
  </si>
  <si>
    <t>_UL445</t>
  </si>
  <si>
    <t>=Part3!$H$18</t>
  </si>
  <si>
    <t>_UL511</t>
  </si>
  <si>
    <t>_UL854</t>
  </si>
  <si>
    <t>=Part3!$H$61</t>
  </si>
  <si>
    <t>_UL888</t>
  </si>
  <si>
    <t>_UL931</t>
  </si>
  <si>
    <t>='Parts1-2'!$B$27</t>
  </si>
  <si>
    <t>cext</t>
  </si>
  <si>
    <t>='Parts1-2'!$R$30</t>
  </si>
  <si>
    <t>='Parts1-2'!$C$28</t>
  </si>
  <si>
    <t>contnm</t>
  </si>
  <si>
    <t>='Parts1-2'!$G$29</t>
  </si>
  <si>
    <t>DBA</t>
  </si>
  <si>
    <t>fax</t>
  </si>
  <si>
    <t>='Parts1-2'!$G$31</t>
  </si>
  <si>
    <t>='Parts1-2'!$A$7</t>
  </si>
  <si>
    <t>='Parts1-2'!$H$16</t>
  </si>
  <si>
    <t>IDChngChk</t>
  </si>
  <si>
    <t>intnet</t>
  </si>
  <si>
    <t>='Parts1-2'!$G$32</t>
  </si>
  <si>
    <t>='Parts1-2'!$K$14</t>
  </si>
  <si>
    <t>Name1</t>
  </si>
  <si>
    <t>='Parts1-2'!$H$21</t>
  </si>
  <si>
    <t>Name2</t>
  </si>
  <si>
    <t>Notes</t>
  </si>
  <si>
    <t>='Parts1-2'!$A$35</t>
  </si>
  <si>
    <t>phone</t>
  </si>
  <si>
    <t>='Parts1-2'!$G$30</t>
  </si>
  <si>
    <t>ResubChk</t>
  </si>
  <si>
    <t>='Parts1-2'!$X$14</t>
  </si>
  <si>
    <t>='Parts1-2'!$L$28</t>
  </si>
  <si>
    <t>STCodes</t>
  </si>
  <si>
    <t>Version</t>
  </si>
  <si>
    <t>='Parts1-2'!$Y$6</t>
  </si>
  <si>
    <t>='Parts1-2'!$O$14</t>
  </si>
  <si>
    <t>='Parts1-2'!$O$28</t>
  </si>
  <si>
    <t>='Parts1-2'!$R$28</t>
  </si>
  <si>
    <t>Terminal Control Number (TCN):</t>
  </si>
  <si>
    <t>Natural Gas Plant Liquids and Liquefied Refinery Gases, TOTAL</t>
  </si>
  <si>
    <t>242</t>
  </si>
  <si>
    <t>108</t>
  </si>
  <si>
    <t>246</t>
  </si>
  <si>
    <t>244</t>
  </si>
  <si>
    <t>245</t>
  </si>
  <si>
    <t>Reformulated, Blended with Fuel Ethanol</t>
  </si>
  <si>
    <t>127</t>
  </si>
  <si>
    <t>Reformulated, Other</t>
  </si>
  <si>
    <t>Ed55 and Lower</t>
  </si>
  <si>
    <t>Greater than Ed55</t>
  </si>
  <si>
    <t>166</t>
  </si>
  <si>
    <t>149</t>
  </si>
  <si>
    <t>Reformulated Blendstock for Oxygenate Blending (RBOB)</t>
  </si>
  <si>
    <t>118</t>
  </si>
  <si>
    <t>117</t>
  </si>
  <si>
    <t>Gasoline Treated as Blendstock (GTAB)</t>
  </si>
  <si>
    <t>Conventional, Blended with Fuel Ethanol:</t>
  </si>
  <si>
    <t>=Part3!$C$47</t>
  </si>
  <si>
    <t>_BS117</t>
  </si>
  <si>
    <t>_BS118</t>
  </si>
  <si>
    <t>=Part3!$C$41</t>
  </si>
  <si>
    <t>_BS127</t>
  </si>
  <si>
    <t>_BS149</t>
  </si>
  <si>
    <t>_BS166</t>
  </si>
  <si>
    <t>=Part3!$C$37</t>
  </si>
  <si>
    <t>_BS242</t>
  </si>
  <si>
    <t>=Part3!$C$19</t>
  </si>
  <si>
    <t>=Part3!$C$55</t>
  </si>
  <si>
    <t>_BS812</t>
  </si>
  <si>
    <t>=Part3!$C$28</t>
  </si>
  <si>
    <t>=Part3!$C$59</t>
  </si>
  <si>
    <t>=Part3!$C$60</t>
  </si>
  <si>
    <t>_ES108</t>
  </si>
  <si>
    <t>=Part3!$I$47</t>
  </si>
  <si>
    <t>_ES117</t>
  </si>
  <si>
    <t>_ES118</t>
  </si>
  <si>
    <t>=Part3!$I$41</t>
  </si>
  <si>
    <t>_ES127</t>
  </si>
  <si>
    <t>_ES149</t>
  </si>
  <si>
    <t>_ES166</t>
  </si>
  <si>
    <t>=Part3!$I$37</t>
  </si>
  <si>
    <t>_ES242</t>
  </si>
  <si>
    <t>=Part3!$I$19</t>
  </si>
  <si>
    <t>_ES246</t>
  </si>
  <si>
    <t>_ES812</t>
  </si>
  <si>
    <t>=Part3!$I$28</t>
  </si>
  <si>
    <t>=Part3!$F$47</t>
  </si>
  <si>
    <t>_GP117</t>
  </si>
  <si>
    <t>_GP118</t>
  </si>
  <si>
    <t>=Part3!$F$41</t>
  </si>
  <si>
    <t>_GP127</t>
  </si>
  <si>
    <t>_GP149</t>
  </si>
  <si>
    <t>_GP166</t>
  </si>
  <si>
    <t>=Part3!$F$37</t>
  </si>
  <si>
    <t>_GP812</t>
  </si>
  <si>
    <t>=Part3!$F$28</t>
  </si>
  <si>
    <t>=Part3!$D$47</t>
  </si>
  <si>
    <t>_GR117</t>
  </si>
  <si>
    <t>_GR118</t>
  </si>
  <si>
    <t>=Part3!$D$41</t>
  </si>
  <si>
    <t>_GR127</t>
  </si>
  <si>
    <t>_GR149</t>
  </si>
  <si>
    <t>_GR166</t>
  </si>
  <si>
    <t>=Part3!$D$37</t>
  </si>
  <si>
    <t>_GR242</t>
  </si>
  <si>
    <t>=Part3!$D$19</t>
  </si>
  <si>
    <t>=Part3!$D$55</t>
  </si>
  <si>
    <t>_GR812</t>
  </si>
  <si>
    <t>=Part3!$D$28</t>
  </si>
  <si>
    <t>=Part3!$D$59</t>
  </si>
  <si>
    <t>=Part3!$D$60</t>
  </si>
  <si>
    <t>=Part3!$E$47</t>
  </si>
  <si>
    <t>_IN117</t>
  </si>
  <si>
    <t>_IN118</t>
  </si>
  <si>
    <t>=Part3!$E$41</t>
  </si>
  <si>
    <t>_IN127</t>
  </si>
  <si>
    <t>_IN149</t>
  </si>
  <si>
    <t>_IN166</t>
  </si>
  <si>
    <t>=Part3!$E$37</t>
  </si>
  <si>
    <t>_IN242</t>
  </si>
  <si>
    <t>=Part3!$E$19</t>
  </si>
  <si>
    <t>_IN244</t>
  </si>
  <si>
    <t>_IN245</t>
  </si>
  <si>
    <t>_IN812</t>
  </si>
  <si>
    <t>=Part3!$E$28</t>
  </si>
  <si>
    <t>=Part3!$G$47</t>
  </si>
  <si>
    <t>_SH117</t>
  </si>
  <si>
    <t>_SH118</t>
  </si>
  <si>
    <t>=Part3!$G$41</t>
  </si>
  <si>
    <t>_SH127</t>
  </si>
  <si>
    <t>_SH149</t>
  </si>
  <si>
    <t>_SH166</t>
  </si>
  <si>
    <t>=Part3!$G$37</t>
  </si>
  <si>
    <t>_SH242</t>
  </si>
  <si>
    <t>=Part3!$G$19</t>
  </si>
  <si>
    <t>=Part3!$G$55</t>
  </si>
  <si>
    <t>_SH812</t>
  </si>
  <si>
    <t>=Part3!$G$28</t>
  </si>
  <si>
    <t>=Part3!$G$59</t>
  </si>
  <si>
    <t>=Part3!$G$60</t>
  </si>
  <si>
    <t>=Part3!$H$47</t>
  </si>
  <si>
    <t>_UL117</t>
  </si>
  <si>
    <t>_UL118</t>
  </si>
  <si>
    <t>=Part3!$H$41</t>
  </si>
  <si>
    <t>_UL127</t>
  </si>
  <si>
    <t>_UL149</t>
  </si>
  <si>
    <t>_UL166</t>
  </si>
  <si>
    <t>=Part3!$H$37</t>
  </si>
  <si>
    <t>_UL242</t>
  </si>
  <si>
    <t>=Part3!$H$19</t>
  </si>
  <si>
    <t>=Part3!$H$55</t>
  </si>
  <si>
    <t>_UL812</t>
  </si>
  <si>
    <t>=Part3!$H$28</t>
  </si>
  <si>
    <t>=Part3!$H$59</t>
  </si>
  <si>
    <t>=Part3!$H$60</t>
  </si>
  <si>
    <t>='Parts1-2'!$B$24</t>
  </si>
  <si>
    <t>='Parts1-2'!$C$25</t>
  </si>
  <si>
    <t>='Parts1-2'!$H$20</t>
  </si>
  <si>
    <t>='Parts1-2'!$J$18</t>
  </si>
  <si>
    <t>='Parts1-2'!$H$19</t>
  </si>
  <si>
    <t>='Parts1-2'!$L$25</t>
  </si>
  <si>
    <t>TCN</t>
  </si>
  <si>
    <t>='Parts1-2'!$L$22</t>
  </si>
  <si>
    <t>='Parts1-2'!$O$25</t>
  </si>
  <si>
    <t>='Parts1-2'!$R$25</t>
  </si>
  <si>
    <t>A completed form must be received by the 20th calendar day following the end of the report month.</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</si>
  <si>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</si>
  <si>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Total Distillate Fuel Oil Ending Stocks</t>
  </si>
  <si>
    <t>Total Residual Fuel Oil Ending Stocks</t>
  </si>
  <si>
    <t>Total Unfinished Oils Ending Stocks</t>
  </si>
  <si>
    <t>Total Distillate Fuel Oil Production</t>
  </si>
  <si>
    <t>Total Residual Fuel Oil Production</t>
  </si>
  <si>
    <t>Total Unfinished Oils Production</t>
  </si>
  <si>
    <t>Total Distillate Fuel Oil Inputs</t>
  </si>
  <si>
    <t>Total Residual Fuel Oil Inputs</t>
  </si>
  <si>
    <t>Total Unfinished Oils Inputs</t>
  </si>
  <si>
    <t>CHK_ES411</t>
  </si>
  <si>
    <t>=Part3!$C$72</t>
  </si>
  <si>
    <t>CHK_ES511</t>
  </si>
  <si>
    <t>=Part3!$C$73</t>
  </si>
  <si>
    <t>CHK_ES812</t>
  </si>
  <si>
    <t>=Part3!$C$71</t>
  </si>
  <si>
    <t>CHK_GP411</t>
  </si>
  <si>
    <t>=Part3!$C$68</t>
  </si>
  <si>
    <t>CHK_GP511</t>
  </si>
  <si>
    <t>=Part3!$C$70</t>
  </si>
  <si>
    <t>CHK_GP812</t>
  </si>
  <si>
    <t>=Part3!$C$66</t>
  </si>
  <si>
    <t>CHK_IN411</t>
  </si>
  <si>
    <t>=Part3!$C$67</t>
  </si>
  <si>
    <t>CHK_IN511</t>
  </si>
  <si>
    <t>=Part3!$C$69</t>
  </si>
  <si>
    <t>CHK_IN812</t>
  </si>
  <si>
    <t>=Part3!$C$65</t>
  </si>
  <si>
    <t>PartSums</t>
  </si>
  <si>
    <t>_PSTRE</t>
  </si>
  <si>
    <t>Street</t>
  </si>
  <si>
    <t>_PCITY</t>
  </si>
  <si>
    <t>city</t>
  </si>
  <si>
    <t>_VFORM</t>
  </si>
  <si>
    <t>_PSTAT</t>
  </si>
  <si>
    <t>state</t>
  </si>
  <si>
    <t>_PZIP</t>
  </si>
  <si>
    <t>_PZIP4</t>
  </si>
  <si>
    <t>zip</t>
  </si>
  <si>
    <t>zip4</t>
  </si>
  <si>
    <t>_ES244</t>
  </si>
  <si>
    <t>_ES245</t>
  </si>
  <si>
    <t>CN</t>
  </si>
  <si>
    <t>Canada</t>
  </si>
  <si>
    <t xml:space="preserve">Pennsylvania </t>
  </si>
  <si>
    <t>PR</t>
  </si>
  <si>
    <t>Puerto Rico</t>
  </si>
  <si>
    <t>='Parts1-2'!$AA$1:$AA$54</t>
  </si>
  <si>
    <t>MONTHLY BULK TERMINAL AND BLENDER REPORT</t>
  </si>
  <si>
    <t xml:space="preserve">MONTHLY BULK TERMINAL AND BLENDER REPORT </t>
  </si>
  <si>
    <t>'NG Plant Liquids and Liquefied Refinery Gases, TOTAL Inputs</t>
  </si>
  <si>
    <t>'NG Plant Liquids and Liquefied Refinery Gases, TOTAL Stocks</t>
  </si>
  <si>
    <t>Unfinished Oils, TOTAL</t>
  </si>
  <si>
    <t>Distillate Fuel Oil, TOTAL</t>
  </si>
  <si>
    <t>Residual Fuel Oil, TOTAL</t>
  </si>
  <si>
    <t>CHK_ES242</t>
  </si>
  <si>
    <t>=Part3!$C$74</t>
  </si>
  <si>
    <t>CHK_IN242</t>
  </si>
  <si>
    <t>Ethane/Ethylene, TOTAL</t>
  </si>
  <si>
    <t>Propane/Propylene, TOTAL</t>
  </si>
  <si>
    <t>Normal Butane/Butylene, TOTAL</t>
  </si>
  <si>
    <t>Isobutane/Isobutylene, TOTAL</t>
  </si>
  <si>
    <t xml:space="preserve">Mailing Address of Contact (e.g., PO Box, RR): If the physical and 
mailing addresses are the same, only complete the physical address. </t>
  </si>
  <si>
    <t>Report storage capacity twice each year with monthly reports for March and September.</t>
  </si>
  <si>
    <t>In Operation</t>
  </si>
  <si>
    <t>Idle</t>
  </si>
  <si>
    <r>
      <t>Natural Gas Plant Liquids and Liquefied Refinery Gases</t>
    </r>
    <r>
      <rPr>
        <vertAlign val="superscript"/>
        <sz val="14"/>
        <color indexed="8"/>
        <rFont val="Arial"/>
        <family val="2"/>
      </rPr>
      <t>2</t>
    </r>
  </si>
  <si>
    <r>
      <t>Propane/Propylene (dedicated)</t>
    </r>
    <r>
      <rPr>
        <vertAlign val="superscript"/>
        <sz val="14"/>
        <color indexed="8"/>
        <rFont val="Arial"/>
        <family val="2"/>
      </rPr>
      <t>3</t>
    </r>
  </si>
  <si>
    <t>Motor Gasoline (including Blending Components)</t>
  </si>
  <si>
    <t>131</t>
  </si>
  <si>
    <t>Distillate Fuel Oil</t>
  </si>
  <si>
    <t>Kerosene and Kerosene-Type Jet Fuel</t>
  </si>
  <si>
    <t>308</t>
  </si>
  <si>
    <t>Residual Fuel Oil</t>
  </si>
  <si>
    <r>
      <t>All Other</t>
    </r>
    <r>
      <rPr>
        <vertAlign val="superscript"/>
        <sz val="14"/>
        <color indexed="8"/>
        <rFont val="Arial"/>
        <family val="2"/>
      </rPr>
      <t>4</t>
    </r>
  </si>
  <si>
    <t>332</t>
  </si>
  <si>
    <t>Total</t>
  </si>
  <si>
    <t>FORM EIA-815
MONTHLY BULK TERMINAL AND BLENDER REPORT
SEMI-ANNUAL STORAGE CAPACITY SUPPLEMENT</t>
  </si>
  <si>
    <t>Exclusive Use</t>
  </si>
  <si>
    <t>Leased to Others</t>
  </si>
  <si>
    <r>
      <t xml:space="preserve">1 </t>
    </r>
    <r>
      <rPr>
        <sz val="13"/>
        <color indexed="8"/>
        <rFont val="Arial"/>
        <family val="2"/>
      </rPr>
      <t>Includes above ground storage capacity and underground storage capacity.</t>
    </r>
  </si>
  <si>
    <r>
      <t>3</t>
    </r>
    <r>
      <rPr>
        <sz val="13"/>
        <color indexed="8"/>
        <rFont val="Arial"/>
        <family val="2"/>
      </rPr>
      <t xml:space="preserve"> Storage capacity dedicated to propane and propylene is a subset of storage capacity for natural gas plant liquids and liquefied refinery gases.</t>
    </r>
  </si>
  <si>
    <t>=Part3!$F$64</t>
  </si>
  <si>
    <t>=Part3!$E$64</t>
  </si>
  <si>
    <t>_SC131</t>
  </si>
  <si>
    <t>=Part4!$G$17</t>
  </si>
  <si>
    <t>_SC141</t>
  </si>
  <si>
    <t>=Part4!$G$14</t>
  </si>
  <si>
    <t>_SC242</t>
  </si>
  <si>
    <t>=Part4!$G$15</t>
  </si>
  <si>
    <t>_SC246</t>
  </si>
  <si>
    <t>=Part4!$G$16</t>
  </si>
  <si>
    <t>_SC308</t>
  </si>
  <si>
    <t>=Part4!$G$19</t>
  </si>
  <si>
    <t>_SC332</t>
  </si>
  <si>
    <t>=Part4!$G$22</t>
  </si>
  <si>
    <t>_SC411</t>
  </si>
  <si>
    <t>=Part4!$G$18</t>
  </si>
  <si>
    <t>_SC511</t>
  </si>
  <si>
    <t>=Part4!$G$20</t>
  </si>
  <si>
    <t>_SC931</t>
  </si>
  <si>
    <t>=Part4!$G$21</t>
  </si>
  <si>
    <t>_SC999</t>
  </si>
  <si>
    <t>=Part4!$G$23</t>
  </si>
  <si>
    <t>_SE131</t>
  </si>
  <si>
    <t>_SE141</t>
  </si>
  <si>
    <t>_SE242</t>
  </si>
  <si>
    <t>_SE246</t>
  </si>
  <si>
    <t>_SE308</t>
  </si>
  <si>
    <t>_SE332</t>
  </si>
  <si>
    <t>_SE411</t>
  </si>
  <si>
    <t>_SE511</t>
  </si>
  <si>
    <t>_SE931</t>
  </si>
  <si>
    <t>_SE999</t>
  </si>
  <si>
    <t>_SI131</t>
  </si>
  <si>
    <t>=Part4!$F$17</t>
  </si>
  <si>
    <t>_SI141</t>
  </si>
  <si>
    <t>=Part4!$F$14</t>
  </si>
  <si>
    <t>_SI242</t>
  </si>
  <si>
    <t>=Part4!$F$15</t>
  </si>
  <si>
    <t>_SI246</t>
  </si>
  <si>
    <t>=Part4!$F$16</t>
  </si>
  <si>
    <t>_SI308</t>
  </si>
  <si>
    <t>=Part4!$F$19</t>
  </si>
  <si>
    <t>_SI332</t>
  </si>
  <si>
    <t>=Part4!$F$22</t>
  </si>
  <si>
    <t>_SI411</t>
  </si>
  <si>
    <t>=Part4!$F$18</t>
  </si>
  <si>
    <t>_SI511</t>
  </si>
  <si>
    <t>=Part4!$F$20</t>
  </si>
  <si>
    <t>_SI931</t>
  </si>
  <si>
    <t>=Part4!$F$21</t>
  </si>
  <si>
    <t>_SI999</t>
  </si>
  <si>
    <t>=Part4!$F$23</t>
  </si>
  <si>
    <t>_SL131</t>
  </si>
  <si>
    <t>=Part4!$E$17</t>
  </si>
  <si>
    <t>_SL141</t>
  </si>
  <si>
    <t>=Part4!$E$14</t>
  </si>
  <si>
    <t>_SL242</t>
  </si>
  <si>
    <t>=Part4!$E$15</t>
  </si>
  <si>
    <t>_SL246</t>
  </si>
  <si>
    <t>=Part4!$E$16</t>
  </si>
  <si>
    <t>_SL308</t>
  </si>
  <si>
    <t>=Part4!$E$19</t>
  </si>
  <si>
    <t>_SL332</t>
  </si>
  <si>
    <t>=Part4!$E$22</t>
  </si>
  <si>
    <t>_SL411</t>
  </si>
  <si>
    <t>=Part4!$E$18</t>
  </si>
  <si>
    <t>_SL511</t>
  </si>
  <si>
    <t>=Part4!$E$20</t>
  </si>
  <si>
    <t>_SL931</t>
  </si>
  <si>
    <t>=Part4!$E$21</t>
  </si>
  <si>
    <t>_SL999</t>
  </si>
  <si>
    <t>=Part4!$E$23</t>
  </si>
  <si>
    <t>_SW131</t>
  </si>
  <si>
    <t>=Part4!$C$17</t>
  </si>
  <si>
    <t>_SW141</t>
  </si>
  <si>
    <t>=Part4!$C$14</t>
  </si>
  <si>
    <t>_SW242</t>
  </si>
  <si>
    <t>=Part4!$C$15</t>
  </si>
  <si>
    <t>_SW246</t>
  </si>
  <si>
    <t>=Part4!$C$16</t>
  </si>
  <si>
    <t>_SW308</t>
  </si>
  <si>
    <t>=Part4!$C$19</t>
  </si>
  <si>
    <t>_SW332</t>
  </si>
  <si>
    <t>=Part4!$C$22</t>
  </si>
  <si>
    <t>_SW411</t>
  </si>
  <si>
    <t>=Part4!$C$18</t>
  </si>
  <si>
    <t>_SW511</t>
  </si>
  <si>
    <t>=Part4!$C$20</t>
  </si>
  <si>
    <t>_SW931</t>
  </si>
  <si>
    <t>=Part4!$C$21</t>
  </si>
  <si>
    <t>_SW999</t>
  </si>
  <si>
    <t>=Part4!$C$23</t>
  </si>
  <si>
    <t>=Part3!$C$75</t>
  </si>
  <si>
    <t>=Part3!$C$65:$C$75</t>
  </si>
  <si>
    <t>CHK_BOTH</t>
  </si>
  <si>
    <t>CHK_STORAGE</t>
  </si>
  <si>
    <t>CHK_SW131</t>
  </si>
  <si>
    <t>CHK_SW141</t>
  </si>
  <si>
    <t>CHK_SW242</t>
  </si>
  <si>
    <t>CHK_SW246</t>
  </si>
  <si>
    <t>CHK_SW308</t>
  </si>
  <si>
    <t>CHK_SW332</t>
  </si>
  <si>
    <t>CHK_SW411</t>
  </si>
  <si>
    <t>CHK_SW511</t>
  </si>
  <si>
    <t>CHK_SW931</t>
  </si>
  <si>
    <t>(Y/N)</t>
  </si>
  <si>
    <t>=Part4!$H$17</t>
  </si>
  <si>
    <t>=Part4!$H$14</t>
  </si>
  <si>
    <t>=Part4!$H$15</t>
  </si>
  <si>
    <t>=Part4!$H$16</t>
  </si>
  <si>
    <t>=Part4!$H$19</t>
  </si>
  <si>
    <t>=Part4!$H$22</t>
  </si>
  <si>
    <t>=Part4!$H$18</t>
  </si>
  <si>
    <t>=Part4!$H$20</t>
  </si>
  <si>
    <t>=Part4!$H$21</t>
  </si>
  <si>
    <t>=Part4!$H$23</t>
  </si>
  <si>
    <t>=Part4!$L$23</t>
  </si>
  <si>
    <t>=Part4!$K$23</t>
  </si>
  <si>
    <t>=Part4!$K$17</t>
  </si>
  <si>
    <t>=Part4!$K$14</t>
  </si>
  <si>
    <t>=Part4!$K$15</t>
  </si>
  <si>
    <t>=Part4!$K$16</t>
  </si>
  <si>
    <t>=Part4!$K$19</t>
  </si>
  <si>
    <t>=Part4!$K$22</t>
  </si>
  <si>
    <t>=Part4!$K$18</t>
  </si>
  <si>
    <t>=Part4!$K$20</t>
  </si>
  <si>
    <t>=Part4!$K$21</t>
  </si>
  <si>
    <t>=Part4!$C$9</t>
  </si>
  <si>
    <r>
      <t xml:space="preserve">4 </t>
    </r>
    <r>
      <rPr>
        <sz val="13"/>
        <color indexed="8"/>
        <rFont val="Arial"/>
        <family val="2"/>
      </rPr>
      <t>Other includes oxygenates and renewable fuels (except fuel ethanol), unfinished oils, aviation gasoline, aviation gasoline blending components, special naphthas, lubricants, wax, and miscellaneous products.</t>
    </r>
  </si>
  <si>
    <r>
      <t>2</t>
    </r>
    <r>
      <rPr>
        <sz val="13"/>
        <color indexed="8"/>
        <rFont val="Arial"/>
        <family val="2"/>
      </rPr>
      <t xml:space="preserve"> Includes storage capacity for ethane, ethylene, propane, propylene, normal butane, butylene, isobutane, isobutylene, and pentanes plus stored separately or in mixes.</t>
    </r>
  </si>
  <si>
    <r>
      <t>PART 4.  STORAGE CAPACITY</t>
    </r>
    <r>
      <rPr>
        <b/>
        <vertAlign val="superscript"/>
        <sz val="14"/>
        <rFont val="Arial"/>
        <family val="2"/>
      </rPr>
      <t>1</t>
    </r>
    <r>
      <rPr>
        <b/>
        <sz val="14"/>
        <rFont val="Arial"/>
        <family val="2"/>
      </rPr>
      <t xml:space="preserve">  (Thousand Barrels)</t>
    </r>
  </si>
  <si>
    <t>_TR901</t>
  </si>
  <si>
    <t>Net Available Shell Capacity</t>
  </si>
  <si>
    <t>Working (Exclude Idle Capacity)</t>
  </si>
  <si>
    <t xml:space="preserve"> Report both working capacity and IN OPERATION shell capacity. 
IN OPERATION shell capacity must be greater than or equal to 
working capacity.  Please check the highlighted entries.</t>
  </si>
  <si>
    <t>Are any tanks at this terminal used for trans-shipment of</t>
  </si>
  <si>
    <t xml:space="preserve">products by pipeline, tanker or barge?         </t>
  </si>
  <si>
    <t>CHK_BOTH131</t>
  </si>
  <si>
    <t>=Part4!$L$17</t>
  </si>
  <si>
    <t>CHK_BOTH141</t>
  </si>
  <si>
    <t>=Part4!$L$14</t>
  </si>
  <si>
    <t>CHK_BOTH242</t>
  </si>
  <si>
    <t>=Part4!$L$15</t>
  </si>
  <si>
    <t>CHK_BOTH246</t>
  </si>
  <si>
    <t>=Part4!$L$16</t>
  </si>
  <si>
    <t>CHK_BOTH308</t>
  </si>
  <si>
    <t>=Part4!$L$19</t>
  </si>
  <si>
    <t>CHK_BOTH332</t>
  </si>
  <si>
    <t>=Part4!$L$22</t>
  </si>
  <si>
    <t>CHK_BOTH411</t>
  </si>
  <si>
    <t>=Part4!$L$18</t>
  </si>
  <si>
    <t>CHK_BOTH511</t>
  </si>
  <si>
    <t>=Part4!$L$20</t>
  </si>
  <si>
    <t>CHK_BOTH931</t>
  </si>
  <si>
    <t>=Part4!$L$21</t>
  </si>
  <si>
    <t>OMB No. 1905-0165</t>
  </si>
  <si>
    <t>Version No.:2016.01</t>
  </si>
  <si>
    <t>Burden: 4.2 hours</t>
  </si>
  <si>
    <t>Expiration Date: 8/31/2019</t>
  </si>
  <si>
    <t>Please provide a comment below regarding the resubmission.</t>
  </si>
  <si>
    <t>For the PC Electronic Data Reporting Option (PEDRO) software, call (202) 586-9659. 
(See Form instructions, pg 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</si>
</sst>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F800]dddd\,\ mmmm\ dd\,\ yyyy"/>
    <numFmt numFmtId="165" formatCode="[&lt;=9999999]###\-####;\(###\)\ ###\-####"/>
    <numFmt numFmtId="166" formatCode="0.0"/>
    <numFmt numFmtId="167" formatCode="_(* #,##0_);_(* \(#,##0\);_(* &quot;-&quot;??_);_(@_)"/>
    <numFmt numFmtId="168" formatCode="#,###_);\(#,###\)"/>
    <numFmt numFmtId="169" formatCode="####_);\(####\)"/>
    <numFmt numFmtId="170" formatCode="_(* #,##0_);_(* \(#,##0\);_(* &quot;&quot;_);_(@_)"/>
  </numFmts>
  <fonts count="50">
    <font>
      <sz val="10"/>
      <name val="Arial"/>
    </font>
    <font>
      <sz val="10"/>
      <name val="Arial"/>
      <family val="2"/>
    </font>
    <font>
      <sz val="10"/>
      <name val="Arial"/>
      <family val="2"/>
    </font>
    <font>
      <sz val="12"/>
      <name val="StCodes"/>
    </font>
    <font>
      <sz val="12"/>
      <name val="Arial"/>
      <family val="2"/>
    </font>
    <font>
      <sz val="16"/>
      <name val="Arial"/>
      <family val="2"/>
    </font>
    <font>
      <b/>
      <sz val="16"/>
      <name val="Arial"/>
      <family val="2"/>
    </font>
    <font>
      <sz val="12"/>
      <color indexed="8"/>
      <name val="Arial"/>
      <family val="2"/>
    </font>
    <font>
      <b/>
      <sz val="12"/>
      <color indexed="8"/>
      <name val="Arial"/>
      <family val="2"/>
    </font>
    <font>
      <b/>
      <sz val="14"/>
      <name val="Arial"/>
      <family val="2"/>
    </font>
    <font>
      <sz val="14"/>
      <name val="Arial"/>
      <family val="2"/>
    </font>
    <font>
      <b/>
      <sz val="13"/>
      <name val="Arial"/>
      <family val="2"/>
    </font>
    <font>
      <sz val="13"/>
      <name val="Arial"/>
      <family val="2"/>
    </font>
    <font>
      <b/>
      <u/>
      <sz val="13"/>
      <color indexed="12"/>
      <name val="Arial"/>
      <family val="2"/>
    </font>
    <font>
      <u/>
      <sz val="10"/>
      <color indexed="12"/>
      <name val="Arial"/>
      <family val="2"/>
    </font>
    <font>
      <b/>
      <u/>
      <sz val="13"/>
      <name val="Arial"/>
      <family val="2"/>
    </font>
    <font>
      <u/>
      <sz val="14"/>
      <color indexed="12"/>
      <name val="Arial"/>
      <family val="2"/>
    </font>
    <font>
      <sz val="14"/>
      <name val="Arial"/>
      <family val="2"/>
    </font>
    <font>
      <sz val="10"/>
      <color indexed="9"/>
      <name val="Arial"/>
      <family val="2"/>
    </font>
    <font>
      <b/>
      <sz val="12"/>
      <name val="Arial"/>
      <family val="2"/>
    </font>
    <font>
      <b/>
      <sz val="10"/>
      <name val="Arial"/>
      <family val="2"/>
    </font>
    <font>
      <vertAlign val="superscript"/>
      <sz val="16"/>
      <name val="Arial"/>
      <family val="2"/>
    </font>
    <font>
      <sz val="12"/>
      <name val="Arial"/>
      <family val="2"/>
    </font>
    <font>
      <sz val="10"/>
      <name val="Wingdings 3"/>
      <family val="1"/>
      <charset val="2"/>
    </font>
    <font>
      <b/>
      <sz val="18"/>
      <color indexed="10"/>
      <name val="Wingdings 3"/>
      <family val="1"/>
      <charset val="2"/>
    </font>
    <font>
      <sz val="13"/>
      <name val="Arial"/>
      <family val="2"/>
    </font>
    <font>
      <sz val="11"/>
      <name val="Arial"/>
      <family val="2"/>
    </font>
    <font>
      <sz val="10"/>
      <color indexed="10"/>
      <name val="Arial"/>
      <family val="2"/>
    </font>
    <font>
      <sz val="13"/>
      <color indexed="8"/>
      <name val="Arial"/>
      <family val="2"/>
    </font>
    <font>
      <sz val="13"/>
      <color indexed="8"/>
      <name val="Arial"/>
      <family val="2"/>
    </font>
    <font>
      <sz val="8"/>
      <name val="Arial"/>
      <family val="2"/>
    </font>
    <font>
      <b/>
      <sz val="13"/>
      <color indexed="8"/>
      <name val="Arial"/>
      <family val="2"/>
    </font>
    <font>
      <sz val="12"/>
      <color indexed="9"/>
      <name val="Arial"/>
      <family val="2"/>
    </font>
    <font>
      <b/>
      <sz val="14"/>
      <color indexed="10"/>
      <name val="Arial"/>
      <family val="2"/>
    </font>
    <font>
      <sz val="11"/>
      <color indexed="9"/>
      <name val="Arial"/>
      <family val="2"/>
    </font>
    <font>
      <sz val="12"/>
      <color indexed="10"/>
      <name val="Arial"/>
      <family val="2"/>
    </font>
    <font>
      <sz val="11"/>
      <color indexed="10"/>
      <name val="Arial"/>
      <family val="2"/>
    </font>
    <font>
      <b/>
      <sz val="18"/>
      <color indexed="10"/>
      <name val="Arial"/>
      <family val="2"/>
    </font>
    <font>
      <sz val="10"/>
      <color indexed="9"/>
      <name val="Arial"/>
      <family val="2"/>
    </font>
    <font>
      <b/>
      <vertAlign val="superscript"/>
      <sz val="14"/>
      <name val="Arial"/>
      <family val="2"/>
    </font>
    <font>
      <sz val="14"/>
      <color indexed="8"/>
      <name val="Arial"/>
      <family val="2"/>
    </font>
    <font>
      <vertAlign val="superscript"/>
      <sz val="14"/>
      <color indexed="8"/>
      <name val="Arial"/>
      <family val="2"/>
    </font>
    <font>
      <sz val="10"/>
      <color indexed="48"/>
      <name val="Arial"/>
      <family val="2"/>
    </font>
    <font>
      <vertAlign val="superscript"/>
      <sz val="13"/>
      <color indexed="8"/>
      <name val="Arial"/>
      <family val="2"/>
    </font>
    <font>
      <sz val="14"/>
      <color indexed="22"/>
      <name val="Arial"/>
      <family val="2"/>
    </font>
    <font>
      <sz val="10"/>
      <color theme="0"/>
      <name val="Arial"/>
      <family val="2"/>
    </font>
    <font>
      <b/>
      <sz val="16"/>
      <color theme="0"/>
      <name val="Arial"/>
      <family val="2"/>
    </font>
    <font>
      <b/>
      <sz val="10"/>
      <color theme="0"/>
      <name val="Arial"/>
      <family val="2"/>
    </font>
    <font>
      <sz val="12"/>
      <color theme="0"/>
      <name val="Arial"/>
      <family val="2"/>
    </font>
    <font>
      <b/>
      <sz val="12"/>
      <color rgb="FFCCFFFF"/>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441">
    <xf numFmtId="0" fontId="0" fillId="0" borderId="0" xfId="0"/>
    <xf numFmtId="0" fontId="1" fillId="2" borderId="1" xfId="0" applyFont="1" applyFill="1" applyBorder="1" applyAlignment="1" applyProtection="1">
      <alignment vertical="center" wrapText="1"/>
    </xf>
    <xf numFmtId="0" fontId="1" fillId="2" borderId="2"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1" fillId="3" borderId="0" xfId="0" applyFont="1" applyFill="1" applyProtection="1"/>
    <xf numFmtId="0" fontId="3" fillId="3" borderId="0" xfId="0" applyFont="1" applyFill="1" applyProtection="1"/>
    <xf numFmtId="0" fontId="4" fillId="3" borderId="0" xfId="0" applyFont="1" applyFill="1" applyProtection="1"/>
    <xf numFmtId="0" fontId="0" fillId="3" borderId="0" xfId="0" applyFill="1" applyProtection="1"/>
    <xf numFmtId="0" fontId="1" fillId="2" borderId="4"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5" fillId="4" borderId="6" xfId="0" applyFont="1" applyFill="1" applyBorder="1" applyProtection="1"/>
    <xf numFmtId="0" fontId="5" fillId="4" borderId="7" xfId="0" applyFont="1" applyFill="1" applyBorder="1" applyProtection="1"/>
    <xf numFmtId="0" fontId="5" fillId="4" borderId="7" xfId="0" applyFont="1" applyFill="1" applyBorder="1" applyAlignment="1" applyProtection="1">
      <alignment horizontal="right"/>
    </xf>
    <xf numFmtId="0" fontId="5" fillId="4" borderId="8" xfId="0" applyFont="1" applyFill="1" applyBorder="1" applyProtection="1"/>
    <xf numFmtId="0" fontId="5" fillId="4" borderId="0" xfId="0" applyFont="1" applyFill="1" applyBorder="1" applyProtection="1"/>
    <xf numFmtId="0" fontId="5" fillId="4" borderId="0" xfId="0" applyFont="1" applyFill="1" applyBorder="1" applyAlignment="1" applyProtection="1">
      <alignment horizontal="right"/>
    </xf>
    <xf numFmtId="0" fontId="9" fillId="5" borderId="10" xfId="0" applyFont="1" applyFill="1" applyBorder="1" applyAlignment="1" applyProtection="1">
      <alignment horizontal="left" vertical="center"/>
    </xf>
    <xf numFmtId="0" fontId="9" fillId="5" borderId="11" xfId="0" applyFont="1" applyFill="1" applyBorder="1" applyAlignment="1" applyProtection="1">
      <alignment horizontal="left" vertical="center"/>
    </xf>
    <xf numFmtId="0" fontId="9" fillId="4" borderId="12" xfId="0" applyFont="1" applyFill="1" applyBorder="1" applyAlignment="1" applyProtection="1">
      <alignment horizontal="left"/>
    </xf>
    <xf numFmtId="0" fontId="9" fillId="4" borderId="2" xfId="0" applyFont="1" applyFill="1" applyBorder="1" applyAlignment="1" applyProtection="1">
      <alignment horizontal="left"/>
    </xf>
    <xf numFmtId="0" fontId="10" fillId="4" borderId="2" xfId="0" applyFont="1" applyFill="1" applyBorder="1" applyAlignment="1" applyProtection="1">
      <alignment horizontal="left"/>
    </xf>
    <xf numFmtId="0" fontId="9" fillId="4" borderId="4" xfId="0" applyFont="1" applyFill="1" applyBorder="1" applyAlignment="1" applyProtection="1">
      <alignment horizontal="left"/>
    </xf>
    <xf numFmtId="0" fontId="9" fillId="4" borderId="8" xfId="0" applyFont="1" applyFill="1" applyBorder="1" applyAlignment="1" applyProtection="1">
      <alignment horizontal="left" vertical="center"/>
    </xf>
    <xf numFmtId="0" fontId="9" fillId="4" borderId="0" xfId="0" applyFont="1" applyFill="1" applyBorder="1" applyAlignment="1" applyProtection="1">
      <alignment horizontal="left" vertical="center"/>
    </xf>
    <xf numFmtId="0" fontId="10" fillId="4" borderId="0"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164" fontId="5" fillId="4" borderId="0" xfId="0" applyNumberFormat="1" applyFont="1" applyFill="1" applyBorder="1" applyAlignment="1" applyProtection="1"/>
    <xf numFmtId="0" fontId="9" fillId="4" borderId="0" xfId="0" applyFont="1" applyFill="1" applyBorder="1" applyAlignment="1" applyProtection="1">
      <alignment horizontal="center"/>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13" xfId="0" applyFont="1" applyFill="1" applyBorder="1" applyAlignment="1" applyProtection="1">
      <alignment horizontal="left" vertical="center" wrapText="1"/>
    </xf>
    <xf numFmtId="0" fontId="9" fillId="4" borderId="8" xfId="0" applyFont="1" applyFill="1" applyBorder="1" applyAlignment="1" applyProtection="1">
      <alignment horizontal="left"/>
    </xf>
    <xf numFmtId="0" fontId="9" fillId="4" borderId="0" xfId="0" applyFont="1" applyFill="1" applyBorder="1" applyAlignment="1" applyProtection="1">
      <alignment horizontal="left"/>
    </xf>
    <xf numFmtId="0" fontId="9" fillId="4" borderId="0" xfId="0" applyFont="1" applyFill="1" applyBorder="1" applyAlignment="1" applyProtection="1">
      <alignment horizontal="center" vertical="center"/>
    </xf>
    <xf numFmtId="0" fontId="6" fillId="4" borderId="15" xfId="0" applyNumberFormat="1" applyFont="1" applyFill="1" applyBorder="1" applyAlignment="1" applyProtection="1">
      <alignment horizontal="center" vertical="center"/>
    </xf>
    <xf numFmtId="49" fontId="6" fillId="4" borderId="0" xfId="0" applyNumberFormat="1" applyFont="1" applyFill="1" applyBorder="1" applyAlignment="1" applyProtection="1">
      <alignment horizontal="center" vertical="center"/>
    </xf>
    <xf numFmtId="0" fontId="11" fillId="4" borderId="0" xfId="0" applyFont="1" applyFill="1" applyBorder="1" applyAlignment="1" applyProtection="1">
      <alignment horizontal="left" vertical="center" wrapText="1"/>
    </xf>
    <xf numFmtId="0" fontId="9" fillId="4" borderId="0" xfId="0" applyFont="1" applyFill="1" applyBorder="1" applyProtection="1"/>
    <xf numFmtId="11" fontId="9" fillId="4" borderId="0" xfId="0" applyNumberFormat="1" applyFont="1" applyFill="1" applyBorder="1" applyProtection="1"/>
    <xf numFmtId="0" fontId="0" fillId="4" borderId="0" xfId="0" applyFill="1" applyBorder="1" applyProtection="1"/>
    <xf numFmtId="0" fontId="11" fillId="4" borderId="8" xfId="0" applyFont="1" applyFill="1" applyBorder="1" applyAlignment="1" applyProtection="1">
      <alignment horizontal="left"/>
    </xf>
    <xf numFmtId="0" fontId="11" fillId="4" borderId="0" xfId="0" applyFont="1" applyFill="1" applyBorder="1" applyProtection="1"/>
    <xf numFmtId="0" fontId="11" fillId="3" borderId="0" xfId="0" applyFont="1" applyFill="1" applyBorder="1" applyAlignment="1" applyProtection="1">
      <alignment vertical="top" wrapText="1"/>
    </xf>
    <xf numFmtId="0" fontId="12" fillId="4" borderId="8" xfId="0" applyFont="1" applyFill="1" applyBorder="1" applyProtection="1"/>
    <xf numFmtId="0" fontId="12" fillId="4" borderId="0" xfId="0" applyFont="1" applyFill="1" applyBorder="1" applyAlignment="1" applyProtection="1"/>
    <xf numFmtId="0" fontId="11" fillId="4" borderId="0" xfId="0" applyFont="1" applyFill="1" applyBorder="1" applyAlignment="1" applyProtection="1"/>
    <xf numFmtId="0" fontId="15" fillId="3" borderId="0" xfId="2" applyFont="1" applyFill="1" applyBorder="1" applyAlignment="1" applyProtection="1">
      <alignment vertical="top" wrapText="1"/>
    </xf>
    <xf numFmtId="0" fontId="12" fillId="4" borderId="0" xfId="0" applyFont="1" applyFill="1" applyBorder="1" applyAlignment="1" applyProtection="1">
      <alignment horizontal="center"/>
    </xf>
    <xf numFmtId="0" fontId="11" fillId="3" borderId="0" xfId="0" applyFont="1" applyFill="1" applyBorder="1" applyAlignment="1" applyProtection="1"/>
    <xf numFmtId="0" fontId="0" fillId="3" borderId="0" xfId="0" applyFill="1" applyBorder="1" applyProtection="1"/>
    <xf numFmtId="0" fontId="11" fillId="4" borderId="0" xfId="0" applyFont="1" applyFill="1" applyBorder="1" applyAlignment="1" applyProtection="1">
      <alignment horizontal="center"/>
    </xf>
    <xf numFmtId="49" fontId="12" fillId="4" borderId="0" xfId="0" applyNumberFormat="1" applyFont="1" applyFill="1" applyBorder="1" applyAlignment="1" applyProtection="1">
      <alignment vertical="center"/>
    </xf>
    <xf numFmtId="0" fontId="12" fillId="3" borderId="0" xfId="0" applyFont="1" applyFill="1" applyBorder="1" applyAlignment="1" applyProtection="1"/>
    <xf numFmtId="0" fontId="11" fillId="4" borderId="8" xfId="0" applyFont="1" applyFill="1" applyBorder="1" applyAlignment="1" applyProtection="1"/>
    <xf numFmtId="0" fontId="11" fillId="4" borderId="0" xfId="0" applyFont="1" applyFill="1" applyBorder="1" applyAlignment="1" applyProtection="1">
      <alignment horizontal="left"/>
    </xf>
    <xf numFmtId="0" fontId="17" fillId="3" borderId="0" xfId="0" applyFont="1" applyFill="1" applyBorder="1" applyAlignment="1" applyProtection="1">
      <alignment vertical="top" wrapText="1"/>
    </xf>
    <xf numFmtId="0" fontId="11" fillId="4" borderId="8" xfId="0" applyFont="1" applyFill="1" applyBorder="1" applyAlignment="1" applyProtection="1">
      <alignment horizontal="left" indent="1"/>
    </xf>
    <xf numFmtId="0" fontId="17" fillId="3" borderId="0" xfId="0" applyFont="1" applyFill="1" applyBorder="1" applyAlignment="1" applyProtection="1"/>
    <xf numFmtId="0" fontId="11" fillId="4" borderId="0" xfId="0" applyFont="1" applyFill="1" applyBorder="1" applyAlignment="1" applyProtection="1">
      <alignment horizontal="right"/>
    </xf>
    <xf numFmtId="49" fontId="11" fillId="4" borderId="0" xfId="0" applyNumberFormat="1" applyFont="1" applyFill="1" applyBorder="1" applyAlignment="1" applyProtection="1">
      <alignment horizontal="right" vertical="center"/>
    </xf>
    <xf numFmtId="49" fontId="12" fillId="4" borderId="0" xfId="0" applyNumberFormat="1" applyFont="1" applyFill="1" applyBorder="1" applyAlignment="1" applyProtection="1">
      <alignment horizontal="center"/>
    </xf>
    <xf numFmtId="49" fontId="12" fillId="4" borderId="0" xfId="0" applyNumberFormat="1" applyFont="1" applyFill="1" applyBorder="1" applyAlignment="1" applyProtection="1">
      <alignment horizontal="left"/>
    </xf>
    <xf numFmtId="0" fontId="12" fillId="4" borderId="0" xfId="0" applyFont="1" applyFill="1" applyBorder="1" applyProtection="1"/>
    <xf numFmtId="0" fontId="11" fillId="4" borderId="4" xfId="0" applyFont="1" applyFill="1" applyBorder="1" applyAlignment="1" applyProtection="1">
      <alignment horizontal="left" indent="2"/>
    </xf>
    <xf numFmtId="0" fontId="17" fillId="3" borderId="0" xfId="0" applyFont="1" applyFill="1" applyBorder="1" applyProtection="1"/>
    <xf numFmtId="0" fontId="14" fillId="3" borderId="0" xfId="2" applyFill="1" applyBorder="1" applyAlignment="1" applyProtection="1">
      <alignment horizontal="center"/>
    </xf>
    <xf numFmtId="0" fontId="0" fillId="4" borderId="16" xfId="0" applyFill="1" applyBorder="1" applyProtection="1"/>
    <xf numFmtId="0" fontId="10" fillId="4" borderId="15" xfId="0" applyFont="1" applyFill="1" applyBorder="1" applyAlignment="1" applyProtection="1"/>
    <xf numFmtId="0" fontId="10" fillId="4" borderId="15" xfId="0" applyFont="1" applyFill="1" applyBorder="1" applyAlignment="1" applyProtection="1">
      <alignment horizontal="left"/>
    </xf>
    <xf numFmtId="0" fontId="9" fillId="4" borderId="15" xfId="0" applyFont="1" applyFill="1" applyBorder="1" applyAlignment="1" applyProtection="1">
      <alignment horizontal="center"/>
    </xf>
    <xf numFmtId="0" fontId="0" fillId="4" borderId="17" xfId="0" applyFill="1" applyBorder="1" applyProtection="1"/>
    <xf numFmtId="0" fontId="0" fillId="4" borderId="15" xfId="0" applyFill="1" applyBorder="1" applyProtection="1"/>
    <xf numFmtId="0" fontId="0" fillId="4" borderId="18" xfId="0" applyFill="1" applyBorder="1" applyProtection="1"/>
    <xf numFmtId="0" fontId="18" fillId="3" borderId="0" xfId="0" applyFont="1" applyFill="1" applyBorder="1" applyProtection="1"/>
    <xf numFmtId="0" fontId="4" fillId="4" borderId="6" xfId="0" applyFont="1" applyFill="1" applyBorder="1" applyAlignment="1" applyProtection="1">
      <alignment horizontal="left" vertical="center" wrapText="1"/>
    </xf>
    <xf numFmtId="0" fontId="4" fillId="4" borderId="7" xfId="0" applyFont="1" applyFill="1" applyBorder="1" applyAlignment="1" applyProtection="1">
      <alignment horizontal="center" vertical="center" wrapText="1"/>
    </xf>
    <xf numFmtId="0" fontId="4" fillId="4" borderId="7" xfId="0" applyFont="1" applyFill="1" applyBorder="1" applyAlignment="1" applyProtection="1">
      <alignment horizontal="left" vertical="center" wrapText="1"/>
    </xf>
    <xf numFmtId="0" fontId="0" fillId="3" borderId="0" xfId="0" applyNumberFormat="1" applyFill="1" applyProtection="1"/>
    <xf numFmtId="0" fontId="4" fillId="4" borderId="8"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wrapText="1"/>
    </xf>
    <xf numFmtId="0" fontId="0" fillId="3" borderId="0" xfId="0" applyNumberFormat="1" applyFill="1" applyBorder="1" applyProtection="1"/>
    <xf numFmtId="0" fontId="0" fillId="4" borderId="8" xfId="0" applyFill="1" applyBorder="1" applyAlignment="1" applyProtection="1">
      <alignment horizontal="left"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horizontal="left" vertical="center" wrapText="1"/>
    </xf>
    <xf numFmtId="0" fontId="6" fillId="3" borderId="0" xfId="0" applyFont="1" applyFill="1" applyBorder="1" applyAlignment="1" applyProtection="1"/>
    <xf numFmtId="0" fontId="9" fillId="4" borderId="8" xfId="0" applyNumberFormat="1" applyFont="1" applyFill="1" applyBorder="1" applyAlignment="1" applyProtection="1">
      <alignment horizontal="left" vertical="center"/>
    </xf>
    <xf numFmtId="1" fontId="10" fillId="4" borderId="15" xfId="0" applyNumberFormat="1" applyFont="1" applyFill="1" applyBorder="1" applyAlignment="1" applyProtection="1">
      <alignment horizontal="left" vertical="center"/>
    </xf>
    <xf numFmtId="0" fontId="9" fillId="4" borderId="15" xfId="0" applyFont="1" applyFill="1" applyBorder="1" applyAlignment="1" applyProtection="1">
      <alignment vertical="center"/>
    </xf>
    <xf numFmtId="0" fontId="9" fillId="4" borderId="15"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0" fillId="3" borderId="0" xfId="0" applyFill="1" applyAlignment="1" applyProtection="1">
      <alignment vertical="center"/>
    </xf>
    <xf numFmtId="0" fontId="27" fillId="3" borderId="0" xfId="0" applyFont="1" applyFill="1" applyProtection="1"/>
    <xf numFmtId="0" fontId="27" fillId="3" borderId="0" xfId="0" applyNumberFormat="1" applyFont="1" applyFill="1" applyAlignment="1" applyProtection="1">
      <alignment horizontal="left"/>
    </xf>
    <xf numFmtId="0" fontId="29" fillId="0" borderId="19" xfId="0" applyFont="1" applyBorder="1" applyAlignment="1" applyProtection="1"/>
    <xf numFmtId="0" fontId="29" fillId="0" borderId="19" xfId="0" applyFont="1" applyBorder="1" applyAlignment="1" applyProtection="1">
      <alignment horizontal="left" indent="1"/>
    </xf>
    <xf numFmtId="0" fontId="9" fillId="3" borderId="0" xfId="0" applyFont="1" applyFill="1" applyBorder="1" applyAlignment="1" applyProtection="1"/>
    <xf numFmtId="0" fontId="3" fillId="3" borderId="0" xfId="0" applyFont="1" applyFill="1" applyBorder="1" applyProtection="1"/>
    <xf numFmtId="0" fontId="4" fillId="3" borderId="0" xfId="0" applyFont="1" applyFill="1" applyBorder="1" applyProtection="1"/>
    <xf numFmtId="0" fontId="0" fillId="3" borderId="0" xfId="0" applyFill="1" applyBorder="1" applyAlignment="1" applyProtection="1"/>
    <xf numFmtId="0" fontId="20" fillId="3" borderId="0" xfId="0" applyFont="1" applyFill="1" applyBorder="1" applyProtection="1"/>
    <xf numFmtId="0" fontId="5" fillId="3" borderId="0" xfId="0" applyFont="1" applyFill="1" applyBorder="1" applyAlignment="1" applyProtection="1">
      <alignment wrapText="1"/>
    </xf>
    <xf numFmtId="0" fontId="9" fillId="3" borderId="0" xfId="0" applyFont="1" applyFill="1" applyBorder="1" applyProtection="1"/>
    <xf numFmtId="0" fontId="10" fillId="3" borderId="0" xfId="0" applyFont="1" applyFill="1" applyBorder="1" applyProtection="1"/>
    <xf numFmtId="0" fontId="9" fillId="3" borderId="0" xfId="0" applyNumberFormat="1" applyFont="1" applyFill="1" applyBorder="1" applyAlignment="1" applyProtection="1"/>
    <xf numFmtId="0" fontId="9" fillId="3" borderId="0" xfId="0" applyFont="1" applyFill="1" applyBorder="1" applyAlignment="1" applyProtection="1">
      <alignment horizontal="center" wrapText="1"/>
    </xf>
    <xf numFmtId="49" fontId="9" fillId="3" borderId="0" xfId="0" applyNumberFormat="1" applyFont="1" applyFill="1" applyBorder="1" applyAlignment="1" applyProtection="1"/>
    <xf numFmtId="49" fontId="10" fillId="3" borderId="0" xfId="0" applyNumberFormat="1" applyFont="1" applyFill="1" applyBorder="1" applyAlignment="1" applyProtection="1"/>
    <xf numFmtId="166" fontId="5" fillId="3" borderId="0" xfId="0" applyNumberFormat="1" applyFont="1" applyFill="1" applyBorder="1" applyAlignment="1" applyProtection="1"/>
    <xf numFmtId="49" fontId="21" fillId="3" borderId="0" xfId="0" applyNumberFormat="1" applyFont="1" applyFill="1" applyBorder="1" applyAlignment="1" applyProtection="1"/>
    <xf numFmtId="0" fontId="19" fillId="3" borderId="0" xfId="0" applyFont="1" applyFill="1" applyBorder="1" applyAlignment="1" applyProtection="1"/>
    <xf numFmtId="0" fontId="10" fillId="3" borderId="0" xfId="0" applyFont="1" applyFill="1" applyProtection="1"/>
    <xf numFmtId="0" fontId="22" fillId="3" borderId="0" xfId="0" applyFont="1" applyFill="1" applyBorder="1" applyAlignment="1" applyProtection="1">
      <alignment vertical="top" wrapText="1"/>
    </xf>
    <xf numFmtId="0" fontId="2" fillId="3" borderId="0" xfId="0" applyNumberFormat="1" applyFont="1" applyFill="1" applyBorder="1" applyProtection="1"/>
    <xf numFmtId="0" fontId="2" fillId="3" borderId="0" xfId="0" applyFont="1" applyFill="1" applyBorder="1" applyProtection="1"/>
    <xf numFmtId="0" fontId="10" fillId="3" borderId="0" xfId="0" applyFont="1" applyFill="1" applyBorder="1" applyAlignment="1" applyProtection="1"/>
    <xf numFmtId="41" fontId="26" fillId="5" borderId="10" xfId="1" applyNumberFormat="1" applyFont="1" applyFill="1" applyBorder="1" applyAlignment="1" applyProtection="1"/>
    <xf numFmtId="41" fontId="26" fillId="5" borderId="21" xfId="1" applyNumberFormat="1" applyFont="1" applyFill="1" applyBorder="1" applyAlignment="1" applyProtection="1"/>
    <xf numFmtId="0" fontId="0" fillId="3" borderId="0" xfId="0" applyFill="1" applyBorder="1" applyAlignment="1" applyProtection="1">
      <alignment horizontal="center"/>
    </xf>
    <xf numFmtId="0" fontId="0" fillId="3" borderId="0" xfId="0" applyFill="1" applyAlignment="1" applyProtection="1">
      <alignment horizontal="center"/>
    </xf>
    <xf numFmtId="0" fontId="0" fillId="4" borderId="7" xfId="0" applyFill="1" applyBorder="1" applyProtection="1"/>
    <xf numFmtId="0" fontId="11" fillId="0" borderId="12" xfId="0" applyFont="1" applyBorder="1" applyAlignment="1" applyProtection="1">
      <alignment horizontal="center"/>
    </xf>
    <xf numFmtId="0" fontId="19" fillId="0" borderId="1" xfId="0" applyFont="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25" fillId="5" borderId="10" xfId="0" applyFont="1" applyFill="1" applyBorder="1" applyAlignment="1" applyProtection="1">
      <alignment horizontal="center"/>
    </xf>
    <xf numFmtId="41" fontId="26" fillId="5" borderId="10" xfId="1" quotePrefix="1" applyNumberFormat="1" applyFont="1" applyFill="1" applyBorder="1" applyAlignment="1" applyProtection="1"/>
    <xf numFmtId="0" fontId="11" fillId="4" borderId="4" xfId="0" applyFont="1" applyFill="1" applyBorder="1" applyAlignment="1" applyProtection="1">
      <alignment horizontal="left" vertical="center" indent="2"/>
    </xf>
    <xf numFmtId="0" fontId="11" fillId="4" borderId="0" xfId="0" applyFont="1" applyFill="1" applyBorder="1" applyAlignment="1" applyProtection="1">
      <alignment horizontal="left" indent="2"/>
    </xf>
    <xf numFmtId="0" fontId="0" fillId="4" borderId="4" xfId="0" applyFill="1" applyBorder="1" applyAlignment="1" applyProtection="1">
      <alignment horizontal="left" indent="2"/>
    </xf>
    <xf numFmtId="0" fontId="9" fillId="4" borderId="13" xfId="0" applyFont="1" applyFill="1" applyBorder="1" applyAlignment="1" applyProtection="1">
      <alignment horizontal="left" vertical="center" wrapText="1" indent="2"/>
    </xf>
    <xf numFmtId="0" fontId="12" fillId="4" borderId="13" xfId="0" applyFont="1" applyFill="1" applyBorder="1" applyAlignment="1" applyProtection="1">
      <alignment horizontal="left" vertical="top" wrapText="1" indent="2"/>
    </xf>
    <xf numFmtId="0" fontId="0" fillId="4" borderId="0" xfId="0" applyFill="1" applyBorder="1" applyAlignment="1" applyProtection="1">
      <alignment horizontal="left" indent="2"/>
    </xf>
    <xf numFmtId="0" fontId="0" fillId="4" borderId="13" xfId="0" applyFill="1" applyBorder="1" applyAlignment="1" applyProtection="1">
      <alignment horizontal="left" indent="2"/>
    </xf>
    <xf numFmtId="0" fontId="11" fillId="4" borderId="4" xfId="0" applyFont="1" applyFill="1" applyBorder="1" applyAlignment="1" applyProtection="1">
      <alignment horizontal="left" indent="4"/>
    </xf>
    <xf numFmtId="0" fontId="12" fillId="4" borderId="0" xfId="0" applyFont="1" applyFill="1" applyBorder="1" applyAlignment="1" applyProtection="1">
      <alignment horizontal="left" indent="2"/>
    </xf>
    <xf numFmtId="41" fontId="22" fillId="5" borderId="10" xfId="1" applyNumberFormat="1" applyFont="1" applyFill="1" applyBorder="1" applyAlignment="1" applyProtection="1">
      <alignment horizontal="right" vertical="center"/>
    </xf>
    <xf numFmtId="41" fontId="22" fillId="5" borderId="21" xfId="1" applyNumberFormat="1" applyFont="1" applyFill="1" applyBorder="1" applyAlignment="1" applyProtection="1">
      <alignment horizontal="right" vertical="center"/>
    </xf>
    <xf numFmtId="0" fontId="22" fillId="5" borderId="14" xfId="0" applyFont="1" applyFill="1" applyBorder="1" applyAlignment="1" applyProtection="1">
      <alignment horizontal="right" vertical="center"/>
    </xf>
    <xf numFmtId="0" fontId="22" fillId="5" borderId="21" xfId="0" applyFont="1" applyFill="1" applyBorder="1" applyAlignment="1" applyProtection="1">
      <alignment horizontal="right" vertical="center"/>
    </xf>
    <xf numFmtId="167" fontId="22" fillId="5" borderId="21" xfId="1" applyNumberFormat="1" applyFont="1" applyFill="1" applyBorder="1" applyAlignment="1" applyProtection="1">
      <alignment horizontal="right" vertical="center"/>
    </xf>
    <xf numFmtId="41" fontId="22" fillId="5" borderId="20" xfId="1" applyNumberFormat="1" applyFont="1" applyFill="1" applyBorder="1" applyAlignment="1" applyProtection="1">
      <alignment horizontal="right" vertical="center"/>
    </xf>
    <xf numFmtId="41" fontId="22" fillId="5" borderId="23" xfId="1" applyNumberFormat="1" applyFont="1" applyFill="1" applyBorder="1" applyAlignment="1" applyProtection="1">
      <alignment horizontal="right" vertical="center"/>
    </xf>
    <xf numFmtId="0" fontId="0" fillId="0" borderId="0" xfId="0" applyNumberFormat="1"/>
    <xf numFmtId="0" fontId="31" fillId="0" borderId="24" xfId="0" applyFont="1" applyBorder="1" applyAlignment="1" applyProtection="1">
      <alignment horizontal="left" indent="14"/>
    </xf>
    <xf numFmtId="168" fontId="22" fillId="0" borderId="20" xfId="1" applyNumberFormat="1" applyFont="1" applyFill="1" applyBorder="1" applyAlignment="1" applyProtection="1">
      <alignment horizontal="right" vertical="center"/>
    </xf>
    <xf numFmtId="0" fontId="11" fillId="4" borderId="2" xfId="0" applyFont="1" applyFill="1" applyBorder="1" applyAlignment="1" applyProtection="1">
      <alignment horizontal="left"/>
    </xf>
    <xf numFmtId="0" fontId="12" fillId="4" borderId="5" xfId="0" applyFont="1" applyFill="1" applyBorder="1" applyAlignment="1" applyProtection="1">
      <alignment horizontal="left"/>
    </xf>
    <xf numFmtId="0" fontId="9" fillId="5" borderId="9" xfId="0" applyFont="1" applyFill="1" applyBorder="1" applyAlignment="1" applyProtection="1">
      <alignment horizontal="left" vertical="center" indent="1"/>
    </xf>
    <xf numFmtId="0" fontId="29" fillId="0" borderId="19" xfId="0" quotePrefix="1" applyFont="1" applyBorder="1" applyAlignment="1" applyProtection="1">
      <alignment horizontal="left" indent="1"/>
    </xf>
    <xf numFmtId="0" fontId="29" fillId="0" borderId="19" xfId="0" applyFont="1" applyBorder="1" applyAlignment="1" applyProtection="1">
      <alignment horizontal="left" indent="2"/>
    </xf>
    <xf numFmtId="0" fontId="29" fillId="0" borderId="19" xfId="0" quotePrefix="1" applyFont="1" applyBorder="1" applyAlignment="1" applyProtection="1">
      <alignment horizontal="left"/>
    </xf>
    <xf numFmtId="0" fontId="5" fillId="4" borderId="25" xfId="0" quotePrefix="1" applyFont="1" applyFill="1" applyBorder="1" applyAlignment="1" applyProtection="1">
      <alignment horizontal="right"/>
    </xf>
    <xf numFmtId="0" fontId="5" fillId="4" borderId="13" xfId="0" quotePrefix="1" applyFont="1" applyFill="1" applyBorder="1" applyAlignment="1" applyProtection="1">
      <alignment horizontal="right"/>
    </xf>
    <xf numFmtId="49" fontId="28" fillId="5" borderId="10" xfId="0" applyNumberFormat="1" applyFont="1" applyFill="1" applyBorder="1" applyAlignment="1" applyProtection="1">
      <alignment horizontal="center" vertical="center" wrapText="1"/>
    </xf>
    <xf numFmtId="49" fontId="29" fillId="5" borderId="10" xfId="0" applyNumberFormat="1" applyFont="1" applyFill="1" applyBorder="1" applyAlignment="1" applyProtection="1">
      <alignment horizontal="center" vertical="center" wrapText="1"/>
    </xf>
    <xf numFmtId="0" fontId="24" fillId="3" borderId="0" xfId="0" applyFont="1" applyFill="1" applyAlignment="1" applyProtection="1">
      <alignment horizontal="center"/>
    </xf>
    <xf numFmtId="0" fontId="6" fillId="3" borderId="0" xfId="0" applyFont="1" applyFill="1" applyBorder="1" applyAlignment="1" applyProtection="1">
      <alignment horizontal="center"/>
    </xf>
    <xf numFmtId="0" fontId="23" fillId="3" borderId="0" xfId="0" applyFont="1" applyFill="1" applyAlignment="1" applyProtection="1">
      <alignment horizontal="center"/>
    </xf>
    <xf numFmtId="0" fontId="12" fillId="4" borderId="5" xfId="0" applyNumberFormat="1" applyFont="1" applyFill="1" applyBorder="1" applyAlignment="1" applyProtection="1"/>
    <xf numFmtId="0" fontId="27" fillId="3" borderId="0" xfId="0" applyFont="1" applyFill="1" applyBorder="1" applyProtection="1"/>
    <xf numFmtId="0" fontId="29" fillId="0" borderId="19" xfId="0" quotePrefix="1" applyFont="1" applyBorder="1" applyAlignment="1" applyProtection="1">
      <alignment horizontal="left" wrapText="1"/>
    </xf>
    <xf numFmtId="41" fontId="22" fillId="5" borderId="14" xfId="1" applyNumberFormat="1" applyFont="1" applyFill="1" applyBorder="1" applyAlignment="1" applyProtection="1">
      <alignment horizontal="right" vertical="center"/>
    </xf>
    <xf numFmtId="167" fontId="22" fillId="5" borderId="14" xfId="1" applyNumberFormat="1" applyFont="1" applyFill="1" applyBorder="1" applyAlignment="1" applyProtection="1">
      <alignment horizontal="right" vertical="center"/>
    </xf>
    <xf numFmtId="167" fontId="34" fillId="3" borderId="0" xfId="1" applyNumberFormat="1" applyFont="1" applyFill="1" applyBorder="1" applyAlignment="1" applyProtection="1"/>
    <xf numFmtId="0" fontId="24" fillId="3" borderId="0" xfId="0" quotePrefix="1" applyFont="1" applyFill="1" applyAlignment="1" applyProtection="1">
      <alignment horizontal="center"/>
    </xf>
    <xf numFmtId="0" fontId="18" fillId="3" borderId="0" xfId="0" applyNumberFormat="1" applyFont="1" applyFill="1" applyProtection="1"/>
    <xf numFmtId="0" fontId="35" fillId="3" borderId="0" xfId="0" applyFont="1" applyFill="1" applyBorder="1" applyAlignment="1" applyProtection="1">
      <alignment horizontal="left" indent="1"/>
    </xf>
    <xf numFmtId="167" fontId="36" fillId="3" borderId="0" xfId="1" applyNumberFormat="1" applyFont="1" applyFill="1" applyBorder="1" applyAlignment="1" applyProtection="1"/>
    <xf numFmtId="0" fontId="35" fillId="3" borderId="0" xfId="0" applyFont="1" applyFill="1" applyBorder="1" applyAlignment="1" applyProtection="1">
      <alignment horizontal="left" indent="2"/>
    </xf>
    <xf numFmtId="0" fontId="35" fillId="3" borderId="0" xfId="0" applyFont="1" applyFill="1" applyBorder="1" applyAlignment="1" applyProtection="1">
      <alignment horizontal="left"/>
    </xf>
    <xf numFmtId="0" fontId="35" fillId="3" borderId="0" xfId="0" applyFont="1" applyFill="1" applyBorder="1" applyAlignment="1" applyProtection="1">
      <alignment horizontal="left" wrapText="1" indent="1"/>
    </xf>
    <xf numFmtId="0" fontId="24" fillId="3" borderId="0" xfId="0" applyFont="1" applyFill="1" applyBorder="1" applyProtection="1"/>
    <xf numFmtId="0" fontId="37" fillId="3" borderId="0" xfId="0" applyFont="1" applyFill="1" applyBorder="1" applyProtection="1"/>
    <xf numFmtId="0" fontId="38" fillId="3" borderId="0" xfId="0" applyFont="1" applyFill="1" applyBorder="1" applyProtection="1"/>
    <xf numFmtId="0" fontId="38" fillId="3" borderId="0" xfId="0" applyFont="1" applyFill="1" applyBorder="1" applyAlignment="1" applyProtection="1">
      <alignment horizontal="center"/>
    </xf>
    <xf numFmtId="0" fontId="38" fillId="3" borderId="0" xfId="0" applyFont="1" applyFill="1" applyAlignment="1" applyProtection="1">
      <alignment horizontal="center"/>
    </xf>
    <xf numFmtId="0" fontId="38" fillId="3" borderId="0" xfId="0" applyFont="1" applyFill="1" applyProtection="1"/>
    <xf numFmtId="0" fontId="19" fillId="0" borderId="26" xfId="0" applyFont="1" applyBorder="1" applyAlignment="1" applyProtection="1">
      <alignment horizontal="center" vertical="center" wrapText="1"/>
    </xf>
    <xf numFmtId="41" fontId="26" fillId="5" borderId="14" xfId="1" applyNumberFormat="1" applyFont="1" applyFill="1" applyBorder="1" applyAlignment="1" applyProtection="1"/>
    <xf numFmtId="41" fontId="22" fillId="5" borderId="27" xfId="1" applyNumberFormat="1" applyFont="1" applyFill="1" applyBorder="1" applyAlignment="1" applyProtection="1">
      <alignment horizontal="right" vertical="center"/>
    </xf>
    <xf numFmtId="41" fontId="22" fillId="5" borderId="26" xfId="1" applyNumberFormat="1" applyFont="1" applyFill="1" applyBorder="1" applyAlignment="1" applyProtection="1">
      <alignment horizontal="right" vertical="center"/>
    </xf>
    <xf numFmtId="41" fontId="22" fillId="5" borderId="22" xfId="1" applyNumberFormat="1" applyFont="1" applyFill="1" applyBorder="1" applyAlignment="1" applyProtection="1">
      <alignment horizontal="right" vertical="center"/>
    </xf>
    <xf numFmtId="0" fontId="27" fillId="3" borderId="0" xfId="0" applyFont="1" applyFill="1" applyAlignment="1" applyProtection="1">
      <alignment vertical="top"/>
    </xf>
    <xf numFmtId="41" fontId="22" fillId="5" borderId="17" xfId="1" applyNumberFormat="1" applyFont="1" applyFill="1" applyBorder="1" applyAlignment="1" applyProtection="1">
      <alignment horizontal="right" vertical="center"/>
    </xf>
    <xf numFmtId="41" fontId="22" fillId="5" borderId="28" xfId="1" applyNumberFormat="1" applyFont="1" applyFill="1" applyBorder="1" applyAlignment="1" applyProtection="1">
      <alignment horizontal="right" vertical="center"/>
    </xf>
    <xf numFmtId="41" fontId="22" fillId="5" borderId="29" xfId="1" applyNumberFormat="1" applyFont="1" applyFill="1" applyBorder="1" applyAlignment="1" applyProtection="1">
      <alignment horizontal="right" vertical="center"/>
    </xf>
    <xf numFmtId="0" fontId="0" fillId="3" borderId="0" xfId="0" applyFill="1" applyAlignment="1" applyProtection="1">
      <alignment horizontal="center" vertical="center"/>
    </xf>
    <xf numFmtId="0" fontId="9" fillId="0" borderId="14" xfId="0" quotePrefix="1" applyFont="1" applyBorder="1" applyAlignment="1" applyProtection="1">
      <alignment horizontal="center" vertical="center" wrapText="1"/>
    </xf>
    <xf numFmtId="0" fontId="40" fillId="0" borderId="30" xfId="0" applyFont="1" applyBorder="1" applyAlignment="1" applyProtection="1"/>
    <xf numFmtId="49" fontId="40" fillId="0" borderId="14" xfId="0" applyNumberFormat="1" applyFont="1" applyFill="1" applyBorder="1" applyAlignment="1" applyProtection="1">
      <alignment horizontal="center" vertical="center" wrapText="1"/>
    </xf>
    <xf numFmtId="0" fontId="40" fillId="0" borderId="30" xfId="0" quotePrefix="1" applyFont="1" applyBorder="1" applyAlignment="1" applyProtection="1">
      <alignment horizontal="left"/>
    </xf>
    <xf numFmtId="0" fontId="40" fillId="0" borderId="30" xfId="0" quotePrefix="1" applyFont="1" applyBorder="1" applyAlignment="1" applyProtection="1">
      <alignment horizontal="left" indent="2"/>
    </xf>
    <xf numFmtId="49" fontId="40" fillId="0" borderId="14" xfId="0" quotePrefix="1" applyNumberFormat="1" applyFont="1" applyFill="1" applyBorder="1" applyAlignment="1" applyProtection="1">
      <alignment horizontal="center" vertical="center" wrapText="1"/>
    </xf>
    <xf numFmtId="0" fontId="40" fillId="0" borderId="31" xfId="0" applyFont="1" applyBorder="1" applyAlignment="1" applyProtection="1">
      <alignment horizontal="left" indent="11"/>
    </xf>
    <xf numFmtId="49" fontId="40" fillId="0" borderId="27" xfId="0" applyNumberFormat="1" applyFont="1" applyFill="1" applyBorder="1" applyAlignment="1" applyProtection="1">
      <alignment horizontal="center" vertical="center" wrapText="1"/>
    </xf>
    <xf numFmtId="0" fontId="7" fillId="3" borderId="0" xfId="0" applyFont="1" applyFill="1" applyBorder="1" applyAlignment="1" applyProtection="1"/>
    <xf numFmtId="49" fontId="7" fillId="3" borderId="0" xfId="0" applyNumberFormat="1" applyFont="1" applyFill="1" applyBorder="1" applyAlignment="1" applyProtection="1">
      <alignment horizontal="center" vertical="center" wrapText="1"/>
    </xf>
    <xf numFmtId="1" fontId="22" fillId="3" borderId="0" xfId="1" applyNumberFormat="1" applyFont="1" applyFill="1" applyBorder="1" applyAlignment="1" applyProtection="1">
      <alignment horizontal="right"/>
    </xf>
    <xf numFmtId="0" fontId="7" fillId="3" borderId="0" xfId="0" quotePrefix="1" applyFont="1" applyFill="1" applyBorder="1" applyAlignment="1" applyProtection="1">
      <alignment horizontal="left" indent="1"/>
    </xf>
    <xf numFmtId="0" fontId="7" fillId="3" borderId="0" xfId="0" applyFont="1" applyFill="1" applyBorder="1" applyAlignment="1" applyProtection="1">
      <alignment horizontal="left" indent="3"/>
    </xf>
    <xf numFmtId="0" fontId="7" fillId="3" borderId="0" xfId="0" quotePrefix="1" applyFont="1" applyFill="1" applyBorder="1" applyAlignment="1" applyProtection="1">
      <alignment horizontal="left" indent="3"/>
    </xf>
    <xf numFmtId="0" fontId="7" fillId="3" borderId="0" xfId="0" applyFont="1" applyFill="1" applyBorder="1" applyAlignment="1" applyProtection="1">
      <alignment horizontal="left" indent="1"/>
    </xf>
    <xf numFmtId="0" fontId="7" fillId="3" borderId="0" xfId="0" applyFont="1" applyFill="1" applyBorder="1" applyAlignment="1" applyProtection="1">
      <alignment horizontal="left"/>
    </xf>
    <xf numFmtId="0" fontId="7" fillId="3" borderId="0" xfId="0" applyFont="1" applyFill="1" applyBorder="1" applyAlignment="1" applyProtection="1">
      <alignment horizontal="left" indent="2"/>
    </xf>
    <xf numFmtId="0" fontId="7" fillId="3" borderId="0" xfId="0" quotePrefix="1" applyFont="1" applyFill="1" applyBorder="1" applyAlignment="1" applyProtection="1">
      <alignment horizontal="left" indent="2"/>
    </xf>
    <xf numFmtId="49" fontId="7" fillId="3" borderId="0" xfId="0" quotePrefix="1" applyNumberFormat="1" applyFont="1" applyFill="1" applyBorder="1" applyAlignment="1" applyProtection="1">
      <alignment horizontal="center" vertical="center" wrapText="1"/>
    </xf>
    <xf numFmtId="0" fontId="7" fillId="3" borderId="0" xfId="0" quotePrefix="1" applyFont="1" applyFill="1" applyBorder="1" applyAlignment="1" applyProtection="1">
      <alignment horizontal="left" indent="4"/>
    </xf>
    <xf numFmtId="0" fontId="7" fillId="3" borderId="0" xfId="0" applyFont="1" applyFill="1" applyBorder="1" applyAlignment="1" applyProtection="1">
      <alignment horizontal="left" indent="4"/>
    </xf>
    <xf numFmtId="1" fontId="35" fillId="3" borderId="0" xfId="1" applyNumberFormat="1" applyFont="1" applyFill="1" applyBorder="1" applyAlignment="1" applyProtection="1">
      <alignment horizontal="right"/>
    </xf>
    <xf numFmtId="0" fontId="7" fillId="3" borderId="0" xfId="0" applyFont="1" applyFill="1" applyBorder="1" applyAlignment="1" applyProtection="1">
      <alignment horizontal="left" wrapText="1" indent="1"/>
    </xf>
    <xf numFmtId="0" fontId="7" fillId="3" borderId="0" xfId="0" quotePrefix="1" applyFont="1" applyFill="1" applyBorder="1" applyAlignment="1" applyProtection="1">
      <alignment horizontal="left" wrapText="1" indent="1"/>
    </xf>
    <xf numFmtId="41" fontId="22" fillId="3" borderId="0" xfId="1" applyNumberFormat="1" applyFont="1" applyFill="1" applyBorder="1" applyAlignment="1" applyProtection="1">
      <alignment horizontal="center" vertical="center"/>
    </xf>
    <xf numFmtId="0" fontId="22" fillId="3" borderId="0" xfId="0" applyFont="1" applyFill="1" applyBorder="1" applyAlignment="1" applyProtection="1">
      <alignment horizontal="left" wrapText="1" indent="1"/>
    </xf>
    <xf numFmtId="0" fontId="7" fillId="3" borderId="0" xfId="0" quotePrefix="1" applyFont="1" applyFill="1" applyBorder="1" applyAlignment="1" applyProtection="1">
      <alignment horizontal="left"/>
    </xf>
    <xf numFmtId="0" fontId="7" fillId="3" borderId="0" xfId="0" applyFont="1" applyFill="1" applyBorder="1" applyAlignment="1" applyProtection="1">
      <alignment horizontal="left" wrapText="1"/>
    </xf>
    <xf numFmtId="0" fontId="8" fillId="3" borderId="0" xfId="0" applyFont="1" applyFill="1" applyBorder="1" applyAlignment="1" applyProtection="1">
      <alignment horizontal="left" wrapText="1" indent="15"/>
    </xf>
    <xf numFmtId="169" fontId="22" fillId="3" borderId="0" xfId="1" applyNumberFormat="1" applyFont="1" applyFill="1" applyBorder="1" applyAlignment="1" applyProtection="1">
      <alignment horizontal="right" vertical="center"/>
    </xf>
    <xf numFmtId="0" fontId="22" fillId="3" borderId="0" xfId="0" applyFont="1" applyFill="1" applyBorder="1" applyProtection="1"/>
    <xf numFmtId="1" fontId="22" fillId="3" borderId="0" xfId="0" applyNumberFormat="1" applyFont="1" applyFill="1" applyBorder="1" applyProtection="1"/>
    <xf numFmtId="0" fontId="2" fillId="3" borderId="0" xfId="0" applyFont="1" applyFill="1" applyProtection="1"/>
    <xf numFmtId="0" fontId="42" fillId="3" borderId="0" xfId="0" applyFont="1" applyFill="1" applyProtection="1"/>
    <xf numFmtId="0" fontId="22" fillId="3" borderId="0" xfId="0" applyFont="1" applyFill="1" applyAlignment="1" applyProtection="1">
      <alignment horizontal="right"/>
    </xf>
    <xf numFmtId="0" fontId="22" fillId="3" borderId="0" xfId="0" applyFont="1" applyFill="1" applyProtection="1"/>
    <xf numFmtId="0" fontId="22" fillId="3" borderId="0" xfId="0" applyFont="1" applyFill="1" applyAlignment="1" applyProtection="1">
      <alignment horizontal="center"/>
    </xf>
    <xf numFmtId="0" fontId="9" fillId="4" borderId="32" xfId="0" applyNumberFormat="1" applyFont="1" applyFill="1" applyBorder="1" applyAlignment="1" applyProtection="1">
      <alignment horizontal="left" vertical="center"/>
    </xf>
    <xf numFmtId="0" fontId="9" fillId="4" borderId="33" xfId="0" applyFont="1" applyFill="1" applyBorder="1" applyAlignment="1" applyProtection="1">
      <alignment vertical="center"/>
    </xf>
    <xf numFmtId="0" fontId="9" fillId="4" borderId="33" xfId="0" applyFont="1" applyFill="1" applyBorder="1" applyAlignment="1" applyProtection="1">
      <alignment horizontal="right" vertical="center"/>
    </xf>
    <xf numFmtId="0" fontId="0" fillId="3" borderId="0" xfId="0" applyFill="1" applyAlignment="1" applyProtection="1">
      <alignment horizontal="center" vertical="top"/>
    </xf>
    <xf numFmtId="0" fontId="0" fillId="3" borderId="0" xfId="0" applyNumberFormat="1" applyFill="1" applyAlignment="1" applyProtection="1">
      <alignment vertical="top"/>
    </xf>
    <xf numFmtId="0" fontId="0" fillId="3" borderId="0" xfId="0" applyFill="1" applyAlignment="1" applyProtection="1">
      <alignment vertical="top"/>
    </xf>
    <xf numFmtId="0" fontId="0" fillId="0" borderId="0" xfId="0" applyProtection="1"/>
    <xf numFmtId="49" fontId="32" fillId="3" borderId="0" xfId="0" applyNumberFormat="1" applyFont="1" applyFill="1" applyBorder="1" applyAlignment="1" applyProtection="1">
      <alignment horizontal="right"/>
    </xf>
    <xf numFmtId="0" fontId="32" fillId="3" borderId="0" xfId="0" applyFont="1" applyFill="1" applyBorder="1" applyAlignment="1" applyProtection="1">
      <alignment horizontal="left"/>
    </xf>
    <xf numFmtId="0" fontId="32" fillId="3" borderId="0" xfId="0" quotePrefix="1" applyFont="1" applyFill="1" applyBorder="1" applyAlignment="1" applyProtection="1">
      <alignment horizontal="right"/>
    </xf>
    <xf numFmtId="0" fontId="32" fillId="3" borderId="0" xfId="0" applyFont="1" applyFill="1" applyBorder="1" applyAlignment="1" applyProtection="1">
      <alignment horizontal="right"/>
    </xf>
    <xf numFmtId="0" fontId="32" fillId="3" borderId="0" xfId="0" quotePrefix="1" applyFont="1" applyFill="1" applyAlignment="1" applyProtection="1">
      <alignment horizontal="right"/>
    </xf>
    <xf numFmtId="0" fontId="32" fillId="0" borderId="0" xfId="0" applyFont="1" applyAlignment="1" applyProtection="1">
      <alignment horizontal="left"/>
    </xf>
    <xf numFmtId="0" fontId="35" fillId="3" borderId="0" xfId="0" applyFont="1" applyFill="1" applyAlignment="1" applyProtection="1">
      <alignment horizontal="left"/>
    </xf>
    <xf numFmtId="0" fontId="32" fillId="3" borderId="0" xfId="0" applyFont="1" applyFill="1" applyAlignment="1" applyProtection="1">
      <alignment horizontal="right"/>
    </xf>
    <xf numFmtId="0" fontId="32" fillId="3" borderId="0" xfId="0" applyFont="1" applyFill="1" applyAlignment="1" applyProtection="1">
      <alignment horizontal="left"/>
    </xf>
    <xf numFmtId="0" fontId="24" fillId="3" borderId="0" xfId="0" quotePrefix="1" applyFont="1" applyFill="1" applyAlignment="1" applyProtection="1">
      <alignment horizontal="center" vertical="center"/>
    </xf>
    <xf numFmtId="169" fontId="35" fillId="3" borderId="0" xfId="1" applyNumberFormat="1" applyFont="1" applyFill="1" applyBorder="1" applyAlignment="1" applyProtection="1">
      <alignment horizontal="right" vertical="center"/>
    </xf>
    <xf numFmtId="0" fontId="9" fillId="3" borderId="12" xfId="0" quotePrefix="1" applyNumberFormat="1" applyFont="1" applyFill="1" applyBorder="1" applyAlignment="1" applyProtection="1">
      <alignment vertical="center" wrapText="1"/>
    </xf>
    <xf numFmtId="0" fontId="9" fillId="3" borderId="2" xfId="0" applyNumberFormat="1" applyFont="1" applyFill="1" applyBorder="1" applyAlignment="1" applyProtection="1">
      <alignment vertical="center" wrapText="1"/>
    </xf>
    <xf numFmtId="0" fontId="9" fillId="3" borderId="15" xfId="0" quotePrefix="1" applyNumberFormat="1" applyFont="1" applyFill="1" applyBorder="1" applyAlignment="1" applyProtection="1">
      <alignment vertical="center" wrapText="1"/>
    </xf>
    <xf numFmtId="0" fontId="9" fillId="3" borderId="15" xfId="0" quotePrefix="1" applyNumberFormat="1" applyFont="1" applyFill="1" applyBorder="1" applyAlignment="1" applyProtection="1">
      <alignment horizontal="center" vertical="center"/>
    </xf>
    <xf numFmtId="0" fontId="9" fillId="3" borderId="0" xfId="0" quotePrefix="1" applyNumberFormat="1" applyFont="1" applyFill="1" applyBorder="1" applyAlignment="1" applyProtection="1">
      <alignment wrapText="1"/>
    </xf>
    <xf numFmtId="0" fontId="9" fillId="3" borderId="15" xfId="0" quotePrefix="1" applyNumberFormat="1" applyFont="1" applyFill="1" applyBorder="1" applyAlignment="1" applyProtection="1">
      <alignment wrapText="1"/>
    </xf>
    <xf numFmtId="0" fontId="9" fillId="3" borderId="15" xfId="0" quotePrefix="1" applyNumberFormat="1" applyFont="1" applyFill="1" applyBorder="1" applyAlignment="1" applyProtection="1">
      <alignment horizontal="left" vertical="center" wrapText="1" indent="3"/>
    </xf>
    <xf numFmtId="0" fontId="9" fillId="3" borderId="34" xfId="0" applyNumberFormat="1" applyFont="1" applyFill="1" applyBorder="1" applyAlignment="1" applyProtection="1">
      <alignment vertical="center" wrapText="1"/>
    </xf>
    <xf numFmtId="0" fontId="0" fillId="3" borderId="13" xfId="0" applyFill="1" applyBorder="1" applyAlignment="1" applyProtection="1">
      <alignment vertical="center"/>
    </xf>
    <xf numFmtId="0" fontId="9" fillId="3" borderId="8" xfId="0" quotePrefix="1" applyNumberFormat="1" applyFont="1" applyFill="1" applyBorder="1" applyAlignment="1" applyProtection="1">
      <alignment horizontal="left" vertical="top" indent="3"/>
    </xf>
    <xf numFmtId="0" fontId="0" fillId="3" borderId="13" xfId="0" applyFill="1" applyBorder="1" applyAlignment="1" applyProtection="1">
      <alignment vertical="top"/>
    </xf>
    <xf numFmtId="0" fontId="24" fillId="3" borderId="8" xfId="0" applyFont="1" applyFill="1" applyBorder="1" applyAlignment="1" applyProtection="1"/>
    <xf numFmtId="0" fontId="9" fillId="5" borderId="19" xfId="0" quotePrefix="1" applyFont="1" applyFill="1" applyBorder="1" applyAlignment="1" applyProtection="1">
      <alignment vertical="center" wrapText="1"/>
    </xf>
    <xf numFmtId="170" fontId="22" fillId="0" borderId="21" xfId="1" applyNumberFormat="1" applyFont="1" applyFill="1" applyBorder="1" applyAlignment="1" applyProtection="1">
      <alignment vertical="center"/>
    </xf>
    <xf numFmtId="170" fontId="22" fillId="0" borderId="27" xfId="1" applyNumberFormat="1" applyFont="1" applyFill="1" applyBorder="1" applyAlignment="1" applyProtection="1">
      <alignment vertical="center"/>
    </xf>
    <xf numFmtId="0" fontId="9" fillId="4" borderId="18" xfId="0" applyFont="1" applyFill="1" applyBorder="1" applyAlignment="1" applyProtection="1">
      <alignment horizontal="right" vertical="center"/>
    </xf>
    <xf numFmtId="0" fontId="9" fillId="4" borderId="35" xfId="0" applyFont="1" applyFill="1" applyBorder="1" applyAlignment="1" applyProtection="1">
      <alignment horizontal="right" vertical="center"/>
    </xf>
    <xf numFmtId="0" fontId="9" fillId="4" borderId="15" xfId="0" applyFont="1" applyFill="1" applyBorder="1" applyAlignment="1" applyProtection="1">
      <alignment horizontal="left" vertical="center" indent="1"/>
    </xf>
    <xf numFmtId="0" fontId="27" fillId="3" borderId="0" xfId="0" applyNumberFormat="1" applyFont="1" applyFill="1" applyProtection="1"/>
    <xf numFmtId="0" fontId="27" fillId="3" borderId="0" xfId="0" applyNumberFormat="1" applyFont="1" applyFill="1" applyAlignment="1" applyProtection="1">
      <alignment vertical="top"/>
    </xf>
    <xf numFmtId="0" fontId="45" fillId="3" borderId="0" xfId="0" applyNumberFormat="1" applyFont="1" applyFill="1" applyProtection="1"/>
    <xf numFmtId="0" fontId="45" fillId="3" borderId="0" xfId="0" applyNumberFormat="1" applyFont="1" applyFill="1" applyBorder="1" applyProtection="1"/>
    <xf numFmtId="0" fontId="46" fillId="3" borderId="0" xfId="0" applyFont="1" applyFill="1" applyBorder="1" applyAlignment="1" applyProtection="1">
      <alignment horizontal="left" indent="1"/>
    </xf>
    <xf numFmtId="0" fontId="46" fillId="3" borderId="0" xfId="0" applyFont="1" applyFill="1" applyBorder="1" applyAlignment="1" applyProtection="1"/>
    <xf numFmtId="0" fontId="45" fillId="3" borderId="0" xfId="0" applyNumberFormat="1" applyFont="1" applyFill="1" applyAlignment="1" applyProtection="1">
      <alignment vertical="top"/>
    </xf>
    <xf numFmtId="0" fontId="47" fillId="3" borderId="0" xfId="0" quotePrefix="1" applyFont="1" applyFill="1" applyAlignment="1" applyProtection="1">
      <alignment horizontal="left" vertical="center"/>
    </xf>
    <xf numFmtId="0" fontId="45" fillId="3" borderId="0" xfId="0" applyFont="1" applyFill="1" applyProtection="1"/>
    <xf numFmtId="0" fontId="47" fillId="3" borderId="0" xfId="0" quotePrefix="1" applyFont="1" applyFill="1" applyBorder="1" applyAlignment="1" applyProtection="1">
      <alignment horizontal="left" vertical="center" wrapText="1"/>
    </xf>
    <xf numFmtId="0" fontId="47" fillId="3" borderId="0" xfId="0" quotePrefix="1" applyFont="1" applyFill="1" applyAlignment="1" applyProtection="1">
      <alignment horizontal="left" vertical="center" wrapText="1"/>
    </xf>
    <xf numFmtId="0" fontId="45" fillId="3" borderId="0" xfId="0" applyFont="1" applyFill="1" applyBorder="1" applyAlignment="1" applyProtection="1">
      <alignment horizontal="center" vertical="center"/>
    </xf>
    <xf numFmtId="0" fontId="47" fillId="3" borderId="0" xfId="0" applyFont="1" applyFill="1" applyAlignment="1" applyProtection="1">
      <alignment vertical="center" wrapText="1"/>
    </xf>
    <xf numFmtId="169" fontId="48" fillId="3" borderId="0" xfId="1" applyNumberFormat="1" applyFont="1" applyFill="1" applyBorder="1" applyAlignment="1" applyProtection="1">
      <alignment horizontal="right" vertical="center" wrapText="1"/>
    </xf>
    <xf numFmtId="1" fontId="45" fillId="3" borderId="0" xfId="1" applyNumberFormat="1" applyFont="1" applyFill="1" applyBorder="1" applyAlignment="1" applyProtection="1">
      <alignment horizontal="center" vertical="center"/>
    </xf>
    <xf numFmtId="0" fontId="45" fillId="3" borderId="0" xfId="0" applyFont="1" applyFill="1" applyBorder="1" applyProtection="1"/>
    <xf numFmtId="0" fontId="45" fillId="3" borderId="0" xfId="0" applyFont="1" applyFill="1" applyAlignment="1" applyProtection="1">
      <alignment vertical="top"/>
    </xf>
    <xf numFmtId="0" fontId="45" fillId="3" borderId="0" xfId="0" applyFont="1" applyFill="1" applyAlignment="1" applyProtection="1">
      <alignment horizontal="center" vertical="center"/>
    </xf>
    <xf numFmtId="0" fontId="6" fillId="4" borderId="0" xfId="0" applyFont="1" applyFill="1" applyBorder="1" applyAlignment="1" applyProtection="1">
      <alignment horizontal="center"/>
    </xf>
    <xf numFmtId="0" fontId="9" fillId="5" borderId="9" xfId="0" applyFont="1" applyFill="1" applyBorder="1" applyAlignment="1" applyProtection="1">
      <alignment horizontal="left" vertical="center"/>
    </xf>
    <xf numFmtId="0" fontId="11" fillId="4" borderId="0" xfId="0" applyFont="1" applyFill="1" applyBorder="1" applyAlignment="1" applyProtection="1">
      <alignment horizontal="left" vertical="center" wrapText="1" indent="2"/>
    </xf>
    <xf numFmtId="0" fontId="11" fillId="4" borderId="0" xfId="0" applyFont="1" applyFill="1" applyBorder="1" applyAlignment="1" applyProtection="1">
      <alignment horizontal="left" vertical="top" wrapText="1" indent="2"/>
    </xf>
    <xf numFmtId="0" fontId="13" fillId="4" borderId="0" xfId="2" applyFont="1" applyFill="1" applyBorder="1" applyAlignment="1" applyProtection="1">
      <alignment horizontal="left" vertical="top" wrapText="1" indent="2"/>
    </xf>
    <xf numFmtId="0" fontId="10" fillId="4" borderId="14" xfId="0" applyFont="1" applyFill="1" applyBorder="1" applyAlignment="1" applyProtection="1">
      <alignment horizontal="center" vertical="center"/>
    </xf>
    <xf numFmtId="0" fontId="11" fillId="6" borderId="14" xfId="0" applyFont="1" applyFill="1" applyBorder="1" applyAlignment="1" applyProtection="1">
      <alignment horizontal="center" vertical="center"/>
    </xf>
    <xf numFmtId="0" fontId="12" fillId="4" borderId="15" xfId="0" applyFont="1" applyFill="1" applyBorder="1" applyAlignment="1" applyProtection="1"/>
    <xf numFmtId="49" fontId="12" fillId="4" borderId="15" xfId="0" applyNumberFormat="1" applyFont="1" applyFill="1" applyBorder="1" applyAlignment="1" applyProtection="1">
      <alignment vertical="center"/>
    </xf>
    <xf numFmtId="0" fontId="11" fillId="4" borderId="0" xfId="0" applyFont="1" applyFill="1" applyBorder="1" applyAlignment="1" applyProtection="1">
      <alignment vertical="center" wrapText="1"/>
    </xf>
    <xf numFmtId="0" fontId="11" fillId="4" borderId="13" xfId="0" applyFont="1" applyFill="1" applyBorder="1" applyAlignment="1" applyProtection="1">
      <alignment vertical="center" wrapText="1"/>
    </xf>
    <xf numFmtId="0" fontId="16" fillId="4" borderId="4" xfId="2" applyFont="1" applyFill="1" applyBorder="1" applyAlignment="1" applyProtection="1">
      <alignment horizontal="left" vertical="top"/>
    </xf>
    <xf numFmtId="0" fontId="14" fillId="4" borderId="0" xfId="2" applyFill="1" applyBorder="1" applyAlignment="1" applyProtection="1">
      <alignment horizontal="left" vertical="top"/>
    </xf>
    <xf numFmtId="0" fontId="13" fillId="4" borderId="0" xfId="2" applyFont="1" applyFill="1" applyBorder="1" applyAlignment="1" applyProtection="1">
      <alignment horizontal="left" vertical="top"/>
    </xf>
    <xf numFmtId="0" fontId="13" fillId="4" borderId="13" xfId="2" applyFont="1" applyFill="1" applyBorder="1" applyAlignment="1" applyProtection="1">
      <alignment horizontal="left" vertical="top"/>
    </xf>
    <xf numFmtId="0" fontId="11" fillId="4" borderId="4" xfId="0" applyFont="1" applyFill="1" applyBorder="1" applyAlignment="1" applyProtection="1">
      <alignment horizontal="left" vertical="top" indent="4"/>
    </xf>
    <xf numFmtId="0" fontId="9" fillId="4" borderId="0" xfId="0" applyFont="1" applyFill="1" applyBorder="1" applyAlignment="1" applyProtection="1">
      <alignment horizontal="left" vertical="top" wrapText="1"/>
    </xf>
    <xf numFmtId="0" fontId="13" fillId="4" borderId="13" xfId="2" applyFont="1" applyFill="1" applyBorder="1" applyAlignment="1" applyProtection="1">
      <alignment vertical="top" wrapText="1"/>
    </xf>
    <xf numFmtId="0" fontId="9" fillId="4" borderId="13" xfId="0" applyFont="1" applyFill="1" applyBorder="1" applyAlignment="1" applyProtection="1">
      <alignment horizontal="left" vertical="top" wrapText="1"/>
    </xf>
    <xf numFmtId="0" fontId="11" fillId="4" borderId="4" xfId="0" applyFont="1" applyFill="1" applyBorder="1" applyAlignment="1" applyProtection="1">
      <alignment horizontal="left" vertical="center" wrapText="1" indent="4"/>
    </xf>
    <xf numFmtId="0" fontId="11" fillId="4" borderId="0" xfId="0" applyFont="1" applyFill="1" applyBorder="1" applyAlignment="1" applyProtection="1">
      <alignment horizontal="left" vertical="center" indent="1"/>
    </xf>
    <xf numFmtId="0" fontId="10" fillId="4" borderId="0" xfId="0" applyFont="1" applyFill="1" applyBorder="1" applyAlignment="1" applyProtection="1">
      <alignment vertical="top" wrapText="1"/>
    </xf>
    <xf numFmtId="0" fontId="11" fillId="4" borderId="0" xfId="0" applyFont="1" applyFill="1" applyBorder="1" applyAlignment="1" applyProtection="1">
      <alignment vertical="top" wrapText="1"/>
    </xf>
    <xf numFmtId="0" fontId="11" fillId="4" borderId="13" xfId="0" applyFont="1" applyFill="1" applyBorder="1" applyAlignment="1" applyProtection="1">
      <alignment vertical="top" wrapText="1"/>
    </xf>
    <xf numFmtId="0" fontId="9" fillId="3" borderId="14" xfId="0" applyFont="1" applyFill="1" applyBorder="1" applyAlignment="1" applyProtection="1">
      <alignment horizontal="center" vertical="center"/>
    </xf>
    <xf numFmtId="170" fontId="22" fillId="0" borderId="14" xfId="1" applyNumberFormat="1" applyFont="1" applyFill="1" applyBorder="1" applyAlignment="1" applyProtection="1">
      <alignment vertical="center"/>
    </xf>
    <xf numFmtId="0" fontId="12" fillId="4" borderId="15" xfId="0" applyNumberFormat="1" applyFont="1" applyFill="1" applyBorder="1" applyAlignment="1" applyProtection="1">
      <alignment horizontal="center"/>
    </xf>
    <xf numFmtId="49" fontId="28" fillId="0" borderId="10" xfId="0" applyNumberFormat="1" applyFont="1" applyFill="1" applyBorder="1" applyAlignment="1" applyProtection="1">
      <alignment horizontal="center" vertical="center" wrapText="1"/>
    </xf>
    <xf numFmtId="41" fontId="22" fillId="0" borderId="10" xfId="1" applyNumberFormat="1" applyFont="1" applyFill="1" applyBorder="1" applyAlignment="1" applyProtection="1">
      <alignment horizontal="right" vertical="center"/>
    </xf>
    <xf numFmtId="41" fontId="22" fillId="0" borderId="14" xfId="1" applyNumberFormat="1" applyFont="1" applyFill="1" applyBorder="1" applyAlignment="1" applyProtection="1">
      <alignment horizontal="right" vertical="center"/>
    </xf>
    <xf numFmtId="41" fontId="22" fillId="0" borderId="21" xfId="1" applyNumberFormat="1" applyFont="1" applyFill="1" applyBorder="1" applyAlignment="1" applyProtection="1">
      <alignment horizontal="right" vertical="center"/>
    </xf>
    <xf numFmtId="167" fontId="22" fillId="0" borderId="14" xfId="1" applyNumberFormat="1" applyFont="1" applyFill="1" applyBorder="1" applyAlignment="1" applyProtection="1">
      <alignment horizontal="right" vertical="center"/>
    </xf>
    <xf numFmtId="167" fontId="22" fillId="0" borderId="21" xfId="1" applyNumberFormat="1" applyFont="1" applyFill="1" applyBorder="1" applyAlignment="1" applyProtection="1">
      <alignment horizontal="right" vertical="center"/>
    </xf>
    <xf numFmtId="49" fontId="28" fillId="0" borderId="10" xfId="0" quotePrefix="1" applyNumberFormat="1" applyFont="1" applyFill="1" applyBorder="1" applyAlignment="1" applyProtection="1">
      <alignment horizontal="center" vertical="center" wrapText="1"/>
    </xf>
    <xf numFmtId="49" fontId="29" fillId="0" borderId="10" xfId="0" applyNumberFormat="1" applyFont="1" applyFill="1" applyBorder="1" applyAlignment="1" applyProtection="1">
      <alignment horizontal="center" vertical="center" wrapText="1"/>
    </xf>
    <xf numFmtId="49" fontId="29" fillId="0" borderId="10" xfId="0" quotePrefix="1" applyNumberFormat="1" applyFont="1" applyFill="1" applyBorder="1" applyAlignment="1" applyProtection="1">
      <alignment horizontal="center" vertical="center" wrapText="1"/>
    </xf>
    <xf numFmtId="0" fontId="29" fillId="0" borderId="19" xfId="0" quotePrefix="1" applyFont="1" applyBorder="1" applyAlignment="1" applyProtection="1">
      <alignment horizontal="left" wrapText="1" indent="1"/>
    </xf>
    <xf numFmtId="0" fontId="29" fillId="0" borderId="19" xfId="0" applyFont="1" applyBorder="1" applyAlignment="1" applyProtection="1">
      <alignment horizontal="left" wrapText="1" indent="1"/>
    </xf>
    <xf numFmtId="41" fontId="12" fillId="0" borderId="10" xfId="1" applyNumberFormat="1" applyFont="1" applyFill="1" applyBorder="1" applyAlignment="1" applyProtection="1">
      <alignment horizontal="center" vertical="center"/>
    </xf>
    <xf numFmtId="49" fontId="29" fillId="0" borderId="20" xfId="0" applyNumberFormat="1" applyFont="1" applyFill="1" applyBorder="1" applyAlignment="1" applyProtection="1">
      <alignment horizontal="center" vertical="center" wrapText="1"/>
    </xf>
    <xf numFmtId="0" fontId="32" fillId="3" borderId="0" xfId="0" quotePrefix="1" applyFont="1" applyFill="1" applyAlignment="1" applyProtection="1">
      <alignment horizontal="left"/>
    </xf>
    <xf numFmtId="0" fontId="9" fillId="4" borderId="2" xfId="0" applyFont="1" applyFill="1" applyBorder="1" applyAlignment="1" applyProtection="1">
      <alignment horizontal="center"/>
    </xf>
    <xf numFmtId="0" fontId="6" fillId="4" borderId="8" xfId="0"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3" xfId="0" applyFont="1" applyFill="1" applyBorder="1" applyAlignment="1" applyProtection="1">
      <alignment horizontal="center"/>
    </xf>
    <xf numFmtId="0" fontId="6" fillId="4" borderId="8" xfId="0" quotePrefix="1" applyFont="1" applyFill="1" applyBorder="1" applyAlignment="1" applyProtection="1">
      <alignment horizontal="center"/>
    </xf>
    <xf numFmtId="0" fontId="7" fillId="4" borderId="36" xfId="0" applyFont="1" applyFill="1" applyBorder="1" applyAlignment="1" applyProtection="1">
      <alignment horizontal="left" vertical="center" wrapText="1"/>
    </xf>
    <xf numFmtId="0" fontId="7" fillId="4" borderId="37" xfId="0" applyFont="1" applyFill="1" applyBorder="1" applyAlignment="1" applyProtection="1">
      <alignment horizontal="left" vertical="center" wrapText="1"/>
    </xf>
    <xf numFmtId="0" fontId="7" fillId="4" borderId="38"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wrapText="1"/>
    </xf>
    <xf numFmtId="0" fontId="7" fillId="4" borderId="15"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wrapText="1"/>
    </xf>
    <xf numFmtId="0" fontId="9" fillId="5" borderId="19" xfId="0" applyFont="1" applyFill="1" applyBorder="1" applyAlignment="1" applyProtection="1">
      <alignment horizontal="left" vertical="center"/>
    </xf>
    <xf numFmtId="0" fontId="9" fillId="5" borderId="9" xfId="0" applyFont="1" applyFill="1" applyBorder="1" applyAlignment="1" applyProtection="1">
      <alignment horizontal="left" vertical="center"/>
    </xf>
    <xf numFmtId="0" fontId="49" fillId="4" borderId="1" xfId="0" applyFont="1" applyFill="1" applyBorder="1" applyAlignment="1" applyProtection="1">
      <alignment horizontal="center" vertical="center"/>
    </xf>
    <xf numFmtId="0" fontId="49" fillId="4" borderId="2" xfId="0" applyFont="1" applyFill="1" applyBorder="1" applyAlignment="1" applyProtection="1">
      <alignment horizontal="center" vertical="center"/>
    </xf>
    <xf numFmtId="0" fontId="49" fillId="4" borderId="34" xfId="0" applyFont="1" applyFill="1" applyBorder="1" applyAlignment="1" applyProtection="1">
      <alignment horizontal="center" vertical="center"/>
    </xf>
    <xf numFmtId="0" fontId="6" fillId="4" borderId="0" xfId="0" applyFont="1" applyFill="1" applyBorder="1" applyAlignment="1" applyProtection="1">
      <alignment horizontal="left" vertical="center"/>
    </xf>
    <xf numFmtId="0" fontId="6" fillId="4" borderId="5" xfId="0" applyFont="1" applyFill="1" applyBorder="1" applyAlignment="1" applyProtection="1">
      <alignment horizontal="left" vertical="center"/>
    </xf>
    <xf numFmtId="0" fontId="12" fillId="4" borderId="9" xfId="0" applyNumberFormat="1" applyFont="1" applyFill="1" applyBorder="1" applyAlignment="1" applyProtection="1">
      <alignment horizontal="center"/>
    </xf>
    <xf numFmtId="49" fontId="10" fillId="4" borderId="10" xfId="0" applyNumberFormat="1" applyFont="1" applyFill="1" applyBorder="1" applyAlignment="1" applyProtection="1">
      <alignment horizontal="center" vertical="center"/>
    </xf>
    <xf numFmtId="49" fontId="10" fillId="4" borderId="9" xfId="0" applyNumberFormat="1" applyFont="1" applyFill="1" applyBorder="1" applyAlignment="1" applyProtection="1">
      <alignment horizontal="center" vertical="center"/>
    </xf>
    <xf numFmtId="49" fontId="10" fillId="4" borderId="39" xfId="0" applyNumberFormat="1" applyFont="1" applyFill="1" applyBorder="1" applyAlignment="1" applyProtection="1">
      <alignment horizontal="center" vertical="center"/>
    </xf>
    <xf numFmtId="0" fontId="11" fillId="4" borderId="4" xfId="0" applyFont="1" applyFill="1" applyBorder="1" applyAlignment="1" applyProtection="1">
      <alignment horizontal="left" vertical="center" wrapText="1" indent="2"/>
    </xf>
    <xf numFmtId="0" fontId="11" fillId="4" borderId="0" xfId="0" applyFont="1" applyFill="1" applyBorder="1" applyAlignment="1" applyProtection="1">
      <alignment horizontal="left" vertical="center" wrapText="1" indent="2"/>
    </xf>
    <xf numFmtId="0" fontId="11" fillId="4" borderId="13" xfId="0" applyFont="1" applyFill="1" applyBorder="1" applyAlignment="1" applyProtection="1">
      <alignment horizontal="left" vertical="center" wrapText="1" indent="2"/>
    </xf>
    <xf numFmtId="0" fontId="11" fillId="4" borderId="4" xfId="0" applyFont="1" applyFill="1" applyBorder="1" applyAlignment="1" applyProtection="1">
      <alignment horizontal="left" vertical="top" wrapText="1" indent="2"/>
    </xf>
    <xf numFmtId="0" fontId="11" fillId="4" borderId="0" xfId="0" applyFont="1" applyFill="1" applyBorder="1" applyAlignment="1" applyProtection="1">
      <alignment horizontal="left" vertical="top" wrapText="1" indent="2"/>
    </xf>
    <xf numFmtId="0" fontId="11" fillId="4" borderId="13" xfId="0" applyFont="1" applyFill="1" applyBorder="1" applyAlignment="1" applyProtection="1">
      <alignment horizontal="left" vertical="top" wrapText="1" indent="2"/>
    </xf>
    <xf numFmtId="0" fontId="13" fillId="4" borderId="0" xfId="2" applyFont="1" applyFill="1" applyBorder="1" applyAlignment="1" applyProtection="1">
      <alignment horizontal="left" vertical="top" wrapText="1" indent="2"/>
    </xf>
    <xf numFmtId="0" fontId="10" fillId="4" borderId="10" xfId="0" applyNumberFormat="1" applyFont="1" applyFill="1" applyBorder="1" applyAlignment="1" applyProtection="1">
      <alignment horizontal="center" vertical="center"/>
    </xf>
    <xf numFmtId="0" fontId="10" fillId="4" borderId="9" xfId="0" applyNumberFormat="1" applyFont="1" applyFill="1" applyBorder="1" applyAlignment="1" applyProtection="1">
      <alignment horizontal="center" vertical="center"/>
    </xf>
    <xf numFmtId="0" fontId="10" fillId="4" borderId="39" xfId="0"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4" borderId="15" xfId="0" applyFont="1" applyFill="1" applyBorder="1" applyAlignment="1" applyProtection="1">
      <alignment horizontal="left" indent="2"/>
    </xf>
    <xf numFmtId="0" fontId="12" fillId="4" borderId="9" xfId="0" applyFont="1" applyFill="1" applyBorder="1" applyAlignment="1" applyProtection="1">
      <alignment horizontal="left"/>
    </xf>
    <xf numFmtId="0" fontId="19" fillId="5" borderId="19" xfId="0" applyFont="1" applyFill="1" applyBorder="1" applyAlignment="1" applyProtection="1">
      <alignment horizontal="left"/>
    </xf>
    <xf numFmtId="0" fontId="19" fillId="5" borderId="9" xfId="0" applyFont="1" applyFill="1" applyBorder="1" applyAlignment="1" applyProtection="1">
      <alignment horizontal="left"/>
    </xf>
    <xf numFmtId="0" fontId="19" fillId="5" borderId="11" xfId="0" applyFont="1" applyFill="1" applyBorder="1" applyAlignment="1" applyProtection="1">
      <alignment horizontal="left"/>
    </xf>
    <xf numFmtId="0" fontId="12" fillId="0" borderId="12"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34"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13" xfId="0" applyFont="1" applyFill="1" applyBorder="1" applyAlignment="1" applyProtection="1">
      <alignment horizontal="left" vertical="top" wrapText="1"/>
    </xf>
    <xf numFmtId="0" fontId="12" fillId="0" borderId="40" xfId="0" applyFont="1" applyFill="1" applyBorder="1" applyAlignment="1" applyProtection="1">
      <alignment horizontal="left" vertical="top" wrapText="1"/>
    </xf>
    <xf numFmtId="0" fontId="12" fillId="0" borderId="41" xfId="0" applyFont="1" applyFill="1" applyBorder="1" applyAlignment="1" applyProtection="1">
      <alignment horizontal="left" vertical="top" wrapText="1"/>
    </xf>
    <xf numFmtId="0" fontId="12" fillId="0" borderId="42" xfId="0" applyFont="1" applyFill="1" applyBorder="1" applyAlignment="1" applyProtection="1">
      <alignment horizontal="left" vertical="top" wrapText="1"/>
    </xf>
    <xf numFmtId="0" fontId="11" fillId="4" borderId="8" xfId="0" quotePrefix="1" applyFont="1" applyFill="1" applyBorder="1" applyAlignment="1" applyProtection="1">
      <alignment horizontal="left" wrapText="1"/>
    </xf>
    <xf numFmtId="0" fontId="11" fillId="4" borderId="0" xfId="0" quotePrefix="1" applyFont="1" applyFill="1" applyBorder="1" applyAlignment="1" applyProtection="1">
      <alignment horizontal="left" wrapText="1"/>
    </xf>
    <xf numFmtId="0" fontId="11" fillId="4" borderId="5" xfId="0" quotePrefix="1" applyFont="1" applyFill="1" applyBorder="1" applyAlignment="1" applyProtection="1">
      <alignment horizontal="left" wrapText="1"/>
    </xf>
    <xf numFmtId="0" fontId="12" fillId="4" borderId="15" xfId="0" applyFont="1" applyFill="1" applyBorder="1" applyAlignment="1" applyProtection="1">
      <alignment horizontal="left"/>
    </xf>
    <xf numFmtId="165" fontId="12" fillId="4" borderId="9" xfId="0" applyNumberFormat="1" applyFont="1" applyFill="1" applyBorder="1" applyAlignment="1" applyProtection="1">
      <alignment horizontal="center"/>
    </xf>
    <xf numFmtId="165" fontId="12" fillId="4" borderId="15" xfId="0" applyNumberFormat="1" applyFont="1" applyFill="1" applyBorder="1" applyAlignment="1" applyProtection="1">
      <alignment horizontal="center"/>
    </xf>
    <xf numFmtId="0" fontId="11" fillId="4" borderId="4" xfId="0" quotePrefix="1" applyFont="1" applyFill="1" applyBorder="1" applyAlignment="1" applyProtection="1">
      <alignment horizontal="left" vertical="top" wrapText="1" indent="7"/>
    </xf>
    <xf numFmtId="0" fontId="11" fillId="4" borderId="0" xfId="0" quotePrefix="1" applyFont="1" applyFill="1" applyBorder="1" applyAlignment="1" applyProtection="1">
      <alignment horizontal="left" vertical="top" wrapText="1" indent="7"/>
    </xf>
    <xf numFmtId="0" fontId="11" fillId="4" borderId="13" xfId="0" quotePrefix="1" applyFont="1" applyFill="1" applyBorder="1" applyAlignment="1" applyProtection="1">
      <alignment horizontal="left" vertical="top" wrapText="1" indent="7"/>
    </xf>
    <xf numFmtId="0" fontId="6" fillId="4" borderId="43" xfId="0" quotePrefix="1" applyFont="1" applyFill="1" applyBorder="1" applyAlignment="1" applyProtection="1">
      <alignment horizontal="center"/>
    </xf>
    <xf numFmtId="0" fontId="6" fillId="4" borderId="44" xfId="0" applyFont="1" applyFill="1" applyBorder="1" applyAlignment="1" applyProtection="1">
      <alignment horizontal="center"/>
    </xf>
    <xf numFmtId="0" fontId="6" fillId="4" borderId="45" xfId="0" applyFont="1" applyFill="1" applyBorder="1" applyAlignment="1" applyProtection="1">
      <alignment horizontal="center"/>
    </xf>
    <xf numFmtId="0" fontId="9" fillId="5" borderId="12" xfId="0" applyFont="1" applyFill="1" applyBorder="1" applyAlignment="1" applyProtection="1">
      <alignment horizontal="left" vertical="center"/>
    </xf>
    <xf numFmtId="0" fontId="9" fillId="5" borderId="2"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9" fillId="5" borderId="15" xfId="0" applyFont="1" applyFill="1" applyBorder="1" applyAlignment="1" applyProtection="1">
      <alignment horizontal="left" vertical="center"/>
    </xf>
    <xf numFmtId="0" fontId="33" fillId="5" borderId="2" xfId="0" applyFont="1" applyFill="1" applyBorder="1" applyAlignment="1" applyProtection="1">
      <alignment horizontal="left" wrapText="1"/>
    </xf>
    <xf numFmtId="0" fontId="33" fillId="5" borderId="34" xfId="0" applyFont="1" applyFill="1" applyBorder="1" applyAlignment="1" applyProtection="1">
      <alignment horizontal="left" wrapText="1"/>
    </xf>
    <xf numFmtId="0" fontId="33" fillId="5" borderId="15" xfId="0" applyFont="1" applyFill="1" applyBorder="1" applyAlignment="1" applyProtection="1">
      <alignment horizontal="left" wrapText="1"/>
    </xf>
    <xf numFmtId="0" fontId="33" fillId="5" borderId="18" xfId="0" applyFont="1" applyFill="1" applyBorder="1" applyAlignment="1" applyProtection="1">
      <alignment horizontal="left" wrapText="1"/>
    </xf>
    <xf numFmtId="0" fontId="24" fillId="3" borderId="8" xfId="0" applyFont="1" applyFill="1" applyBorder="1" applyAlignment="1" applyProtection="1">
      <alignment horizontal="center" vertical="top"/>
    </xf>
    <xf numFmtId="0" fontId="29" fillId="3" borderId="46" xfId="0" applyFont="1" applyFill="1" applyBorder="1" applyAlignment="1" applyProtection="1">
      <alignment horizontal="center"/>
    </xf>
    <xf numFmtId="0" fontId="29" fillId="3" borderId="47" xfId="0" applyFont="1" applyFill="1" applyBorder="1" applyAlignment="1" applyProtection="1">
      <alignment horizontal="center"/>
    </xf>
    <xf numFmtId="49" fontId="29" fillId="3" borderId="26" xfId="0" applyNumberFormat="1" applyFont="1" applyFill="1" applyBorder="1" applyAlignment="1" applyProtection="1">
      <alignment horizontal="center" vertical="center" wrapText="1"/>
    </xf>
    <xf numFmtId="49" fontId="29" fillId="3" borderId="28" xfId="0" applyNumberFormat="1" applyFont="1" applyFill="1" applyBorder="1" applyAlignment="1" applyProtection="1">
      <alignment horizontal="center" vertical="center" wrapText="1"/>
    </xf>
    <xf numFmtId="41" fontId="22" fillId="0" borderId="26" xfId="1" applyNumberFormat="1" applyFont="1" applyFill="1" applyBorder="1" applyAlignment="1" applyProtection="1">
      <alignment horizontal="center" vertical="center"/>
    </xf>
    <xf numFmtId="41" fontId="22" fillId="0" borderId="28" xfId="1" applyNumberFormat="1" applyFont="1" applyFill="1" applyBorder="1" applyAlignment="1" applyProtection="1">
      <alignment horizontal="center" vertical="center"/>
    </xf>
    <xf numFmtId="0" fontId="6" fillId="4" borderId="8" xfId="0" quotePrefix="1" applyFont="1" applyFill="1" applyBorder="1" applyAlignment="1" applyProtection="1">
      <alignment horizontal="center" wrapText="1"/>
    </xf>
    <xf numFmtId="0" fontId="9" fillId="4" borderId="43" xfId="0" quotePrefix="1" applyFont="1" applyFill="1" applyBorder="1" applyAlignment="1" applyProtection="1">
      <alignment horizontal="left" vertical="center"/>
    </xf>
    <xf numFmtId="0" fontId="9" fillId="4" borderId="44" xfId="0" applyFont="1" applyFill="1" applyBorder="1" applyAlignment="1" applyProtection="1">
      <alignment horizontal="center" vertical="center"/>
    </xf>
    <xf numFmtId="0" fontId="9" fillId="4" borderId="45" xfId="0" applyFont="1" applyFill="1" applyBorder="1" applyAlignment="1" applyProtection="1">
      <alignment horizontal="center" vertical="center"/>
    </xf>
    <xf numFmtId="0" fontId="9" fillId="0" borderId="22" xfId="0" quotePrefix="1"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9" fillId="0" borderId="10" xfId="0" quotePrefix="1"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9" fillId="0" borderId="46" xfId="0" quotePrefix="1" applyFont="1" applyBorder="1" applyAlignment="1" applyProtection="1">
      <alignment horizontal="center" vertical="center"/>
    </xf>
    <xf numFmtId="0" fontId="9" fillId="0" borderId="48" xfId="0" quotePrefix="1" applyFont="1" applyBorder="1" applyAlignment="1" applyProtection="1">
      <alignment horizontal="center" vertical="center"/>
    </xf>
    <xf numFmtId="0" fontId="9" fillId="0" borderId="47" xfId="0" quotePrefix="1" applyFont="1" applyBorder="1" applyAlignment="1" applyProtection="1">
      <alignment horizontal="center" vertical="center"/>
    </xf>
    <xf numFmtId="0" fontId="9" fillId="0" borderId="26"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1" xfId="0" quotePrefix="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44" fillId="5" borderId="9" xfId="0" quotePrefix="1" applyFont="1" applyFill="1" applyBorder="1" applyAlignment="1" applyProtection="1">
      <alignment horizontal="center" vertical="center" wrapText="1"/>
    </xf>
    <xf numFmtId="0" fontId="44" fillId="5" borderId="11" xfId="0" quotePrefix="1" applyFont="1" applyFill="1" applyBorder="1" applyAlignment="1" applyProtection="1">
      <alignment horizontal="center" vertical="center" wrapText="1"/>
    </xf>
    <xf numFmtId="0" fontId="9" fillId="3" borderId="8" xfId="0" quotePrefix="1" applyNumberFormat="1" applyFont="1" applyFill="1" applyBorder="1" applyAlignment="1" applyProtection="1">
      <alignment horizontal="left" wrapText="1" indent="3"/>
    </xf>
    <xf numFmtId="0" fontId="9" fillId="3" borderId="5" xfId="0" quotePrefix="1" applyNumberFormat="1" applyFont="1" applyFill="1" applyBorder="1" applyAlignment="1" applyProtection="1">
      <alignment horizontal="left" wrapText="1" indent="3"/>
    </xf>
    <xf numFmtId="0" fontId="43" fillId="3" borderId="6" xfId="0" quotePrefix="1" applyFont="1" applyFill="1" applyBorder="1" applyAlignment="1" applyProtection="1">
      <alignment horizontal="left"/>
    </xf>
    <xf numFmtId="0" fontId="29" fillId="3" borderId="7" xfId="0" applyFont="1" applyFill="1" applyBorder="1" applyAlignment="1" applyProtection="1">
      <alignment horizontal="left"/>
    </xf>
    <xf numFmtId="0" fontId="29" fillId="3" borderId="25" xfId="0" applyFont="1" applyFill="1" applyBorder="1" applyAlignment="1" applyProtection="1">
      <alignment horizontal="left"/>
    </xf>
    <xf numFmtId="0" fontId="43" fillId="3" borderId="40" xfId="0" quotePrefix="1" applyFont="1" applyFill="1" applyBorder="1" applyAlignment="1" applyProtection="1">
      <alignment horizontal="left" vertical="top" wrapText="1"/>
    </xf>
    <xf numFmtId="0" fontId="29" fillId="3" borderId="41" xfId="0" applyFont="1" applyFill="1" applyBorder="1" applyAlignment="1" applyProtection="1">
      <alignment horizontal="left" vertical="top" wrapText="1"/>
    </xf>
    <xf numFmtId="0" fontId="29" fillId="3" borderId="42" xfId="0" applyFont="1" applyFill="1" applyBorder="1" applyAlignment="1" applyProtection="1">
      <alignment horizontal="left" vertical="top" wrapText="1"/>
    </xf>
    <xf numFmtId="0" fontId="43" fillId="3" borderId="8" xfId="0" quotePrefix="1" applyFont="1" applyFill="1" applyBorder="1" applyAlignment="1" applyProtection="1">
      <alignment horizontal="left" wrapText="1"/>
    </xf>
    <xf numFmtId="0" fontId="29" fillId="3" borderId="0" xfId="0" applyFont="1" applyFill="1" applyBorder="1" applyAlignment="1" applyProtection="1">
      <alignment horizontal="left" wrapText="1"/>
    </xf>
    <xf numFmtId="0" fontId="29" fillId="3" borderId="13" xfId="0" applyFont="1" applyFill="1" applyBorder="1" applyAlignment="1" applyProtection="1">
      <alignment horizontal="left" wrapText="1"/>
    </xf>
    <xf numFmtId="0" fontId="9" fillId="0" borderId="26" xfId="0" quotePrefix="1" applyFont="1" applyBorder="1" applyAlignment="1" applyProtection="1">
      <alignment horizontal="center" vertical="center" wrapText="1"/>
    </xf>
    <xf numFmtId="0" fontId="9" fillId="0" borderId="28" xfId="0" quotePrefix="1" applyFont="1" applyBorder="1" applyAlignment="1" applyProtection="1">
      <alignment horizontal="center" vertical="center" wrapText="1"/>
    </xf>
    <xf numFmtId="170" fontId="22" fillId="0" borderId="20" xfId="1" applyNumberFormat="1" applyFont="1" applyFill="1" applyBorder="1" applyAlignment="1" applyProtection="1">
      <alignment vertical="center"/>
    </xf>
    <xf numFmtId="170" fontId="22" fillId="0" borderId="51" xfId="1" applyNumberFormat="1" applyFont="1" applyFill="1" applyBorder="1" applyAlignment="1" applyProtection="1">
      <alignment vertical="center"/>
    </xf>
    <xf numFmtId="170" fontId="22" fillId="0" borderId="10" xfId="1" applyNumberFormat="1" applyFont="1" applyFill="1" applyBorder="1" applyAlignment="1" applyProtection="1">
      <alignment vertical="center"/>
    </xf>
    <xf numFmtId="170" fontId="22" fillId="0" borderId="39" xfId="1" applyNumberFormat="1" applyFont="1" applyFill="1" applyBorder="1" applyAlignment="1" applyProtection="1">
      <alignment vertical="center"/>
    </xf>
  </cellXfs>
  <cellStyles count="3">
    <cellStyle name="Comma" xfId="1" builtinId="3"/>
    <cellStyle name="Hyperlink" xfId="2" builtinId="8"/>
    <cellStyle name="Normal" xfId="0" builtinId="0"/>
  </cellStyles>
  <dxfs count="59">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strike val="0"/>
        <condense val="0"/>
        <extend val="0"/>
        <color indexed="10"/>
      </font>
      <fill>
        <patternFill>
          <bgColor indexed="43"/>
        </patternFill>
      </fill>
    </dxf>
    <dxf>
      <font>
        <condense val="0"/>
        <extend val="0"/>
        <color indexed="10"/>
      </font>
    </dxf>
    <dxf>
      <font>
        <b val="0"/>
        <i val="0"/>
        <condense val="0"/>
        <extend val="0"/>
        <color indexed="10"/>
      </font>
      <fill>
        <patternFill>
          <bgColor indexed="43"/>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condense val="0"/>
        <extend val="0"/>
        <color indexed="10"/>
      </font>
    </dxf>
    <dxf>
      <font>
        <b/>
        <i val="0"/>
        <strike val="0"/>
        <condense val="0"/>
        <extend val="0"/>
        <color indexed="10"/>
      </font>
    </dxf>
    <dxf>
      <font>
        <b val="0"/>
        <i val="0"/>
        <condense val="0"/>
        <extend val="0"/>
        <color indexed="10"/>
      </font>
      <fill>
        <patternFill>
          <bgColor indexed="41"/>
        </patternFill>
      </fill>
    </dxf>
    <dxf>
      <font>
        <b/>
        <i val="0"/>
        <condense val="0"/>
        <extend val="0"/>
        <color indexed="10"/>
      </font>
      <fill>
        <patternFill>
          <bgColor indexed="15"/>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43"/>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mailto:OOG.SURVEYS@eia.doe.gov#OOG.SURVEYS@eia.doe.gov" TargetMode="External"/><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41</xdr:row>
      <xdr:rowOff>0</xdr:rowOff>
    </xdr:from>
    <xdr:to>
      <xdr:col>26</xdr:col>
      <xdr:colOff>0</xdr:colOff>
      <xdr:row>41</xdr:row>
      <xdr:rowOff>0</xdr:rowOff>
    </xdr:to>
    <xdr:sp macro="" textlink="">
      <xdr:nvSpPr>
        <xdr:cNvPr id="1159" name="Line 1"/>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41</xdr:row>
      <xdr:rowOff>0</xdr:rowOff>
    </xdr:from>
    <xdr:to>
      <xdr:col>28</xdr:col>
      <xdr:colOff>0</xdr:colOff>
      <xdr:row>41</xdr:row>
      <xdr:rowOff>0</xdr:rowOff>
    </xdr:to>
    <xdr:sp macro="" textlink="">
      <xdr:nvSpPr>
        <xdr:cNvPr id="1160" name="Line 3"/>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1161" name="Line 4"/>
        <xdr:cNvSpPr>
          <a:spLocks noChangeShapeType="1"/>
        </xdr:cNvSpPr>
      </xdr:nvSpPr>
      <xdr:spPr bwMode="auto">
        <a:xfrm>
          <a:off x="10991850" y="9544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41</xdr:row>
      <xdr:rowOff>0</xdr:rowOff>
    </xdr:from>
    <xdr:to>
      <xdr:col>26</xdr:col>
      <xdr:colOff>0</xdr:colOff>
      <xdr:row>41</xdr:row>
      <xdr:rowOff>0</xdr:rowOff>
    </xdr:to>
    <xdr:sp macro="" textlink="">
      <xdr:nvSpPr>
        <xdr:cNvPr id="1162" name="Line 5"/>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41</xdr:row>
      <xdr:rowOff>0</xdr:rowOff>
    </xdr:from>
    <xdr:to>
      <xdr:col>28</xdr:col>
      <xdr:colOff>0</xdr:colOff>
      <xdr:row>41</xdr:row>
      <xdr:rowOff>0</xdr:rowOff>
    </xdr:to>
    <xdr:sp macro="" textlink="">
      <xdr:nvSpPr>
        <xdr:cNvPr id="1163" name="Line 6"/>
        <xdr:cNvSpPr>
          <a:spLocks noChangeShapeType="1"/>
        </xdr:cNvSpPr>
      </xdr:nvSpPr>
      <xdr:spPr bwMode="auto">
        <a:xfrm>
          <a:off x="10991850" y="113919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695325</xdr:colOff>
      <xdr:row>2</xdr:row>
      <xdr:rowOff>276225</xdr:rowOff>
    </xdr:to>
    <xdr:sp macro="" textlink="">
      <xdr:nvSpPr>
        <xdr:cNvPr id="1040" name="Text Box 16"/>
        <xdr:cNvSpPr txBox="1">
          <a:spLocks noChangeArrowheads="1"/>
        </xdr:cNvSpPr>
      </xdr:nvSpPr>
      <xdr:spPr bwMode="auto">
        <a:xfrm>
          <a:off x="0" y="0"/>
          <a:ext cx="10725150"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editAs="oneCell">
    <xdr:from>
      <xdr:col>0</xdr:col>
      <xdr:colOff>0</xdr:colOff>
      <xdr:row>3</xdr:row>
      <xdr:rowOff>0</xdr:rowOff>
    </xdr:from>
    <xdr:to>
      <xdr:col>12</xdr:col>
      <xdr:colOff>238125</xdr:colOff>
      <xdr:row>5</xdr:row>
      <xdr:rowOff>171450</xdr:rowOff>
    </xdr:to>
    <xdr:pic>
      <xdr:nvPicPr>
        <xdr:cNvPr id="1167"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11" name="Text Box 39">
          <a:hlinkClick xmlns:r="http://schemas.openxmlformats.org/officeDocument/2006/relationships" r:id="rId2"/>
        </xdr:cNvPr>
        <xdr:cNvSpPr txBox="1">
          <a:spLocks noChangeArrowheads="1"/>
        </xdr:cNvSpPr>
      </xdr:nvSpPr>
      <xdr:spPr bwMode="auto">
        <a:xfrm>
          <a:off x="6838950" y="6429375"/>
          <a:ext cx="4048125"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142875</xdr:colOff>
      <xdr:row>25</xdr:row>
      <xdr:rowOff>9525</xdr:rowOff>
    </xdr:from>
    <xdr:to>
      <xdr:col>22</xdr:col>
      <xdr:colOff>685800</xdr:colOff>
      <xdr:row>25</xdr:row>
      <xdr:rowOff>257175</xdr:rowOff>
    </xdr:to>
    <xdr:sp macro="" textlink="">
      <xdr:nvSpPr>
        <xdr:cNvPr id="12" name="Text Box 40">
          <a:hlinkClick xmlns:r="http://schemas.openxmlformats.org/officeDocument/2006/relationships" r:id="rId3"/>
        </xdr:cNvPr>
        <xdr:cNvSpPr txBox="1">
          <a:spLocks noChangeArrowheads="1"/>
        </xdr:cNvSpPr>
      </xdr:nvSpPr>
      <xdr:spPr bwMode="auto">
        <a:xfrm>
          <a:off x="6838950" y="7162800"/>
          <a:ext cx="2600325"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2050" name="Text Box 2"/>
        <xdr:cNvSpPr txBox="1">
          <a:spLocks noChangeArrowheads="1"/>
        </xdr:cNvSpPr>
      </xdr:nvSpPr>
      <xdr:spPr bwMode="auto">
        <a:xfrm>
          <a:off x="9382125" y="179070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0</xdr:colOff>
      <xdr:row>0</xdr:row>
      <xdr:rowOff>0</xdr:rowOff>
    </xdr:from>
    <xdr:to>
      <xdr:col>0</xdr:col>
      <xdr:colOff>3362325</xdr:colOff>
      <xdr:row>2</xdr:row>
      <xdr:rowOff>152400</xdr:rowOff>
    </xdr:to>
    <xdr:pic>
      <xdr:nvPicPr>
        <xdr:cNvPr id="2077"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3074" name="Text Box 2"/>
        <xdr:cNvSpPr txBox="1">
          <a:spLocks noChangeArrowheads="1"/>
        </xdr:cNvSpPr>
      </xdr:nvSpPr>
      <xdr:spPr bwMode="auto">
        <a:xfrm>
          <a:off x="10953750" y="264795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0</xdr:colOff>
      <xdr:row>0</xdr:row>
      <xdr:rowOff>0</xdr:rowOff>
    </xdr:from>
    <xdr:to>
      <xdr:col>0</xdr:col>
      <xdr:colOff>3362325</xdr:colOff>
      <xdr:row>2</xdr:row>
      <xdr:rowOff>152400</xdr:rowOff>
    </xdr:to>
    <xdr:pic>
      <xdr:nvPicPr>
        <xdr:cNvPr id="3103"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48"/>
  <sheetViews>
    <sheetView topLeftCell="A313" workbookViewId="0">
      <selection activeCell="A338" sqref="A338:IV338"/>
    </sheetView>
  </sheetViews>
  <sheetFormatPr defaultRowHeight="12.75"/>
  <cols>
    <col min="1" max="1" width="14.42578125" bestFit="1" customWidth="1"/>
    <col min="2" max="2" width="23" bestFit="1" customWidth="1"/>
  </cols>
  <sheetData>
    <row r="1" spans="1:2">
      <c r="A1" s="145" t="s">
        <v>219</v>
      </c>
      <c r="B1" s="145" t="s">
        <v>222</v>
      </c>
    </row>
    <row r="2" spans="1:2">
      <c r="A2" s="145" t="s">
        <v>221</v>
      </c>
      <c r="B2" s="145" t="s">
        <v>234</v>
      </c>
    </row>
    <row r="3" spans="1:2">
      <c r="A3" s="145" t="s">
        <v>223</v>
      </c>
      <c r="B3" s="145" t="s">
        <v>641</v>
      </c>
    </row>
    <row r="4" spans="1:2">
      <c r="A4" s="145" t="s">
        <v>642</v>
      </c>
      <c r="B4" s="145" t="s">
        <v>231</v>
      </c>
    </row>
    <row r="5" spans="1:2">
      <c r="A5" s="145" t="s">
        <v>643</v>
      </c>
      <c r="B5" s="145" t="s">
        <v>644</v>
      </c>
    </row>
    <row r="6" spans="1:2">
      <c r="A6" s="145" t="s">
        <v>230</v>
      </c>
      <c r="B6" s="145" t="s">
        <v>227</v>
      </c>
    </row>
    <row r="7" spans="1:2">
      <c r="A7" s="145" t="s">
        <v>645</v>
      </c>
      <c r="B7" s="145" t="s">
        <v>228</v>
      </c>
    </row>
    <row r="8" spans="1:2">
      <c r="A8" s="145" t="s">
        <v>233</v>
      </c>
      <c r="B8" s="145" t="s">
        <v>226</v>
      </c>
    </row>
    <row r="9" spans="1:2">
      <c r="A9" s="145" t="s">
        <v>235</v>
      </c>
      <c r="B9" s="145" t="s">
        <v>232</v>
      </c>
    </row>
    <row r="10" spans="1:2">
      <c r="A10" s="145" t="s">
        <v>236</v>
      </c>
      <c r="B10" s="145" t="s">
        <v>229</v>
      </c>
    </row>
    <row r="11" spans="1:2">
      <c r="A11" s="145" t="s">
        <v>237</v>
      </c>
      <c r="B11" s="145" t="s">
        <v>238</v>
      </c>
    </row>
    <row r="12" spans="1:2">
      <c r="A12" s="145" t="s">
        <v>239</v>
      </c>
      <c r="B12" s="145" t="s">
        <v>242</v>
      </c>
    </row>
    <row r="13" spans="1:2">
      <c r="A13" s="145" t="s">
        <v>241</v>
      </c>
      <c r="B13" s="145" t="s">
        <v>240</v>
      </c>
    </row>
    <row r="14" spans="1:2">
      <c r="A14" s="145" t="s">
        <v>646</v>
      </c>
      <c r="B14" s="145" t="s">
        <v>225</v>
      </c>
    </row>
    <row r="15" spans="1:2">
      <c r="A15" s="145" t="s">
        <v>647</v>
      </c>
      <c r="B15" s="145" t="s">
        <v>648</v>
      </c>
    </row>
    <row r="16" spans="1:2">
      <c r="A16" s="145" t="s">
        <v>243</v>
      </c>
      <c r="B16" s="145" t="s">
        <v>244</v>
      </c>
    </row>
    <row r="17" spans="1:2">
      <c r="A17" s="145" t="s">
        <v>245</v>
      </c>
      <c r="B17" s="145" t="s">
        <v>246</v>
      </c>
    </row>
    <row r="18" spans="1:2">
      <c r="A18" s="145" t="s">
        <v>247</v>
      </c>
      <c r="B18" s="145" t="s">
        <v>248</v>
      </c>
    </row>
    <row r="19" spans="1:2">
      <c r="A19" s="145" t="s">
        <v>249</v>
      </c>
      <c r="B19" s="145" t="s">
        <v>224</v>
      </c>
    </row>
    <row r="20" spans="1:2">
      <c r="A20" s="145" t="s">
        <v>649</v>
      </c>
      <c r="B20" s="145" t="s">
        <v>650</v>
      </c>
    </row>
    <row r="21" spans="1:2">
      <c r="A21" s="145" t="s">
        <v>251</v>
      </c>
      <c r="B21" s="145" t="s">
        <v>220</v>
      </c>
    </row>
    <row r="22" spans="1:2">
      <c r="A22" s="145" t="s">
        <v>252</v>
      </c>
      <c r="B22" s="145" t="s">
        <v>250</v>
      </c>
    </row>
    <row r="23" spans="1:2">
      <c r="A23" s="145" t="s">
        <v>253</v>
      </c>
      <c r="B23" s="145" t="s">
        <v>254</v>
      </c>
    </row>
    <row r="24" spans="1:2">
      <c r="A24" s="145" t="s">
        <v>255</v>
      </c>
      <c r="B24" s="145" t="s">
        <v>651</v>
      </c>
    </row>
    <row r="25" spans="1:2">
      <c r="A25" s="145" t="s">
        <v>652</v>
      </c>
      <c r="B25" s="145" t="s">
        <v>653</v>
      </c>
    </row>
    <row r="26" spans="1:2">
      <c r="A26" s="145" t="s">
        <v>256</v>
      </c>
      <c r="B26" s="145" t="s">
        <v>654</v>
      </c>
    </row>
    <row r="27" spans="1:2">
      <c r="A27" s="145" t="s">
        <v>258</v>
      </c>
      <c r="B27" s="145" t="s">
        <v>257</v>
      </c>
    </row>
    <row r="28" spans="1:2">
      <c r="A28" s="145" t="s">
        <v>259</v>
      </c>
      <c r="B28" s="145" t="s">
        <v>655</v>
      </c>
    </row>
    <row r="29" spans="1:2">
      <c r="A29" s="145" t="s">
        <v>260</v>
      </c>
      <c r="B29" s="145" t="s">
        <v>264</v>
      </c>
    </row>
    <row r="30" spans="1:2">
      <c r="A30" s="145" t="s">
        <v>656</v>
      </c>
      <c r="B30" s="145" t="s">
        <v>262</v>
      </c>
    </row>
    <row r="31" spans="1:2">
      <c r="A31" s="145" t="s">
        <v>263</v>
      </c>
      <c r="B31" s="145" t="s">
        <v>276</v>
      </c>
    </row>
    <row r="32" spans="1:2">
      <c r="A32" s="145" t="s">
        <v>265</v>
      </c>
      <c r="B32" s="145" t="s">
        <v>657</v>
      </c>
    </row>
    <row r="33" spans="1:2">
      <c r="A33" s="145" t="s">
        <v>658</v>
      </c>
      <c r="B33" s="145" t="s">
        <v>273</v>
      </c>
    </row>
    <row r="34" spans="1:2">
      <c r="A34" s="145" t="s">
        <v>659</v>
      </c>
      <c r="B34" s="145" t="s">
        <v>660</v>
      </c>
    </row>
    <row r="35" spans="1:2">
      <c r="A35" s="145" t="s">
        <v>272</v>
      </c>
      <c r="B35" s="145" t="s">
        <v>269</v>
      </c>
    </row>
    <row r="36" spans="1:2">
      <c r="A36" s="145" t="s">
        <v>661</v>
      </c>
      <c r="B36" s="145" t="s">
        <v>270</v>
      </c>
    </row>
    <row r="37" spans="1:2">
      <c r="A37" s="145" t="s">
        <v>275</v>
      </c>
      <c r="B37" s="145" t="s">
        <v>268</v>
      </c>
    </row>
    <row r="38" spans="1:2">
      <c r="A38" s="145" t="s">
        <v>277</v>
      </c>
      <c r="B38" s="145" t="s">
        <v>274</v>
      </c>
    </row>
    <row r="39" spans="1:2">
      <c r="A39" s="145" t="s">
        <v>278</v>
      </c>
      <c r="B39" s="145" t="s">
        <v>271</v>
      </c>
    </row>
    <row r="40" spans="1:2">
      <c r="A40" s="145" t="s">
        <v>279</v>
      </c>
      <c r="B40" s="145" t="s">
        <v>280</v>
      </c>
    </row>
    <row r="41" spans="1:2">
      <c r="A41" s="145" t="s">
        <v>281</v>
      </c>
      <c r="B41" s="145" t="s">
        <v>284</v>
      </c>
    </row>
    <row r="42" spans="1:2">
      <c r="A42" s="145" t="s">
        <v>283</v>
      </c>
      <c r="B42" s="145" t="s">
        <v>282</v>
      </c>
    </row>
    <row r="43" spans="1:2">
      <c r="A43" s="145" t="s">
        <v>662</v>
      </c>
      <c r="B43" s="145" t="s">
        <v>267</v>
      </c>
    </row>
    <row r="44" spans="1:2">
      <c r="A44" s="145" t="s">
        <v>663</v>
      </c>
      <c r="B44" s="145" t="s">
        <v>664</v>
      </c>
    </row>
    <row r="45" spans="1:2">
      <c r="A45" s="145" t="s">
        <v>285</v>
      </c>
      <c r="B45" s="145" t="s">
        <v>286</v>
      </c>
    </row>
    <row r="46" spans="1:2">
      <c r="A46" s="145" t="s">
        <v>287</v>
      </c>
      <c r="B46" s="145" t="s">
        <v>288</v>
      </c>
    </row>
    <row r="47" spans="1:2">
      <c r="A47" s="145" t="s">
        <v>289</v>
      </c>
      <c r="B47" s="145" t="s">
        <v>290</v>
      </c>
    </row>
    <row r="48" spans="1:2">
      <c r="A48" s="145" t="s">
        <v>291</v>
      </c>
      <c r="B48" s="145" t="s">
        <v>266</v>
      </c>
    </row>
    <row r="49" spans="1:2">
      <c r="A49" s="145" t="s">
        <v>293</v>
      </c>
      <c r="B49" s="145" t="s">
        <v>294</v>
      </c>
    </row>
    <row r="50" spans="1:2">
      <c r="A50" s="145" t="s">
        <v>298</v>
      </c>
      <c r="B50" s="145" t="s">
        <v>299</v>
      </c>
    </row>
    <row r="51" spans="1:2">
      <c r="A51" s="145" t="s">
        <v>665</v>
      </c>
      <c r="B51" s="145" t="s">
        <v>666</v>
      </c>
    </row>
    <row r="52" spans="1:2">
      <c r="A52" s="145" t="s">
        <v>790</v>
      </c>
      <c r="B52" s="145" t="s">
        <v>296</v>
      </c>
    </row>
    <row r="53" spans="1:2">
      <c r="A53" s="145" t="s">
        <v>791</v>
      </c>
      <c r="B53" s="145" t="s">
        <v>297</v>
      </c>
    </row>
    <row r="54" spans="1:2">
      <c r="A54" s="145" t="s">
        <v>667</v>
      </c>
      <c r="B54" s="145" t="s">
        <v>295</v>
      </c>
    </row>
    <row r="55" spans="1:2">
      <c r="A55" s="145" t="s">
        <v>300</v>
      </c>
      <c r="B55" s="145" t="s">
        <v>261</v>
      </c>
    </row>
    <row r="56" spans="1:2">
      <c r="A56" s="145" t="s">
        <v>302</v>
      </c>
      <c r="B56" s="145" t="s">
        <v>292</v>
      </c>
    </row>
    <row r="57" spans="1:2">
      <c r="A57" s="145" t="s">
        <v>304</v>
      </c>
      <c r="B57" s="145" t="s">
        <v>305</v>
      </c>
    </row>
    <row r="58" spans="1:2">
      <c r="A58" s="145" t="s">
        <v>306</v>
      </c>
      <c r="B58" s="145" t="s">
        <v>301</v>
      </c>
    </row>
    <row r="59" spans="1:2">
      <c r="A59" s="145" t="s">
        <v>308</v>
      </c>
      <c r="B59" s="145" t="s">
        <v>303</v>
      </c>
    </row>
    <row r="60" spans="1:2">
      <c r="A60" s="145" t="s">
        <v>310</v>
      </c>
      <c r="B60" s="145" t="s">
        <v>307</v>
      </c>
    </row>
    <row r="61" spans="1:2">
      <c r="A61" s="145" t="s">
        <v>312</v>
      </c>
      <c r="B61" s="145" t="s">
        <v>311</v>
      </c>
    </row>
    <row r="62" spans="1:2">
      <c r="A62" s="145" t="s">
        <v>314</v>
      </c>
      <c r="B62" s="145" t="s">
        <v>319</v>
      </c>
    </row>
    <row r="63" spans="1:2">
      <c r="A63" s="145" t="s">
        <v>316</v>
      </c>
      <c r="B63" s="145" t="s">
        <v>313</v>
      </c>
    </row>
    <row r="64" spans="1:2">
      <c r="A64" s="145" t="s">
        <v>318</v>
      </c>
      <c r="B64" s="145" t="s">
        <v>309</v>
      </c>
    </row>
    <row r="65" spans="1:2">
      <c r="A65" s="145" t="s">
        <v>320</v>
      </c>
      <c r="B65" s="145" t="s">
        <v>321</v>
      </c>
    </row>
    <row r="66" spans="1:2">
      <c r="A66" s="145" t="s">
        <v>322</v>
      </c>
      <c r="B66" s="145" t="s">
        <v>323</v>
      </c>
    </row>
    <row r="67" spans="1:2">
      <c r="A67" s="145" t="s">
        <v>668</v>
      </c>
      <c r="B67" s="145" t="s">
        <v>669</v>
      </c>
    </row>
    <row r="68" spans="1:2">
      <c r="A68" s="145" t="s">
        <v>324</v>
      </c>
      <c r="B68" s="145" t="s">
        <v>325</v>
      </c>
    </row>
    <row r="69" spans="1:2">
      <c r="A69" s="145" t="s">
        <v>326</v>
      </c>
      <c r="B69" s="145" t="s">
        <v>327</v>
      </c>
    </row>
    <row r="70" spans="1:2">
      <c r="A70" s="145" t="s">
        <v>328</v>
      </c>
      <c r="B70" s="145" t="s">
        <v>329</v>
      </c>
    </row>
    <row r="71" spans="1:2">
      <c r="A71" s="145" t="s">
        <v>330</v>
      </c>
      <c r="B71" s="145" t="s">
        <v>331</v>
      </c>
    </row>
    <row r="72" spans="1:2">
      <c r="A72" s="145" t="s">
        <v>332</v>
      </c>
      <c r="B72" s="145" t="s">
        <v>315</v>
      </c>
    </row>
    <row r="73" spans="1:2">
      <c r="A73" s="145" t="s">
        <v>334</v>
      </c>
      <c r="B73" s="145" t="s">
        <v>333</v>
      </c>
    </row>
    <row r="74" spans="1:2">
      <c r="A74" s="145" t="s">
        <v>335</v>
      </c>
      <c r="B74" s="145" t="s">
        <v>317</v>
      </c>
    </row>
    <row r="75" spans="1:2">
      <c r="A75" s="145" t="s">
        <v>336</v>
      </c>
      <c r="B75" s="145" t="s">
        <v>339</v>
      </c>
    </row>
    <row r="76" spans="1:2">
      <c r="A76" s="145" t="s">
        <v>338</v>
      </c>
      <c r="B76" s="145" t="s">
        <v>351</v>
      </c>
    </row>
    <row r="77" spans="1:2">
      <c r="A77" s="145" t="s">
        <v>340</v>
      </c>
      <c r="B77" s="145" t="s">
        <v>670</v>
      </c>
    </row>
    <row r="78" spans="1:2">
      <c r="A78" s="145" t="s">
        <v>671</v>
      </c>
      <c r="B78" s="145" t="s">
        <v>348</v>
      </c>
    </row>
    <row r="79" spans="1:2">
      <c r="A79" s="145" t="s">
        <v>672</v>
      </c>
      <c r="B79" s="145" t="s">
        <v>673</v>
      </c>
    </row>
    <row r="80" spans="1:2">
      <c r="A80" s="145" t="s">
        <v>347</v>
      </c>
      <c r="B80" s="145" t="s">
        <v>344</v>
      </c>
    </row>
    <row r="81" spans="1:2">
      <c r="A81" s="145" t="s">
        <v>674</v>
      </c>
      <c r="B81" s="145" t="s">
        <v>345</v>
      </c>
    </row>
    <row r="82" spans="1:2">
      <c r="A82" s="145" t="s">
        <v>350</v>
      </c>
      <c r="B82" s="145" t="s">
        <v>343</v>
      </c>
    </row>
    <row r="83" spans="1:2">
      <c r="A83" s="145" t="s">
        <v>352</v>
      </c>
      <c r="B83" s="145" t="s">
        <v>349</v>
      </c>
    </row>
    <row r="84" spans="1:2">
      <c r="A84" s="145" t="s">
        <v>353</v>
      </c>
      <c r="B84" s="145" t="s">
        <v>346</v>
      </c>
    </row>
    <row r="85" spans="1:2">
      <c r="A85" s="145" t="s">
        <v>354</v>
      </c>
      <c r="B85" s="145" t="s">
        <v>355</v>
      </c>
    </row>
    <row r="86" spans="1:2">
      <c r="A86" s="145" t="s">
        <v>675</v>
      </c>
      <c r="B86" s="145" t="s">
        <v>342</v>
      </c>
    </row>
    <row r="87" spans="1:2">
      <c r="A87" s="145" t="s">
        <v>676</v>
      </c>
      <c r="B87" s="145" t="s">
        <v>677</v>
      </c>
    </row>
    <row r="88" spans="1:2">
      <c r="A88" s="145" t="s">
        <v>356</v>
      </c>
      <c r="B88" s="145" t="s">
        <v>357</v>
      </c>
    </row>
    <row r="89" spans="1:2">
      <c r="A89" s="145" t="s">
        <v>358</v>
      </c>
      <c r="B89" s="145" t="s">
        <v>359</v>
      </c>
    </row>
    <row r="90" spans="1:2">
      <c r="A90" s="145" t="s">
        <v>360</v>
      </c>
      <c r="B90" s="145" t="s">
        <v>361</v>
      </c>
    </row>
    <row r="91" spans="1:2">
      <c r="A91" s="145" t="s">
        <v>362</v>
      </c>
      <c r="B91" s="145" t="s">
        <v>341</v>
      </c>
    </row>
    <row r="92" spans="1:2">
      <c r="A92" s="145" t="s">
        <v>364</v>
      </c>
      <c r="B92" s="145" t="s">
        <v>337</v>
      </c>
    </row>
    <row r="93" spans="1:2">
      <c r="A93" s="145" t="s">
        <v>366</v>
      </c>
      <c r="B93" s="145" t="s">
        <v>363</v>
      </c>
    </row>
    <row r="94" spans="1:2">
      <c r="A94" s="145" t="s">
        <v>368</v>
      </c>
      <c r="B94" s="145" t="s">
        <v>365</v>
      </c>
    </row>
    <row r="95" spans="1:2">
      <c r="A95" s="145" t="s">
        <v>370</v>
      </c>
      <c r="B95" s="145" t="s">
        <v>367</v>
      </c>
    </row>
    <row r="96" spans="1:2">
      <c r="A96" s="145" t="s">
        <v>372</v>
      </c>
      <c r="B96" s="145" t="s">
        <v>369</v>
      </c>
    </row>
    <row r="97" spans="1:2">
      <c r="A97" s="145" t="s">
        <v>374</v>
      </c>
      <c r="B97" s="145" t="s">
        <v>373</v>
      </c>
    </row>
    <row r="98" spans="1:2">
      <c r="A98" s="145" t="s">
        <v>376</v>
      </c>
      <c r="B98" s="145" t="s">
        <v>381</v>
      </c>
    </row>
    <row r="99" spans="1:2">
      <c r="A99" s="145" t="s">
        <v>378</v>
      </c>
      <c r="B99" s="145" t="s">
        <v>375</v>
      </c>
    </row>
    <row r="100" spans="1:2">
      <c r="A100" s="145" t="s">
        <v>380</v>
      </c>
      <c r="B100" s="145" t="s">
        <v>371</v>
      </c>
    </row>
    <row r="101" spans="1:2">
      <c r="A101" s="145" t="s">
        <v>678</v>
      </c>
      <c r="B101" s="145" t="s">
        <v>679</v>
      </c>
    </row>
    <row r="102" spans="1:2">
      <c r="A102" s="145" t="s">
        <v>382</v>
      </c>
      <c r="B102" s="145" t="s">
        <v>383</v>
      </c>
    </row>
    <row r="103" spans="1:2">
      <c r="A103" s="145" t="s">
        <v>384</v>
      </c>
      <c r="B103" s="145" t="s">
        <v>385</v>
      </c>
    </row>
    <row r="104" spans="1:2">
      <c r="A104" s="145" t="s">
        <v>386</v>
      </c>
      <c r="B104" s="145" t="s">
        <v>387</v>
      </c>
    </row>
    <row r="105" spans="1:2">
      <c r="A105" s="145" t="s">
        <v>388</v>
      </c>
      <c r="B105" s="145" t="s">
        <v>389</v>
      </c>
    </row>
    <row r="106" spans="1:2">
      <c r="A106" s="145" t="s">
        <v>390</v>
      </c>
      <c r="B106" s="145" t="s">
        <v>377</v>
      </c>
    </row>
    <row r="107" spans="1:2">
      <c r="A107" s="145" t="s">
        <v>392</v>
      </c>
      <c r="B107" s="145" t="s">
        <v>391</v>
      </c>
    </row>
    <row r="108" spans="1:2">
      <c r="A108" s="145" t="s">
        <v>393</v>
      </c>
      <c r="B108" s="145" t="s">
        <v>395</v>
      </c>
    </row>
    <row r="109" spans="1:2">
      <c r="A109" s="145" t="s">
        <v>394</v>
      </c>
      <c r="B109" s="145" t="s">
        <v>379</v>
      </c>
    </row>
    <row r="110" spans="1:2">
      <c r="A110" s="145" t="s">
        <v>396</v>
      </c>
      <c r="B110" s="145" t="s">
        <v>832</v>
      </c>
    </row>
    <row r="111" spans="1:2">
      <c r="A111" s="145" t="s">
        <v>399</v>
      </c>
      <c r="B111" s="145" t="s">
        <v>402</v>
      </c>
    </row>
    <row r="112" spans="1:2">
      <c r="A112" s="145" t="s">
        <v>401</v>
      </c>
      <c r="B112" s="145" t="s">
        <v>414</v>
      </c>
    </row>
    <row r="113" spans="1:2">
      <c r="A113" s="145" t="s">
        <v>403</v>
      </c>
      <c r="B113" s="145" t="s">
        <v>680</v>
      </c>
    </row>
    <row r="114" spans="1:2">
      <c r="A114" s="145" t="s">
        <v>681</v>
      </c>
      <c r="B114" s="145" t="s">
        <v>411</v>
      </c>
    </row>
    <row r="115" spans="1:2">
      <c r="A115" s="145" t="s">
        <v>682</v>
      </c>
      <c r="B115" s="145" t="s">
        <v>683</v>
      </c>
    </row>
    <row r="116" spans="1:2">
      <c r="A116" s="145" t="s">
        <v>410</v>
      </c>
      <c r="B116" s="145" t="s">
        <v>407</v>
      </c>
    </row>
    <row r="117" spans="1:2">
      <c r="A117" s="145" t="s">
        <v>684</v>
      </c>
      <c r="B117" s="145" t="s">
        <v>408</v>
      </c>
    </row>
    <row r="118" spans="1:2">
      <c r="A118" s="145" t="s">
        <v>413</v>
      </c>
      <c r="B118" s="145" t="s">
        <v>406</v>
      </c>
    </row>
    <row r="119" spans="1:2">
      <c r="A119" s="145" t="s">
        <v>415</v>
      </c>
      <c r="B119" s="145" t="s">
        <v>412</v>
      </c>
    </row>
    <row r="120" spans="1:2">
      <c r="A120" s="145" t="s">
        <v>416</v>
      </c>
      <c r="B120" s="145" t="s">
        <v>409</v>
      </c>
    </row>
    <row r="121" spans="1:2">
      <c r="A121" s="145" t="s">
        <v>417</v>
      </c>
      <c r="B121" s="145" t="s">
        <v>397</v>
      </c>
    </row>
    <row r="122" spans="1:2">
      <c r="A122" s="145" t="s">
        <v>418</v>
      </c>
      <c r="B122" s="145" t="s">
        <v>421</v>
      </c>
    </row>
    <row r="123" spans="1:2">
      <c r="A123" s="145" t="s">
        <v>420</v>
      </c>
      <c r="B123" s="145" t="s">
        <v>419</v>
      </c>
    </row>
    <row r="124" spans="1:2">
      <c r="A124" s="145" t="s">
        <v>685</v>
      </c>
      <c r="B124" s="145" t="s">
        <v>405</v>
      </c>
    </row>
    <row r="125" spans="1:2">
      <c r="A125" s="145" t="s">
        <v>686</v>
      </c>
      <c r="B125" s="145" t="s">
        <v>687</v>
      </c>
    </row>
    <row r="126" spans="1:2">
      <c r="A126" s="145" t="s">
        <v>422</v>
      </c>
      <c r="B126" s="145" t="s">
        <v>398</v>
      </c>
    </row>
    <row r="127" spans="1:2">
      <c r="A127" s="145" t="s">
        <v>423</v>
      </c>
      <c r="B127" s="145" t="s">
        <v>424</v>
      </c>
    </row>
    <row r="128" spans="1:2">
      <c r="A128" s="145" t="s">
        <v>425</v>
      </c>
      <c r="B128" s="145" t="s">
        <v>426</v>
      </c>
    </row>
    <row r="129" spans="1:2">
      <c r="A129" s="145" t="s">
        <v>427</v>
      </c>
      <c r="B129" s="145" t="s">
        <v>404</v>
      </c>
    </row>
    <row r="130" spans="1:2">
      <c r="A130" s="145" t="s">
        <v>688</v>
      </c>
      <c r="B130" s="145" t="s">
        <v>689</v>
      </c>
    </row>
    <row r="131" spans="1:2">
      <c r="A131" s="145" t="s">
        <v>429</v>
      </c>
      <c r="B131" s="145" t="s">
        <v>400</v>
      </c>
    </row>
    <row r="132" spans="1:2">
      <c r="A132" s="145" t="s">
        <v>430</v>
      </c>
      <c r="B132" s="145" t="s">
        <v>428</v>
      </c>
    </row>
    <row r="133" spans="1:2">
      <c r="A133" s="145" t="s">
        <v>431</v>
      </c>
      <c r="B133" s="145" t="s">
        <v>432</v>
      </c>
    </row>
    <row r="134" spans="1:2">
      <c r="A134" s="145" t="s">
        <v>433</v>
      </c>
      <c r="B134" s="145" t="s">
        <v>690</v>
      </c>
    </row>
    <row r="135" spans="1:2">
      <c r="A135" s="145" t="s">
        <v>691</v>
      </c>
      <c r="B135" s="145" t="s">
        <v>692</v>
      </c>
    </row>
    <row r="136" spans="1:2">
      <c r="A136" s="145" t="s">
        <v>434</v>
      </c>
      <c r="B136" s="145" t="s">
        <v>693</v>
      </c>
    </row>
    <row r="137" spans="1:2">
      <c r="A137" s="145" t="s">
        <v>436</v>
      </c>
      <c r="B137" s="145" t="s">
        <v>435</v>
      </c>
    </row>
    <row r="138" spans="1:2">
      <c r="A138" s="145" t="s">
        <v>437</v>
      </c>
      <c r="B138" s="145" t="s">
        <v>694</v>
      </c>
    </row>
    <row r="139" spans="1:2">
      <c r="A139" s="145" t="s">
        <v>438</v>
      </c>
      <c r="B139" s="145" t="s">
        <v>441</v>
      </c>
    </row>
    <row r="140" spans="1:2">
      <c r="A140" s="145" t="s">
        <v>440</v>
      </c>
      <c r="B140" s="145" t="s">
        <v>453</v>
      </c>
    </row>
    <row r="141" spans="1:2">
      <c r="A141" s="145" t="s">
        <v>442</v>
      </c>
      <c r="B141" s="145" t="s">
        <v>695</v>
      </c>
    </row>
    <row r="142" spans="1:2">
      <c r="A142" s="145" t="s">
        <v>696</v>
      </c>
      <c r="B142" s="145" t="s">
        <v>450</v>
      </c>
    </row>
    <row r="143" spans="1:2">
      <c r="A143" s="145" t="s">
        <v>697</v>
      </c>
      <c r="B143" s="145" t="s">
        <v>698</v>
      </c>
    </row>
    <row r="144" spans="1:2">
      <c r="A144" s="145" t="s">
        <v>449</v>
      </c>
      <c r="B144" s="145" t="s">
        <v>446</v>
      </c>
    </row>
    <row r="145" spans="1:2">
      <c r="A145" s="145" t="s">
        <v>699</v>
      </c>
      <c r="B145" s="145" t="s">
        <v>447</v>
      </c>
    </row>
    <row r="146" spans="1:2">
      <c r="A146" s="145" t="s">
        <v>452</v>
      </c>
      <c r="B146" s="145" t="s">
        <v>445</v>
      </c>
    </row>
    <row r="147" spans="1:2">
      <c r="A147" s="145" t="s">
        <v>454</v>
      </c>
      <c r="B147" s="145" t="s">
        <v>451</v>
      </c>
    </row>
    <row r="148" spans="1:2">
      <c r="A148" s="145" t="s">
        <v>455</v>
      </c>
      <c r="B148" s="145" t="s">
        <v>448</v>
      </c>
    </row>
    <row r="149" spans="1:2">
      <c r="A149" s="145" t="s">
        <v>456</v>
      </c>
      <c r="B149" s="145" t="s">
        <v>457</v>
      </c>
    </row>
    <row r="150" spans="1:2">
      <c r="A150" s="145" t="s">
        <v>458</v>
      </c>
      <c r="B150" s="145" t="s">
        <v>461</v>
      </c>
    </row>
    <row r="151" spans="1:2">
      <c r="A151" s="145" t="s">
        <v>460</v>
      </c>
      <c r="B151" s="145" t="s">
        <v>459</v>
      </c>
    </row>
    <row r="152" spans="1:2">
      <c r="A152" s="145" t="s">
        <v>700</v>
      </c>
      <c r="B152" s="145" t="s">
        <v>444</v>
      </c>
    </row>
    <row r="153" spans="1:2">
      <c r="A153" s="145" t="s">
        <v>701</v>
      </c>
      <c r="B153" s="145" t="s">
        <v>702</v>
      </c>
    </row>
    <row r="154" spans="1:2">
      <c r="A154" s="145" t="s">
        <v>462</v>
      </c>
      <c r="B154" s="145" t="s">
        <v>463</v>
      </c>
    </row>
    <row r="155" spans="1:2">
      <c r="A155" s="145" t="s">
        <v>464</v>
      </c>
      <c r="B155" s="145" t="s">
        <v>465</v>
      </c>
    </row>
    <row r="156" spans="1:2">
      <c r="A156" s="145" t="s">
        <v>466</v>
      </c>
      <c r="B156" s="145" t="s">
        <v>467</v>
      </c>
    </row>
    <row r="157" spans="1:2">
      <c r="A157" s="145" t="s">
        <v>468</v>
      </c>
      <c r="B157" s="145" t="s">
        <v>443</v>
      </c>
    </row>
    <row r="158" spans="1:2">
      <c r="A158" s="145" t="s">
        <v>470</v>
      </c>
      <c r="B158" s="145" t="s">
        <v>471</v>
      </c>
    </row>
    <row r="159" spans="1:2">
      <c r="A159" s="145" t="s">
        <v>703</v>
      </c>
      <c r="B159" s="145" t="s">
        <v>704</v>
      </c>
    </row>
    <row r="160" spans="1:2">
      <c r="A160" s="145" t="s">
        <v>705</v>
      </c>
      <c r="B160" s="145" t="s">
        <v>472</v>
      </c>
    </row>
    <row r="161" spans="1:2">
      <c r="A161" s="145" t="s">
        <v>706</v>
      </c>
      <c r="B161" s="145" t="s">
        <v>473</v>
      </c>
    </row>
    <row r="162" spans="1:2">
      <c r="A162" s="145" t="s">
        <v>474</v>
      </c>
      <c r="B162" s="145" t="s">
        <v>439</v>
      </c>
    </row>
    <row r="163" spans="1:2">
      <c r="A163" s="145" t="s">
        <v>476</v>
      </c>
      <c r="B163" s="145" t="s">
        <v>469</v>
      </c>
    </row>
    <row r="164" spans="1:2">
      <c r="A164" s="145" t="s">
        <v>478</v>
      </c>
      <c r="B164" s="145" t="s">
        <v>479</v>
      </c>
    </row>
    <row r="165" spans="1:2">
      <c r="A165" s="145" t="s">
        <v>480</v>
      </c>
      <c r="B165" s="145" t="s">
        <v>475</v>
      </c>
    </row>
    <row r="166" spans="1:2">
      <c r="A166" s="145" t="s">
        <v>482</v>
      </c>
      <c r="B166" s="145" t="s">
        <v>477</v>
      </c>
    </row>
    <row r="167" spans="1:2">
      <c r="A167" s="145" t="s">
        <v>484</v>
      </c>
      <c r="B167" s="145" t="s">
        <v>481</v>
      </c>
    </row>
    <row r="168" spans="1:2">
      <c r="A168" s="145" t="s">
        <v>486</v>
      </c>
      <c r="B168" s="145" t="s">
        <v>485</v>
      </c>
    </row>
    <row r="169" spans="1:2">
      <c r="A169" s="145" t="s">
        <v>488</v>
      </c>
      <c r="B169" s="145" t="s">
        <v>493</v>
      </c>
    </row>
    <row r="170" spans="1:2">
      <c r="A170" s="145" t="s">
        <v>490</v>
      </c>
      <c r="B170" s="145" t="s">
        <v>487</v>
      </c>
    </row>
    <row r="171" spans="1:2">
      <c r="A171" s="145" t="s">
        <v>492</v>
      </c>
      <c r="B171" s="145" t="s">
        <v>483</v>
      </c>
    </row>
    <row r="172" spans="1:2">
      <c r="A172" s="145" t="s">
        <v>707</v>
      </c>
      <c r="B172" s="145" t="s">
        <v>708</v>
      </c>
    </row>
    <row r="173" spans="1:2">
      <c r="A173" s="145" t="s">
        <v>494</v>
      </c>
      <c r="B173" s="145" t="s">
        <v>495</v>
      </c>
    </row>
    <row r="174" spans="1:2">
      <c r="A174" s="145" t="s">
        <v>496</v>
      </c>
      <c r="B174" s="145" t="s">
        <v>497</v>
      </c>
    </row>
    <row r="175" spans="1:2">
      <c r="A175" s="145" t="s">
        <v>498</v>
      </c>
      <c r="B175" s="145" t="s">
        <v>499</v>
      </c>
    </row>
    <row r="176" spans="1:2">
      <c r="A176" s="145" t="s">
        <v>500</v>
      </c>
      <c r="B176" s="145" t="s">
        <v>501</v>
      </c>
    </row>
    <row r="177" spans="1:2">
      <c r="A177" s="145" t="s">
        <v>502</v>
      </c>
      <c r="B177" s="145" t="s">
        <v>489</v>
      </c>
    </row>
    <row r="178" spans="1:2">
      <c r="A178" s="145" t="s">
        <v>504</v>
      </c>
      <c r="B178" s="145" t="s">
        <v>503</v>
      </c>
    </row>
    <row r="179" spans="1:2">
      <c r="A179" s="145" t="s">
        <v>505</v>
      </c>
      <c r="B179" s="145" t="s">
        <v>507</v>
      </c>
    </row>
    <row r="180" spans="1:2">
      <c r="A180" s="145" t="s">
        <v>506</v>
      </c>
      <c r="B180" s="145" t="s">
        <v>491</v>
      </c>
    </row>
    <row r="181" spans="1:2">
      <c r="A181" s="145" t="s">
        <v>508</v>
      </c>
      <c r="B181" s="145" t="s">
        <v>833</v>
      </c>
    </row>
    <row r="182" spans="1:2">
      <c r="A182" s="145" t="s">
        <v>781</v>
      </c>
      <c r="B182" s="145" t="s">
        <v>740</v>
      </c>
    </row>
    <row r="183" spans="1:2">
      <c r="A183" s="145" t="s">
        <v>784</v>
      </c>
      <c r="B183" s="145" t="s">
        <v>744</v>
      </c>
    </row>
    <row r="184" spans="1:2">
      <c r="A184" s="145" t="s">
        <v>779</v>
      </c>
      <c r="B184" s="145" t="s">
        <v>739</v>
      </c>
    </row>
    <row r="185" spans="1:2">
      <c r="A185" s="145" t="s">
        <v>786</v>
      </c>
      <c r="B185" s="145" t="s">
        <v>747</v>
      </c>
    </row>
    <row r="186" spans="1:2">
      <c r="A186" s="145" t="s">
        <v>787</v>
      </c>
      <c r="B186" s="145" t="s">
        <v>748</v>
      </c>
    </row>
    <row r="187" spans="1:2">
      <c r="A187" s="145" t="s">
        <v>834</v>
      </c>
      <c r="B187" s="145" t="s">
        <v>938</v>
      </c>
    </row>
    <row r="188" spans="1:2">
      <c r="A188" s="145" t="s">
        <v>836</v>
      </c>
      <c r="B188" s="145" t="s">
        <v>939</v>
      </c>
    </row>
    <row r="189" spans="1:2">
      <c r="A189" s="145" t="s">
        <v>838</v>
      </c>
      <c r="B189" s="145" t="s">
        <v>940</v>
      </c>
    </row>
    <row r="190" spans="1:2">
      <c r="A190" s="145" t="s">
        <v>840</v>
      </c>
      <c r="B190" s="145" t="s">
        <v>941</v>
      </c>
    </row>
    <row r="191" spans="1:2">
      <c r="A191" s="145" t="s">
        <v>842</v>
      </c>
      <c r="B191" s="145" t="s">
        <v>942</v>
      </c>
    </row>
    <row r="192" spans="1:2">
      <c r="A192" s="145" t="s">
        <v>844</v>
      </c>
      <c r="B192" s="145" t="s">
        <v>943</v>
      </c>
    </row>
    <row r="193" spans="1:2">
      <c r="A193" s="145" t="s">
        <v>846</v>
      </c>
      <c r="B193" s="145" t="s">
        <v>944</v>
      </c>
    </row>
    <row r="194" spans="1:2">
      <c r="A194" s="145" t="s">
        <v>848</v>
      </c>
      <c r="B194" s="145" t="s">
        <v>945</v>
      </c>
    </row>
    <row r="195" spans="1:2">
      <c r="A195" s="145" t="s">
        <v>850</v>
      </c>
      <c r="B195" s="145" t="s">
        <v>946</v>
      </c>
    </row>
    <row r="196" spans="1:2">
      <c r="A196" s="145" t="s">
        <v>852</v>
      </c>
      <c r="B196" s="145" t="s">
        <v>947</v>
      </c>
    </row>
    <row r="197" spans="1:2">
      <c r="A197" s="145" t="s">
        <v>854</v>
      </c>
      <c r="B197" s="145" t="s">
        <v>885</v>
      </c>
    </row>
    <row r="198" spans="1:2">
      <c r="A198" s="145" t="s">
        <v>855</v>
      </c>
      <c r="B198" s="145" t="s">
        <v>887</v>
      </c>
    </row>
    <row r="199" spans="1:2">
      <c r="A199" s="145" t="s">
        <v>856</v>
      </c>
      <c r="B199" s="145" t="s">
        <v>889</v>
      </c>
    </row>
    <row r="200" spans="1:2">
      <c r="A200" s="145" t="s">
        <v>857</v>
      </c>
      <c r="B200" s="145" t="s">
        <v>891</v>
      </c>
    </row>
    <row r="201" spans="1:2">
      <c r="A201" s="145" t="s">
        <v>858</v>
      </c>
      <c r="B201" s="145" t="s">
        <v>893</v>
      </c>
    </row>
    <row r="202" spans="1:2">
      <c r="A202" s="145" t="s">
        <v>859</v>
      </c>
      <c r="B202" s="145" t="s">
        <v>895</v>
      </c>
    </row>
    <row r="203" spans="1:2">
      <c r="A203" s="145" t="s">
        <v>860</v>
      </c>
      <c r="B203" s="145" t="s">
        <v>897</v>
      </c>
    </row>
    <row r="204" spans="1:2">
      <c r="A204" s="145" t="s">
        <v>861</v>
      </c>
      <c r="B204" s="145" t="s">
        <v>899</v>
      </c>
    </row>
    <row r="205" spans="1:2">
      <c r="A205" s="145" t="s">
        <v>862</v>
      </c>
      <c r="B205" s="145" t="s">
        <v>901</v>
      </c>
    </row>
    <row r="206" spans="1:2">
      <c r="A206" s="145" t="s">
        <v>863</v>
      </c>
      <c r="B206" s="145" t="s">
        <v>903</v>
      </c>
    </row>
    <row r="207" spans="1:2">
      <c r="A207" s="145" t="s">
        <v>509</v>
      </c>
      <c r="B207" s="145" t="s">
        <v>512</v>
      </c>
    </row>
    <row r="208" spans="1:2">
      <c r="A208" s="145" t="s">
        <v>511</v>
      </c>
      <c r="B208" s="145" t="s">
        <v>524</v>
      </c>
    </row>
    <row r="209" spans="1:2">
      <c r="A209" s="145" t="s">
        <v>513</v>
      </c>
      <c r="B209" s="145" t="s">
        <v>709</v>
      </c>
    </row>
    <row r="210" spans="1:2">
      <c r="A210" s="145" t="s">
        <v>710</v>
      </c>
      <c r="B210" s="145" t="s">
        <v>521</v>
      </c>
    </row>
    <row r="211" spans="1:2">
      <c r="A211" s="145" t="s">
        <v>711</v>
      </c>
      <c r="B211" s="145" t="s">
        <v>712</v>
      </c>
    </row>
    <row r="212" spans="1:2">
      <c r="A212" s="145" t="s">
        <v>520</v>
      </c>
      <c r="B212" s="145" t="s">
        <v>517</v>
      </c>
    </row>
    <row r="213" spans="1:2">
      <c r="A213" s="145" t="s">
        <v>713</v>
      </c>
      <c r="B213" s="145" t="s">
        <v>518</v>
      </c>
    </row>
    <row r="214" spans="1:2">
      <c r="A214" s="145" t="s">
        <v>523</v>
      </c>
      <c r="B214" s="145" t="s">
        <v>516</v>
      </c>
    </row>
    <row r="215" spans="1:2">
      <c r="A215" s="145" t="s">
        <v>525</v>
      </c>
      <c r="B215" s="145" t="s">
        <v>522</v>
      </c>
    </row>
    <row r="216" spans="1:2">
      <c r="A216" s="145" t="s">
        <v>526</v>
      </c>
      <c r="B216" s="145" t="s">
        <v>519</v>
      </c>
    </row>
    <row r="217" spans="1:2">
      <c r="A217" s="145" t="s">
        <v>527</v>
      </c>
      <c r="B217" s="145" t="s">
        <v>528</v>
      </c>
    </row>
    <row r="218" spans="1:2">
      <c r="A218" s="145" t="s">
        <v>529</v>
      </c>
      <c r="B218" s="145" t="s">
        <v>532</v>
      </c>
    </row>
    <row r="219" spans="1:2">
      <c r="A219" s="145" t="s">
        <v>531</v>
      </c>
      <c r="B219" s="145" t="s">
        <v>530</v>
      </c>
    </row>
    <row r="220" spans="1:2">
      <c r="A220" s="145" t="s">
        <v>714</v>
      </c>
      <c r="B220" s="145" t="s">
        <v>515</v>
      </c>
    </row>
    <row r="221" spans="1:2">
      <c r="A221" s="145" t="s">
        <v>715</v>
      </c>
      <c r="B221" s="145" t="s">
        <v>716</v>
      </c>
    </row>
    <row r="222" spans="1:2">
      <c r="A222" s="145" t="s">
        <v>533</v>
      </c>
      <c r="B222" s="145" t="s">
        <v>534</v>
      </c>
    </row>
    <row r="223" spans="1:2">
      <c r="A223" s="145" t="s">
        <v>535</v>
      </c>
      <c r="B223" s="145" t="s">
        <v>536</v>
      </c>
    </row>
    <row r="224" spans="1:2">
      <c r="A224" s="145" t="s">
        <v>537</v>
      </c>
      <c r="B224" s="145" t="s">
        <v>538</v>
      </c>
    </row>
    <row r="225" spans="1:2">
      <c r="A225" s="145" t="s">
        <v>539</v>
      </c>
      <c r="B225" s="145" t="s">
        <v>514</v>
      </c>
    </row>
    <row r="226" spans="1:2">
      <c r="A226" s="145" t="s">
        <v>717</v>
      </c>
      <c r="B226" s="145" t="s">
        <v>718</v>
      </c>
    </row>
    <row r="227" spans="1:2">
      <c r="A227" s="145" t="s">
        <v>541</v>
      </c>
      <c r="B227" s="145" t="s">
        <v>510</v>
      </c>
    </row>
    <row r="228" spans="1:2">
      <c r="A228" s="145" t="s">
        <v>542</v>
      </c>
      <c r="B228" s="145" t="s">
        <v>540</v>
      </c>
    </row>
    <row r="229" spans="1:2">
      <c r="A229" s="145" t="s">
        <v>543</v>
      </c>
      <c r="B229" s="145" t="s">
        <v>544</v>
      </c>
    </row>
    <row r="230" spans="1:2">
      <c r="A230" s="145" t="s">
        <v>545</v>
      </c>
      <c r="B230" s="145" t="s">
        <v>719</v>
      </c>
    </row>
    <row r="231" spans="1:2">
      <c r="A231" s="145" t="s">
        <v>720</v>
      </c>
      <c r="B231" s="145" t="s">
        <v>721</v>
      </c>
    </row>
    <row r="232" spans="1:2">
      <c r="A232" s="145" t="s">
        <v>546</v>
      </c>
      <c r="B232" s="145" t="s">
        <v>722</v>
      </c>
    </row>
    <row r="233" spans="1:2">
      <c r="A233" s="145" t="s">
        <v>548</v>
      </c>
      <c r="B233" s="145" t="s">
        <v>547</v>
      </c>
    </row>
    <row r="234" spans="1:2">
      <c r="A234" s="145" t="s">
        <v>549</v>
      </c>
      <c r="B234" s="145" t="s">
        <v>723</v>
      </c>
    </row>
    <row r="235" spans="1:2">
      <c r="A235" s="145" t="s">
        <v>864</v>
      </c>
      <c r="B235" s="145" t="s">
        <v>835</v>
      </c>
    </row>
    <row r="236" spans="1:2">
      <c r="A236" s="145" t="s">
        <v>866</v>
      </c>
      <c r="B236" s="145" t="s">
        <v>837</v>
      </c>
    </row>
    <row r="237" spans="1:2">
      <c r="A237" s="145" t="s">
        <v>868</v>
      </c>
      <c r="B237" s="145" t="s">
        <v>839</v>
      </c>
    </row>
    <row r="238" spans="1:2">
      <c r="A238" s="145" t="s">
        <v>870</v>
      </c>
      <c r="B238" s="145" t="s">
        <v>841</v>
      </c>
    </row>
    <row r="239" spans="1:2">
      <c r="A239" s="145" t="s">
        <v>872</v>
      </c>
      <c r="B239" s="145" t="s">
        <v>843</v>
      </c>
    </row>
    <row r="240" spans="1:2">
      <c r="A240" s="145" t="s">
        <v>874</v>
      </c>
      <c r="B240" s="145" t="s">
        <v>845</v>
      </c>
    </row>
    <row r="241" spans="1:2">
      <c r="A241" s="145" t="s">
        <v>876</v>
      </c>
      <c r="B241" s="145" t="s">
        <v>847</v>
      </c>
    </row>
    <row r="242" spans="1:2">
      <c r="A242" s="145" t="s">
        <v>878</v>
      </c>
      <c r="B242" s="145" t="s">
        <v>849</v>
      </c>
    </row>
    <row r="243" spans="1:2">
      <c r="A243" s="145" t="s">
        <v>880</v>
      </c>
      <c r="B243" s="145" t="s">
        <v>851</v>
      </c>
    </row>
    <row r="244" spans="1:2">
      <c r="A244" s="145" t="s">
        <v>882</v>
      </c>
      <c r="B244" s="145" t="s">
        <v>853</v>
      </c>
    </row>
    <row r="245" spans="1:2">
      <c r="A245" s="145" t="s">
        <v>884</v>
      </c>
      <c r="B245" s="145" t="s">
        <v>865</v>
      </c>
    </row>
    <row r="246" spans="1:2">
      <c r="A246" s="145" t="s">
        <v>886</v>
      </c>
      <c r="B246" s="145" t="s">
        <v>867</v>
      </c>
    </row>
    <row r="247" spans="1:2">
      <c r="A247" s="145" t="s">
        <v>888</v>
      </c>
      <c r="B247" s="145" t="s">
        <v>869</v>
      </c>
    </row>
    <row r="248" spans="1:2">
      <c r="A248" s="145" t="s">
        <v>890</v>
      </c>
      <c r="B248" s="145" t="s">
        <v>871</v>
      </c>
    </row>
    <row r="249" spans="1:2">
      <c r="A249" s="145" t="s">
        <v>892</v>
      </c>
      <c r="B249" s="145" t="s">
        <v>873</v>
      </c>
    </row>
    <row r="250" spans="1:2">
      <c r="A250" s="145" t="s">
        <v>894</v>
      </c>
      <c r="B250" s="145" t="s">
        <v>875</v>
      </c>
    </row>
    <row r="251" spans="1:2">
      <c r="A251" s="145" t="s">
        <v>896</v>
      </c>
      <c r="B251" s="145" t="s">
        <v>877</v>
      </c>
    </row>
    <row r="252" spans="1:2">
      <c r="A252" s="145" t="s">
        <v>898</v>
      </c>
      <c r="B252" s="145" t="s">
        <v>879</v>
      </c>
    </row>
    <row r="253" spans="1:2">
      <c r="A253" s="145" t="s">
        <v>900</v>
      </c>
      <c r="B253" s="145" t="s">
        <v>881</v>
      </c>
    </row>
    <row r="254" spans="1:2">
      <c r="A254" s="145" t="s">
        <v>902</v>
      </c>
      <c r="B254" s="145" t="s">
        <v>883</v>
      </c>
    </row>
    <row r="255" spans="1:2">
      <c r="A255" s="145" t="s">
        <v>904</v>
      </c>
      <c r="B255" s="145" t="s">
        <v>905</v>
      </c>
    </row>
    <row r="256" spans="1:2">
      <c r="A256" s="145" t="s">
        <v>906</v>
      </c>
      <c r="B256" s="145" t="s">
        <v>907</v>
      </c>
    </row>
    <row r="257" spans="1:2">
      <c r="A257" s="145" t="s">
        <v>908</v>
      </c>
      <c r="B257" s="145" t="s">
        <v>909</v>
      </c>
    </row>
    <row r="258" spans="1:2">
      <c r="A258" s="145" t="s">
        <v>910</v>
      </c>
      <c r="B258" s="145" t="s">
        <v>911</v>
      </c>
    </row>
    <row r="259" spans="1:2">
      <c r="A259" s="145" t="s">
        <v>912</v>
      </c>
      <c r="B259" s="145" t="s">
        <v>913</v>
      </c>
    </row>
    <row r="260" spans="1:2">
      <c r="A260" s="145" t="s">
        <v>914</v>
      </c>
      <c r="B260" s="145" t="s">
        <v>915</v>
      </c>
    </row>
    <row r="261" spans="1:2">
      <c r="A261" s="145" t="s">
        <v>916</v>
      </c>
      <c r="B261" s="145" t="s">
        <v>917</v>
      </c>
    </row>
    <row r="262" spans="1:2">
      <c r="A262" s="145" t="s">
        <v>918</v>
      </c>
      <c r="B262" s="145" t="s">
        <v>919</v>
      </c>
    </row>
    <row r="263" spans="1:2">
      <c r="A263" s="145" t="s">
        <v>920</v>
      </c>
      <c r="B263" s="145" t="s">
        <v>921</v>
      </c>
    </row>
    <row r="264" spans="1:2">
      <c r="A264" s="145" t="s">
        <v>922</v>
      </c>
      <c r="B264" s="145" t="s">
        <v>923</v>
      </c>
    </row>
    <row r="265" spans="1:2">
      <c r="A265" s="145" t="s">
        <v>963</v>
      </c>
      <c r="B265" s="145" t="s">
        <v>959</v>
      </c>
    </row>
    <row r="266" spans="1:2">
      <c r="A266" s="145" t="s">
        <v>550</v>
      </c>
      <c r="B266" s="145" t="s">
        <v>553</v>
      </c>
    </row>
    <row r="267" spans="1:2">
      <c r="A267" s="145" t="s">
        <v>552</v>
      </c>
      <c r="B267" s="145" t="s">
        <v>565</v>
      </c>
    </row>
    <row r="268" spans="1:2">
      <c r="A268" s="145" t="s">
        <v>554</v>
      </c>
      <c r="B268" s="145" t="s">
        <v>724</v>
      </c>
    </row>
    <row r="269" spans="1:2">
      <c r="A269" s="145" t="s">
        <v>725</v>
      </c>
      <c r="B269" s="145" t="s">
        <v>562</v>
      </c>
    </row>
    <row r="270" spans="1:2">
      <c r="A270" s="145" t="s">
        <v>726</v>
      </c>
      <c r="B270" s="145" t="s">
        <v>727</v>
      </c>
    </row>
    <row r="271" spans="1:2">
      <c r="A271" s="145" t="s">
        <v>561</v>
      </c>
      <c r="B271" s="145" t="s">
        <v>558</v>
      </c>
    </row>
    <row r="272" spans="1:2">
      <c r="A272" s="145" t="s">
        <v>728</v>
      </c>
      <c r="B272" s="145" t="s">
        <v>559</v>
      </c>
    </row>
    <row r="273" spans="1:2">
      <c r="A273" s="145" t="s">
        <v>564</v>
      </c>
      <c r="B273" s="145" t="s">
        <v>557</v>
      </c>
    </row>
    <row r="274" spans="1:2">
      <c r="A274" s="145" t="s">
        <v>566</v>
      </c>
      <c r="B274" s="145" t="s">
        <v>563</v>
      </c>
    </row>
    <row r="275" spans="1:2">
      <c r="A275" s="145" t="s">
        <v>567</v>
      </c>
      <c r="B275" s="145" t="s">
        <v>560</v>
      </c>
    </row>
    <row r="276" spans="1:2">
      <c r="A276" s="145" t="s">
        <v>568</v>
      </c>
      <c r="B276" s="145" t="s">
        <v>569</v>
      </c>
    </row>
    <row r="277" spans="1:2">
      <c r="A277" s="145" t="s">
        <v>570</v>
      </c>
      <c r="B277" s="145" t="s">
        <v>573</v>
      </c>
    </row>
    <row r="278" spans="1:2">
      <c r="A278" s="145" t="s">
        <v>572</v>
      </c>
      <c r="B278" s="145" t="s">
        <v>571</v>
      </c>
    </row>
    <row r="279" spans="1:2">
      <c r="A279" s="145" t="s">
        <v>729</v>
      </c>
      <c r="B279" s="145" t="s">
        <v>556</v>
      </c>
    </row>
    <row r="280" spans="1:2">
      <c r="A280" s="145" t="s">
        <v>730</v>
      </c>
      <c r="B280" s="145" t="s">
        <v>731</v>
      </c>
    </row>
    <row r="281" spans="1:2">
      <c r="A281" s="145" t="s">
        <v>574</v>
      </c>
      <c r="B281" s="145" t="s">
        <v>575</v>
      </c>
    </row>
    <row r="282" spans="1:2">
      <c r="A282" s="145" t="s">
        <v>576</v>
      </c>
      <c r="B282" s="145" t="s">
        <v>577</v>
      </c>
    </row>
    <row r="283" spans="1:2">
      <c r="A283" s="145" t="s">
        <v>578</v>
      </c>
      <c r="B283" s="145" t="s">
        <v>579</v>
      </c>
    </row>
    <row r="284" spans="1:2">
      <c r="A284" s="145" t="s">
        <v>580</v>
      </c>
      <c r="B284" s="145" t="s">
        <v>555</v>
      </c>
    </row>
    <row r="285" spans="1:2">
      <c r="A285" s="145" t="s">
        <v>732</v>
      </c>
      <c r="B285" s="145" t="s">
        <v>733</v>
      </c>
    </row>
    <row r="286" spans="1:2">
      <c r="A286" s="145" t="s">
        <v>582</v>
      </c>
      <c r="B286" s="145" t="s">
        <v>551</v>
      </c>
    </row>
    <row r="287" spans="1:2">
      <c r="A287" s="145" t="s">
        <v>583</v>
      </c>
      <c r="B287" s="145" t="s">
        <v>581</v>
      </c>
    </row>
    <row r="288" spans="1:2">
      <c r="A288" s="145" t="s">
        <v>584</v>
      </c>
      <c r="B288" s="145" t="s">
        <v>585</v>
      </c>
    </row>
    <row r="289" spans="1:2">
      <c r="A289" s="145" t="s">
        <v>586</v>
      </c>
      <c r="B289" s="145" t="s">
        <v>734</v>
      </c>
    </row>
    <row r="290" spans="1:2">
      <c r="A290" s="145" t="s">
        <v>735</v>
      </c>
      <c r="B290" s="145" t="s">
        <v>736</v>
      </c>
    </row>
    <row r="291" spans="1:2">
      <c r="A291" s="145" t="s">
        <v>587</v>
      </c>
      <c r="B291" s="145" t="s">
        <v>737</v>
      </c>
    </row>
    <row r="292" spans="1:2">
      <c r="A292" s="145" t="s">
        <v>589</v>
      </c>
      <c r="B292" s="145" t="s">
        <v>588</v>
      </c>
    </row>
    <row r="293" spans="1:2">
      <c r="A293" s="145" t="s">
        <v>590</v>
      </c>
      <c r="B293" s="145" t="s">
        <v>738</v>
      </c>
    </row>
    <row r="294" spans="1:2">
      <c r="A294" s="145" t="s">
        <v>783</v>
      </c>
      <c r="B294" s="145" t="s">
        <v>600</v>
      </c>
    </row>
    <row r="295" spans="1:2">
      <c r="A295" s="145" t="s">
        <v>592</v>
      </c>
      <c r="B295" s="145" t="s">
        <v>593</v>
      </c>
    </row>
    <row r="296" spans="1:2">
      <c r="A296" s="145" t="s">
        <v>926</v>
      </c>
      <c r="B296" s="145" t="s">
        <v>948</v>
      </c>
    </row>
    <row r="297" spans="1:2">
      <c r="A297" s="145" t="s">
        <v>969</v>
      </c>
      <c r="B297" s="145" t="s">
        <v>970</v>
      </c>
    </row>
    <row r="298" spans="1:2">
      <c r="A298" s="145" t="s">
        <v>971</v>
      </c>
      <c r="B298" s="145" t="s">
        <v>972</v>
      </c>
    </row>
    <row r="299" spans="1:2">
      <c r="A299" s="145" t="s">
        <v>973</v>
      </c>
      <c r="B299" s="145" t="s">
        <v>974</v>
      </c>
    </row>
    <row r="300" spans="1:2">
      <c r="A300" s="145" t="s">
        <v>975</v>
      </c>
      <c r="B300" s="145" t="s">
        <v>976</v>
      </c>
    </row>
    <row r="301" spans="1:2">
      <c r="A301" s="145" t="s">
        <v>977</v>
      </c>
      <c r="B301" s="145" t="s">
        <v>978</v>
      </c>
    </row>
    <row r="302" spans="1:2">
      <c r="A302" s="145" t="s">
        <v>979</v>
      </c>
      <c r="B302" s="145" t="s">
        <v>980</v>
      </c>
    </row>
    <row r="303" spans="1:2">
      <c r="A303" s="145" t="s">
        <v>981</v>
      </c>
      <c r="B303" s="145" t="s">
        <v>982</v>
      </c>
    </row>
    <row r="304" spans="1:2">
      <c r="A304" s="145" t="s">
        <v>983</v>
      </c>
      <c r="B304" s="145" t="s">
        <v>984</v>
      </c>
    </row>
    <row r="305" spans="1:2">
      <c r="A305" s="145" t="s">
        <v>985</v>
      </c>
      <c r="B305" s="145" t="s">
        <v>986</v>
      </c>
    </row>
    <row r="306" spans="1:2">
      <c r="A306" s="145" t="s">
        <v>805</v>
      </c>
      <c r="B306" s="145" t="s">
        <v>924</v>
      </c>
    </row>
    <row r="307" spans="1:2">
      <c r="A307" s="145" t="s">
        <v>760</v>
      </c>
      <c r="B307" s="145" t="s">
        <v>761</v>
      </c>
    </row>
    <row r="308" spans="1:2">
      <c r="A308" s="145" t="s">
        <v>762</v>
      </c>
      <c r="B308" s="145" t="s">
        <v>763</v>
      </c>
    </row>
    <row r="309" spans="1:2">
      <c r="A309" s="145" t="s">
        <v>764</v>
      </c>
      <c r="B309" s="145" t="s">
        <v>765</v>
      </c>
    </row>
    <row r="310" spans="1:2">
      <c r="A310" s="145" t="s">
        <v>766</v>
      </c>
      <c r="B310" s="145" t="s">
        <v>767</v>
      </c>
    </row>
    <row r="311" spans="1:2">
      <c r="A311" s="145" t="s">
        <v>768</v>
      </c>
      <c r="B311" s="145" t="s">
        <v>769</v>
      </c>
    </row>
    <row r="312" spans="1:2">
      <c r="A312" s="145" t="s">
        <v>770</v>
      </c>
      <c r="B312" s="145" t="s">
        <v>771</v>
      </c>
    </row>
    <row r="313" spans="1:2">
      <c r="A313" s="145" t="s">
        <v>807</v>
      </c>
      <c r="B313" s="145" t="s">
        <v>806</v>
      </c>
    </row>
    <row r="314" spans="1:2">
      <c r="A314" s="145" t="s">
        <v>772</v>
      </c>
      <c r="B314" s="145" t="s">
        <v>773</v>
      </c>
    </row>
    <row r="315" spans="1:2">
      <c r="A315" s="145" t="s">
        <v>774</v>
      </c>
      <c r="B315" s="145" t="s">
        <v>775</v>
      </c>
    </row>
    <row r="316" spans="1:2">
      <c r="A316" s="145" t="s">
        <v>776</v>
      </c>
      <c r="B316" s="145" t="s">
        <v>777</v>
      </c>
    </row>
    <row r="317" spans="1:2">
      <c r="A317" s="145" t="s">
        <v>927</v>
      </c>
      <c r="B317" s="145" t="s">
        <v>949</v>
      </c>
    </row>
    <row r="318" spans="1:2">
      <c r="A318" s="145" t="s">
        <v>928</v>
      </c>
      <c r="B318" s="145" t="s">
        <v>950</v>
      </c>
    </row>
    <row r="319" spans="1:2">
      <c r="A319" s="145" t="s">
        <v>929</v>
      </c>
      <c r="B319" s="145" t="s">
        <v>951</v>
      </c>
    </row>
    <row r="320" spans="1:2">
      <c r="A320" s="145" t="s">
        <v>930</v>
      </c>
      <c r="B320" s="145" t="s">
        <v>952</v>
      </c>
    </row>
    <row r="321" spans="1:2">
      <c r="A321" s="145" t="s">
        <v>931</v>
      </c>
      <c r="B321" s="145" t="s">
        <v>953</v>
      </c>
    </row>
    <row r="322" spans="1:2">
      <c r="A322" s="145" t="s">
        <v>932</v>
      </c>
      <c r="B322" s="145" t="s">
        <v>954</v>
      </c>
    </row>
    <row r="323" spans="1:2">
      <c r="A323" s="145" t="s">
        <v>933</v>
      </c>
      <c r="B323" s="145" t="s">
        <v>955</v>
      </c>
    </row>
    <row r="324" spans="1:2">
      <c r="A324" s="145" t="s">
        <v>934</v>
      </c>
      <c r="B324" s="145" t="s">
        <v>956</v>
      </c>
    </row>
    <row r="325" spans="1:2">
      <c r="A325" s="145" t="s">
        <v>935</v>
      </c>
      <c r="B325" s="145" t="s">
        <v>957</v>
      </c>
    </row>
    <row r="326" spans="1:2">
      <c r="A326" s="145" t="s">
        <v>936</v>
      </c>
      <c r="B326" s="145" t="s">
        <v>958</v>
      </c>
    </row>
    <row r="327" spans="1:2">
      <c r="A327" s="145" t="s">
        <v>782</v>
      </c>
      <c r="B327" s="145" t="s">
        <v>594</v>
      </c>
    </row>
    <row r="328" spans="1:2">
      <c r="A328" s="145" t="s">
        <v>595</v>
      </c>
      <c r="B328" s="145" t="s">
        <v>596</v>
      </c>
    </row>
    <row r="329" spans="1:2">
      <c r="A329" s="145" t="s">
        <v>597</v>
      </c>
      <c r="B329" s="145" t="s">
        <v>741</v>
      </c>
    </row>
    <row r="330" spans="1:2">
      <c r="A330" s="145" t="s">
        <v>598</v>
      </c>
      <c r="B330" s="145" t="s">
        <v>599</v>
      </c>
    </row>
    <row r="331" spans="1:2">
      <c r="A331" s="145" t="s">
        <v>32</v>
      </c>
      <c r="B331" s="145" t="s">
        <v>601</v>
      </c>
    </row>
    <row r="332" spans="1:2">
      <c r="A332" s="145" t="s">
        <v>602</v>
      </c>
      <c r="B332" s="145" t="s">
        <v>742</v>
      </c>
    </row>
    <row r="333" spans="1:2">
      <c r="A333" s="145" t="s">
        <v>603</v>
      </c>
      <c r="B333" s="145" t="s">
        <v>604</v>
      </c>
    </row>
    <row r="334" spans="1:2">
      <c r="A334" s="145" t="s">
        <v>29</v>
      </c>
      <c r="B334" s="145" t="s">
        <v>605</v>
      </c>
    </row>
    <row r="335" spans="1:2">
      <c r="A335" s="145" t="s">
        <v>606</v>
      </c>
      <c r="B335" s="145" t="s">
        <v>743</v>
      </c>
    </row>
    <row r="336" spans="1:2">
      <c r="A336" s="145" t="s">
        <v>608</v>
      </c>
      <c r="B336" s="145" t="s">
        <v>607</v>
      </c>
    </row>
    <row r="337" spans="1:2">
      <c r="A337" s="145" t="s">
        <v>609</v>
      </c>
      <c r="B337" s="145" t="s">
        <v>610</v>
      </c>
    </row>
    <row r="338" spans="1:2">
      <c r="A338" s="145" t="s">
        <v>778</v>
      </c>
      <c r="B338" s="145" t="s">
        <v>925</v>
      </c>
    </row>
    <row r="339" spans="1:2">
      <c r="A339" s="145" t="s">
        <v>611</v>
      </c>
      <c r="B339" s="145" t="s">
        <v>612</v>
      </c>
    </row>
    <row r="340" spans="1:2">
      <c r="A340" s="145" t="s">
        <v>613</v>
      </c>
      <c r="B340" s="145" t="s">
        <v>614</v>
      </c>
    </row>
    <row r="341" spans="1:2">
      <c r="A341" s="145" t="s">
        <v>785</v>
      </c>
      <c r="B341" s="145" t="s">
        <v>615</v>
      </c>
    </row>
    <row r="342" spans="1:2">
      <c r="A342" s="145" t="s">
        <v>616</v>
      </c>
      <c r="B342" s="145" t="s">
        <v>797</v>
      </c>
    </row>
    <row r="343" spans="1:2">
      <c r="A343" s="145" t="s">
        <v>780</v>
      </c>
      <c r="B343" s="145" t="s">
        <v>591</v>
      </c>
    </row>
    <row r="344" spans="1:2">
      <c r="A344" s="145" t="s">
        <v>745</v>
      </c>
      <c r="B344" s="145" t="s">
        <v>746</v>
      </c>
    </row>
    <row r="345" spans="1:2">
      <c r="A345" s="145" t="s">
        <v>617</v>
      </c>
      <c r="B345" s="145" t="s">
        <v>618</v>
      </c>
    </row>
    <row r="346" spans="1:2">
      <c r="A346" s="145" t="s">
        <v>30</v>
      </c>
      <c r="B346" s="145" t="s">
        <v>619</v>
      </c>
    </row>
    <row r="347" spans="1:2">
      <c r="A347" s="145" t="s">
        <v>788</v>
      </c>
      <c r="B347" s="145" t="s">
        <v>620</v>
      </c>
    </row>
    <row r="348" spans="1:2">
      <c r="A348" s="145" t="s">
        <v>789</v>
      </c>
      <c r="B348" s="145" t="s">
        <v>621</v>
      </c>
    </row>
  </sheetData>
  <phoneticPr fontId="3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R70"/>
  <sheetViews>
    <sheetView showRowColHeaders="0" tabSelected="1" workbookViewId="0">
      <selection activeCell="K15" sqref="K15"/>
    </sheetView>
  </sheetViews>
  <sheetFormatPr defaultColWidth="8.85546875" defaultRowHeight="12.75"/>
  <cols>
    <col min="1" max="10" width="3.7109375" style="7" customWidth="1"/>
    <col min="11" max="11" width="4.5703125" style="7" customWidth="1"/>
    <col min="12" max="12" width="5.140625" style="7" customWidth="1"/>
    <col min="13" max="15" width="3.7109375" style="7" customWidth="1"/>
    <col min="16" max="16" width="5" style="7" customWidth="1"/>
    <col min="17" max="17" width="2.42578125" style="7" customWidth="1"/>
    <col min="18" max="18" width="9" style="7" customWidth="1"/>
    <col min="19" max="19" width="9.140625" style="7" customWidth="1"/>
    <col min="20" max="23" width="15.7109375" style="7" customWidth="1"/>
    <col min="24" max="24" width="4" style="7" customWidth="1"/>
    <col min="25" max="25" width="10.7109375" style="7" customWidth="1"/>
    <col min="26" max="26" width="3.7109375" style="51" customWidth="1"/>
    <col min="27" max="28" width="3.7109375" style="51" hidden="1" customWidth="1"/>
    <col min="29" max="49" width="3.7109375" style="51" customWidth="1"/>
    <col min="50" max="51" width="3.7109375" style="116" customWidth="1"/>
    <col min="52" max="56" width="3.7109375" style="51" customWidth="1"/>
    <col min="57" max="63" width="3.7109375" style="7" customWidth="1"/>
    <col min="64" max="16384" width="8.85546875" style="7"/>
  </cols>
  <sheetData>
    <row r="1" spans="1:56" ht="15">
      <c r="A1" s="1"/>
      <c r="B1" s="2"/>
      <c r="C1" s="2"/>
      <c r="D1" s="2"/>
      <c r="E1" s="2"/>
      <c r="F1" s="2"/>
      <c r="G1" s="2"/>
      <c r="H1" s="2"/>
      <c r="I1" s="2"/>
      <c r="J1" s="2"/>
      <c r="K1" s="2"/>
      <c r="L1" s="2"/>
      <c r="M1" s="2"/>
      <c r="N1" s="2"/>
      <c r="O1" s="2"/>
      <c r="P1" s="2"/>
      <c r="Q1" s="2"/>
      <c r="R1" s="2"/>
      <c r="S1" s="2"/>
      <c r="T1" s="2"/>
      <c r="U1" s="2"/>
      <c r="V1" s="2"/>
      <c r="W1" s="2"/>
      <c r="X1" s="2"/>
      <c r="Y1" s="3"/>
      <c r="Z1" s="4"/>
      <c r="AA1" s="5"/>
      <c r="AB1" s="6" t="s">
        <v>0</v>
      </c>
      <c r="AC1" s="4"/>
      <c r="AD1" s="7"/>
      <c r="AE1" s="7"/>
      <c r="AF1" s="5"/>
      <c r="AG1" s="6"/>
      <c r="AH1" s="7"/>
      <c r="AI1" s="7"/>
      <c r="AJ1" s="7"/>
      <c r="AK1" s="7"/>
      <c r="AL1" s="7"/>
      <c r="AM1" s="7"/>
      <c r="AN1" s="7"/>
      <c r="AO1" s="7"/>
      <c r="AP1" s="7"/>
      <c r="AQ1" s="7"/>
      <c r="AR1" s="7"/>
      <c r="AS1" s="7"/>
      <c r="AT1" s="7"/>
      <c r="AU1" s="7"/>
      <c r="AV1" s="7"/>
      <c r="AW1" s="7"/>
      <c r="AX1" s="7"/>
      <c r="AY1" s="7"/>
      <c r="AZ1" s="7"/>
      <c r="BA1" s="7"/>
      <c r="BB1" s="7"/>
      <c r="BC1" s="7"/>
      <c r="BD1" s="7"/>
    </row>
    <row r="2" spans="1:56" ht="15">
      <c r="A2" s="8"/>
      <c r="B2" s="9"/>
      <c r="C2" s="9"/>
      <c r="D2" s="9"/>
      <c r="E2" s="9"/>
      <c r="F2" s="9"/>
      <c r="G2" s="9"/>
      <c r="H2" s="9"/>
      <c r="I2" s="9"/>
      <c r="J2" s="9"/>
      <c r="K2" s="9"/>
      <c r="L2" s="9"/>
      <c r="M2" s="9"/>
      <c r="N2" s="9"/>
      <c r="O2" s="9"/>
      <c r="P2" s="9"/>
      <c r="Q2" s="9"/>
      <c r="R2" s="9"/>
      <c r="S2" s="9"/>
      <c r="T2" s="9"/>
      <c r="U2" s="9"/>
      <c r="V2" s="9"/>
      <c r="W2" s="9"/>
      <c r="X2" s="9"/>
      <c r="Y2" s="10"/>
      <c r="Z2" s="4"/>
      <c r="AA2" s="5" t="s">
        <v>3</v>
      </c>
      <c r="AB2" s="6" t="s">
        <v>4</v>
      </c>
      <c r="AC2" s="4"/>
      <c r="AD2" s="7"/>
      <c r="AE2" s="7"/>
      <c r="AF2" s="5"/>
      <c r="AG2" s="6"/>
      <c r="AH2" s="7"/>
      <c r="AI2" s="7"/>
      <c r="AJ2" s="7"/>
      <c r="AK2" s="7"/>
      <c r="AL2" s="7"/>
      <c r="AM2" s="7"/>
      <c r="AN2" s="7"/>
      <c r="AO2" s="7"/>
      <c r="AP2" s="7"/>
      <c r="AQ2" s="7"/>
      <c r="AR2" s="7"/>
      <c r="AS2" s="7"/>
      <c r="AT2" s="7"/>
      <c r="AU2" s="7"/>
      <c r="AV2" s="7"/>
      <c r="AW2" s="7"/>
      <c r="AX2" s="7"/>
      <c r="AY2" s="7"/>
      <c r="AZ2" s="7"/>
      <c r="BA2" s="7"/>
      <c r="BB2" s="7"/>
      <c r="BC2" s="7"/>
      <c r="BD2" s="7"/>
    </row>
    <row r="3" spans="1:56" ht="23.25" customHeight="1" thickBot="1">
      <c r="A3" s="8"/>
      <c r="B3" s="9"/>
      <c r="C3" s="9"/>
      <c r="D3" s="9"/>
      <c r="E3" s="9"/>
      <c r="F3" s="9"/>
      <c r="G3" s="9"/>
      <c r="H3" s="9"/>
      <c r="I3" s="9"/>
      <c r="J3" s="9"/>
      <c r="K3" s="9"/>
      <c r="L3" s="9"/>
      <c r="M3" s="9"/>
      <c r="N3" s="9"/>
      <c r="O3" s="9"/>
      <c r="P3" s="9"/>
      <c r="Q3" s="9"/>
      <c r="R3" s="9"/>
      <c r="S3" s="9"/>
      <c r="T3" s="9"/>
      <c r="U3" s="9"/>
      <c r="V3" s="9"/>
      <c r="W3" s="9"/>
      <c r="X3" s="9"/>
      <c r="Y3" s="10"/>
      <c r="Z3" s="4"/>
      <c r="AA3" s="5" t="s">
        <v>1</v>
      </c>
      <c r="AB3" s="6" t="s">
        <v>2</v>
      </c>
      <c r="AC3" s="4"/>
      <c r="AD3" s="7"/>
      <c r="AE3" s="7"/>
      <c r="AF3" s="5"/>
      <c r="AG3" s="6"/>
      <c r="AH3" s="7"/>
      <c r="AI3" s="7"/>
      <c r="AJ3" s="7"/>
      <c r="AK3" s="7"/>
      <c r="AL3" s="7"/>
      <c r="AM3" s="7"/>
      <c r="AN3" s="7"/>
      <c r="AO3" s="7"/>
      <c r="AP3" s="7"/>
      <c r="AQ3" s="7"/>
      <c r="AR3" s="7"/>
      <c r="AS3" s="7"/>
      <c r="AT3" s="7"/>
      <c r="AU3" s="7"/>
      <c r="AV3" s="7"/>
      <c r="AW3" s="7"/>
      <c r="AX3" s="7"/>
      <c r="AY3" s="7"/>
      <c r="AZ3" s="7"/>
      <c r="BA3" s="7"/>
      <c r="BB3" s="7"/>
      <c r="BC3" s="7"/>
      <c r="BD3" s="7"/>
    </row>
    <row r="4" spans="1:56" ht="20.25">
      <c r="A4" s="11"/>
      <c r="B4" s="12"/>
      <c r="C4" s="12"/>
      <c r="D4" s="12"/>
      <c r="E4" s="12"/>
      <c r="F4" s="12"/>
      <c r="G4" s="12"/>
      <c r="H4" s="12"/>
      <c r="I4" s="12"/>
      <c r="J4" s="12"/>
      <c r="K4" s="12"/>
      <c r="L4" s="12"/>
      <c r="M4" s="12"/>
      <c r="N4" s="12"/>
      <c r="O4" s="12"/>
      <c r="P4" s="12"/>
      <c r="Q4" s="12"/>
      <c r="R4" s="12"/>
      <c r="S4" s="12"/>
      <c r="T4" s="12"/>
      <c r="U4" s="12"/>
      <c r="V4" s="12"/>
      <c r="W4" s="13"/>
      <c r="X4" s="13"/>
      <c r="Y4" s="154" t="s">
        <v>987</v>
      </c>
      <c r="Z4" s="4"/>
      <c r="AA4" s="5" t="s">
        <v>7</v>
      </c>
      <c r="AB4" s="6" t="s">
        <v>8</v>
      </c>
      <c r="AC4" s="4"/>
      <c r="AD4" s="7"/>
      <c r="AE4" s="7"/>
      <c r="AF4" s="5"/>
      <c r="AG4" s="6"/>
      <c r="AH4" s="7"/>
      <c r="AI4" s="7"/>
      <c r="AJ4" s="7"/>
      <c r="AK4" s="7"/>
      <c r="AL4" s="7"/>
      <c r="AM4" s="7"/>
      <c r="AN4" s="7"/>
      <c r="AO4" s="7"/>
      <c r="AP4" s="7"/>
      <c r="AQ4" s="7"/>
      <c r="AR4" s="7"/>
      <c r="AS4" s="7"/>
      <c r="AT4" s="7"/>
      <c r="AU4" s="7"/>
      <c r="AV4" s="7"/>
      <c r="AW4" s="7"/>
      <c r="AX4" s="7"/>
      <c r="AY4" s="7"/>
      <c r="AZ4" s="7"/>
      <c r="BA4" s="7"/>
      <c r="BB4" s="7"/>
      <c r="BC4" s="7"/>
      <c r="BD4" s="7"/>
    </row>
    <row r="5" spans="1:56" ht="20.25">
      <c r="A5" s="14"/>
      <c r="B5" s="15"/>
      <c r="C5" s="15"/>
      <c r="D5" s="15"/>
      <c r="E5" s="15"/>
      <c r="F5" s="15"/>
      <c r="G5" s="15"/>
      <c r="H5" s="15"/>
      <c r="I5" s="15"/>
      <c r="J5" s="15"/>
      <c r="K5" s="15"/>
      <c r="L5" s="15"/>
      <c r="M5" s="15"/>
      <c r="N5" s="15"/>
      <c r="O5" s="15"/>
      <c r="P5" s="15"/>
      <c r="Q5" s="15"/>
      <c r="R5" s="15"/>
      <c r="S5" s="15"/>
      <c r="T5" s="15"/>
      <c r="U5" s="15"/>
      <c r="V5" s="15"/>
      <c r="W5" s="16"/>
      <c r="X5" s="16"/>
      <c r="Y5" s="155" t="s">
        <v>990</v>
      </c>
      <c r="Z5" s="4"/>
      <c r="AA5" s="5" t="s">
        <v>5</v>
      </c>
      <c r="AB5" s="6" t="s">
        <v>6</v>
      </c>
      <c r="AC5" s="4"/>
      <c r="AD5" s="7"/>
      <c r="AE5" s="7"/>
      <c r="AF5" s="5"/>
      <c r="AG5" s="6"/>
      <c r="AH5" s="7"/>
      <c r="AI5" s="7"/>
      <c r="AJ5" s="7"/>
      <c r="AK5" s="7"/>
      <c r="AL5" s="7"/>
      <c r="AM5" s="7"/>
      <c r="AN5" s="7"/>
      <c r="AO5" s="7"/>
      <c r="AP5" s="7"/>
      <c r="AQ5" s="7"/>
      <c r="AR5" s="7"/>
      <c r="AS5" s="7"/>
      <c r="AT5" s="7"/>
      <c r="AU5" s="7"/>
      <c r="AV5" s="7"/>
      <c r="AW5" s="7"/>
      <c r="AX5" s="7"/>
      <c r="AY5" s="7"/>
      <c r="AZ5" s="7"/>
      <c r="BA5" s="7"/>
      <c r="BB5" s="7"/>
      <c r="BC5" s="7"/>
      <c r="BD5" s="7"/>
    </row>
    <row r="6" spans="1:56" ht="20.25">
      <c r="A6" s="14"/>
      <c r="B6" s="15"/>
      <c r="C6" s="15"/>
      <c r="D6" s="15"/>
      <c r="E6" s="15"/>
      <c r="F6" s="15"/>
      <c r="G6" s="15"/>
      <c r="H6" s="15"/>
      <c r="I6" s="15"/>
      <c r="J6" s="15"/>
      <c r="K6" s="15"/>
      <c r="L6" s="15"/>
      <c r="M6" s="15"/>
      <c r="N6" s="15"/>
      <c r="O6" s="15"/>
      <c r="P6" s="15"/>
      <c r="Q6" s="15"/>
      <c r="R6" s="15"/>
      <c r="S6" s="15"/>
      <c r="T6" s="15"/>
      <c r="U6" s="15"/>
      <c r="V6" s="15"/>
      <c r="W6" s="16"/>
      <c r="X6" s="16"/>
      <c r="Y6" s="155" t="s">
        <v>988</v>
      </c>
      <c r="Z6" s="4"/>
      <c r="AA6" s="5" t="s">
        <v>9</v>
      </c>
      <c r="AB6" s="6" t="s">
        <v>10</v>
      </c>
      <c r="AC6" s="4"/>
      <c r="AD6" s="7"/>
      <c r="AE6" s="7"/>
      <c r="AF6" s="5"/>
      <c r="AG6" s="6"/>
      <c r="AH6" s="7"/>
      <c r="AI6" s="7"/>
      <c r="AJ6" s="7"/>
      <c r="AK6" s="7"/>
      <c r="AL6" s="7"/>
      <c r="AM6" s="7"/>
      <c r="AN6" s="7"/>
      <c r="AO6" s="7"/>
      <c r="AP6" s="7"/>
      <c r="AQ6" s="7"/>
      <c r="AR6" s="7"/>
      <c r="AS6" s="7"/>
      <c r="AT6" s="7"/>
      <c r="AU6" s="7"/>
      <c r="AV6" s="7"/>
      <c r="AW6" s="7"/>
      <c r="AX6" s="7"/>
      <c r="AY6" s="7"/>
      <c r="AZ6" s="7"/>
      <c r="BA6" s="7"/>
      <c r="BB6" s="7"/>
      <c r="BC6" s="7"/>
      <c r="BD6" s="7"/>
    </row>
    <row r="7" spans="1:56" ht="20.25">
      <c r="A7" s="14"/>
      <c r="B7" s="15"/>
      <c r="C7" s="15"/>
      <c r="D7" s="15"/>
      <c r="E7" s="15"/>
      <c r="F7" s="15"/>
      <c r="G7" s="15"/>
      <c r="H7" s="15"/>
      <c r="I7" s="15"/>
      <c r="J7" s="15"/>
      <c r="K7" s="15"/>
      <c r="L7" s="15"/>
      <c r="M7" s="15"/>
      <c r="N7" s="15"/>
      <c r="O7" s="15"/>
      <c r="P7" s="15"/>
      <c r="Q7" s="15"/>
      <c r="R7" s="15"/>
      <c r="S7" s="15"/>
      <c r="T7" s="15"/>
      <c r="U7" s="15"/>
      <c r="V7" s="15"/>
      <c r="W7" s="16"/>
      <c r="X7" s="16"/>
      <c r="Y7" s="155" t="s">
        <v>989</v>
      </c>
      <c r="Z7" s="4"/>
      <c r="AA7" s="5" t="s">
        <v>792</v>
      </c>
      <c r="AB7" s="6" t="s">
        <v>793</v>
      </c>
      <c r="AC7" s="4"/>
      <c r="AD7" s="7"/>
      <c r="AE7" s="7"/>
      <c r="AF7" s="5"/>
      <c r="AG7" s="6"/>
      <c r="AH7" s="7"/>
      <c r="AI7" s="7"/>
      <c r="AJ7" s="7"/>
      <c r="AK7" s="7"/>
      <c r="AL7" s="7"/>
      <c r="AM7" s="7"/>
      <c r="AN7" s="7"/>
      <c r="AO7" s="7"/>
      <c r="AP7" s="7"/>
      <c r="AQ7" s="7"/>
      <c r="AR7" s="7"/>
      <c r="AS7" s="7"/>
      <c r="AT7" s="7"/>
      <c r="AU7" s="7"/>
      <c r="AV7" s="7"/>
      <c r="AW7" s="7"/>
      <c r="AX7" s="7"/>
      <c r="AY7" s="7"/>
      <c r="AZ7" s="7"/>
      <c r="BA7" s="7"/>
      <c r="BB7" s="7"/>
      <c r="BC7" s="7"/>
      <c r="BD7" s="7"/>
    </row>
    <row r="8" spans="1:56" ht="20.25">
      <c r="A8" s="323" t="s">
        <v>11</v>
      </c>
      <c r="B8" s="324"/>
      <c r="C8" s="324"/>
      <c r="D8" s="324"/>
      <c r="E8" s="324"/>
      <c r="F8" s="324"/>
      <c r="G8" s="324"/>
      <c r="H8" s="324"/>
      <c r="I8" s="324"/>
      <c r="J8" s="324"/>
      <c r="K8" s="324"/>
      <c r="L8" s="324"/>
      <c r="M8" s="324"/>
      <c r="N8" s="324"/>
      <c r="O8" s="324"/>
      <c r="P8" s="324"/>
      <c r="Q8" s="324"/>
      <c r="R8" s="324"/>
      <c r="S8" s="324"/>
      <c r="T8" s="324"/>
      <c r="U8" s="324"/>
      <c r="V8" s="324"/>
      <c r="W8" s="324"/>
      <c r="X8" s="324"/>
      <c r="Y8" s="325"/>
      <c r="Z8" s="4"/>
      <c r="AA8" s="5" t="s">
        <v>12</v>
      </c>
      <c r="AB8" s="6" t="s">
        <v>13</v>
      </c>
      <c r="AC8" s="4"/>
      <c r="AD8" s="7"/>
      <c r="AE8" s="7"/>
      <c r="AF8" s="5"/>
      <c r="AG8" s="6"/>
      <c r="AH8" s="7"/>
      <c r="AI8" s="7"/>
      <c r="AJ8" s="7"/>
      <c r="AK8" s="7"/>
      <c r="AL8" s="7"/>
      <c r="AM8" s="7"/>
      <c r="AN8" s="7"/>
      <c r="AO8" s="7"/>
      <c r="AP8" s="7"/>
      <c r="AQ8" s="7"/>
      <c r="AR8" s="7"/>
      <c r="AS8" s="7"/>
      <c r="AT8" s="7"/>
      <c r="AU8" s="7"/>
      <c r="AV8" s="7"/>
      <c r="AW8" s="7"/>
      <c r="AX8" s="7"/>
      <c r="AY8" s="7"/>
      <c r="AZ8" s="7"/>
      <c r="BA8" s="7"/>
      <c r="BB8" s="7"/>
      <c r="BC8" s="7"/>
      <c r="BD8" s="7"/>
    </row>
    <row r="9" spans="1:56" ht="21" thickBot="1">
      <c r="A9" s="326" t="s">
        <v>799</v>
      </c>
      <c r="B9" s="324"/>
      <c r="C9" s="324"/>
      <c r="D9" s="324"/>
      <c r="E9" s="324"/>
      <c r="F9" s="324"/>
      <c r="G9" s="324"/>
      <c r="H9" s="324"/>
      <c r="I9" s="324"/>
      <c r="J9" s="324"/>
      <c r="K9" s="324"/>
      <c r="L9" s="324"/>
      <c r="M9" s="324"/>
      <c r="N9" s="324"/>
      <c r="O9" s="324"/>
      <c r="P9" s="324"/>
      <c r="Q9" s="324"/>
      <c r="R9" s="324"/>
      <c r="S9" s="324"/>
      <c r="T9" s="324"/>
      <c r="U9" s="324"/>
      <c r="V9" s="324"/>
      <c r="W9" s="324"/>
      <c r="X9" s="324"/>
      <c r="Y9" s="325"/>
      <c r="Z9" s="4"/>
      <c r="AA9" s="5" t="s">
        <v>14</v>
      </c>
      <c r="AB9" s="6" t="s">
        <v>15</v>
      </c>
      <c r="AC9" s="4"/>
      <c r="AD9" s="7"/>
      <c r="AE9" s="7"/>
      <c r="AF9" s="5"/>
      <c r="AG9" s="6"/>
      <c r="AH9" s="7"/>
      <c r="AI9" s="7"/>
      <c r="AJ9" s="7"/>
      <c r="AK9" s="7"/>
      <c r="AL9" s="7"/>
      <c r="AM9" s="7"/>
      <c r="AN9" s="7"/>
      <c r="AO9" s="7"/>
      <c r="AP9" s="7"/>
      <c r="AQ9" s="7"/>
      <c r="AR9" s="7"/>
      <c r="AS9" s="7"/>
      <c r="AT9" s="7"/>
      <c r="AU9" s="7"/>
      <c r="AV9" s="7"/>
      <c r="AW9" s="7"/>
      <c r="AX9" s="7"/>
      <c r="AY9" s="7"/>
      <c r="AZ9" s="7"/>
      <c r="BA9" s="7"/>
      <c r="BB9" s="7"/>
      <c r="BC9" s="7"/>
      <c r="BD9" s="7"/>
    </row>
    <row r="10" spans="1:56" ht="21.95" customHeight="1" thickTop="1">
      <c r="A10" s="327" t="s">
        <v>750</v>
      </c>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9"/>
      <c r="Z10" s="4"/>
      <c r="AA10" s="5" t="s">
        <v>16</v>
      </c>
      <c r="AB10" s="6" t="s">
        <v>17</v>
      </c>
      <c r="AC10" s="4"/>
      <c r="AD10" s="7"/>
      <c r="AE10" s="7"/>
      <c r="AF10" s="5"/>
      <c r="AG10" s="6"/>
      <c r="AH10" s="7"/>
      <c r="AI10" s="7"/>
      <c r="AJ10" s="7"/>
      <c r="AK10" s="7"/>
      <c r="AL10" s="7"/>
      <c r="AM10" s="7"/>
      <c r="AN10" s="7"/>
      <c r="AO10" s="7"/>
      <c r="AP10" s="7"/>
      <c r="AQ10" s="7"/>
      <c r="AR10" s="7"/>
      <c r="AS10" s="7"/>
      <c r="AT10" s="7"/>
      <c r="AU10" s="7"/>
      <c r="AV10" s="7"/>
      <c r="AW10" s="7"/>
      <c r="AX10" s="7"/>
      <c r="AY10" s="7"/>
      <c r="AZ10" s="7"/>
      <c r="BA10" s="7"/>
      <c r="BB10" s="7"/>
      <c r="BC10" s="7"/>
      <c r="BD10" s="7"/>
    </row>
    <row r="11" spans="1:56" ht="21.95" customHeight="1">
      <c r="A11" s="330"/>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2"/>
      <c r="Z11" s="4"/>
      <c r="AA11" s="5" t="s">
        <v>215</v>
      </c>
      <c r="AB11" s="6" t="s">
        <v>216</v>
      </c>
      <c r="AC11" s="4"/>
      <c r="AD11" s="7"/>
      <c r="AE11" s="7"/>
      <c r="AF11" s="5"/>
      <c r="AG11" s="6"/>
      <c r="AH11" s="7"/>
      <c r="AI11" s="7"/>
      <c r="AJ11" s="7"/>
      <c r="AK11" s="7"/>
      <c r="AL11" s="7"/>
      <c r="AM11" s="7"/>
      <c r="AN11" s="7"/>
      <c r="AO11" s="7"/>
      <c r="AP11" s="7"/>
      <c r="AQ11" s="7"/>
      <c r="AR11" s="7"/>
      <c r="AS11" s="7"/>
      <c r="AT11" s="7"/>
      <c r="AU11" s="7"/>
      <c r="AV11" s="7"/>
      <c r="AW11" s="7"/>
      <c r="AX11" s="7"/>
      <c r="AY11" s="7"/>
      <c r="AZ11" s="7"/>
      <c r="BA11" s="7"/>
      <c r="BB11" s="7"/>
      <c r="BC11" s="7"/>
      <c r="BD11" s="7"/>
    </row>
    <row r="12" spans="1:56" ht="21.95" customHeight="1">
      <c r="A12" s="333"/>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5"/>
      <c r="Z12" s="4"/>
      <c r="AA12" s="5" t="s">
        <v>18</v>
      </c>
      <c r="AB12" s="6" t="s">
        <v>19</v>
      </c>
      <c r="AC12" s="4"/>
      <c r="AD12" s="7"/>
      <c r="AE12" s="7"/>
      <c r="AF12" s="5"/>
      <c r="AG12" s="6"/>
      <c r="AH12" s="7"/>
      <c r="AI12" s="7"/>
      <c r="AJ12" s="7"/>
      <c r="AK12" s="7"/>
      <c r="AL12" s="7"/>
      <c r="AM12" s="7"/>
      <c r="AN12" s="7"/>
      <c r="AO12" s="7"/>
      <c r="AP12" s="7"/>
      <c r="AQ12" s="7"/>
      <c r="AR12" s="7"/>
      <c r="AS12" s="7"/>
      <c r="AT12" s="7"/>
      <c r="AU12" s="7"/>
      <c r="AV12" s="7"/>
      <c r="AW12" s="7"/>
      <c r="AX12" s="7"/>
      <c r="AY12" s="7"/>
      <c r="AZ12" s="7"/>
      <c r="BA12" s="7"/>
      <c r="BB12" s="7"/>
      <c r="BC12" s="7"/>
      <c r="BD12" s="7"/>
    </row>
    <row r="13" spans="1:56" ht="18">
      <c r="A13" s="336" t="s">
        <v>22</v>
      </c>
      <c r="B13" s="337"/>
      <c r="C13" s="337"/>
      <c r="D13" s="337"/>
      <c r="E13" s="337"/>
      <c r="F13" s="337"/>
      <c r="G13" s="337"/>
      <c r="H13" s="337"/>
      <c r="I13" s="337"/>
      <c r="J13" s="337"/>
      <c r="K13" s="337"/>
      <c r="L13" s="337"/>
      <c r="M13" s="337"/>
      <c r="N13" s="337"/>
      <c r="O13" s="337"/>
      <c r="P13" s="337"/>
      <c r="Q13" s="337"/>
      <c r="R13" s="337"/>
      <c r="S13" s="337"/>
      <c r="T13" s="17" t="s">
        <v>23</v>
      </c>
      <c r="U13" s="150"/>
      <c r="V13" s="282"/>
      <c r="W13" s="282"/>
      <c r="X13" s="282"/>
      <c r="Y13" s="18"/>
      <c r="Z13" s="4"/>
      <c r="AA13" s="5" t="s">
        <v>20</v>
      </c>
      <c r="AB13" s="6" t="s">
        <v>21</v>
      </c>
      <c r="AC13" s="4"/>
      <c r="AD13" s="7"/>
      <c r="AE13" s="7"/>
      <c r="AF13" s="5"/>
      <c r="AG13" s="6"/>
      <c r="AH13" s="7"/>
      <c r="AI13" s="7"/>
      <c r="AJ13" s="7"/>
      <c r="AK13" s="7"/>
      <c r="AL13" s="7"/>
      <c r="AM13" s="7"/>
      <c r="AN13" s="7"/>
      <c r="AO13" s="7"/>
      <c r="AP13" s="7"/>
      <c r="AQ13" s="7"/>
      <c r="AR13" s="7"/>
      <c r="AS13" s="7"/>
      <c r="AT13" s="7"/>
      <c r="AU13" s="7"/>
      <c r="AV13" s="7"/>
      <c r="AW13" s="7"/>
      <c r="AX13" s="7"/>
      <c r="AY13" s="7"/>
      <c r="AZ13" s="7"/>
      <c r="BA13" s="7"/>
      <c r="BB13" s="7"/>
      <c r="BC13" s="7"/>
      <c r="BD13" s="7"/>
    </row>
    <row r="14" spans="1:56" ht="21" customHeight="1">
      <c r="A14" s="19"/>
      <c r="B14" s="20"/>
      <c r="C14" s="20"/>
      <c r="D14" s="20"/>
      <c r="E14" s="20"/>
      <c r="F14" s="20"/>
      <c r="G14" s="20"/>
      <c r="H14" s="322"/>
      <c r="I14" s="322"/>
      <c r="J14" s="21"/>
      <c r="K14" s="322"/>
      <c r="L14" s="322"/>
      <c r="M14" s="21"/>
      <c r="N14" s="322"/>
      <c r="O14" s="322"/>
      <c r="P14" s="322"/>
      <c r="Q14" s="20"/>
      <c r="R14" s="20"/>
      <c r="S14" s="20"/>
      <c r="T14" s="338" t="s">
        <v>991</v>
      </c>
      <c r="U14" s="339"/>
      <c r="V14" s="339"/>
      <c r="W14" s="339"/>
      <c r="X14" s="339"/>
      <c r="Y14" s="340"/>
      <c r="Z14" s="4"/>
      <c r="AA14" s="5" t="s">
        <v>24</v>
      </c>
      <c r="AB14" s="6" t="s">
        <v>25</v>
      </c>
      <c r="AC14" s="4"/>
      <c r="AD14" s="7"/>
      <c r="AE14" s="7"/>
      <c r="AF14" s="5"/>
      <c r="AG14" s="6"/>
      <c r="AH14" s="7"/>
      <c r="AI14" s="7"/>
      <c r="AJ14" s="7"/>
      <c r="AK14" s="7"/>
      <c r="AL14" s="7"/>
      <c r="AM14" s="7"/>
      <c r="AN14" s="7"/>
      <c r="AO14" s="7"/>
      <c r="AP14" s="7"/>
      <c r="AQ14" s="7"/>
      <c r="AR14" s="7"/>
      <c r="AS14" s="7"/>
      <c r="AT14" s="7"/>
      <c r="AU14" s="7"/>
      <c r="AV14" s="7"/>
      <c r="AW14" s="7"/>
      <c r="AX14" s="7"/>
      <c r="AY14" s="7"/>
      <c r="AZ14" s="7"/>
      <c r="BA14" s="7"/>
      <c r="BB14" s="7"/>
      <c r="BC14" s="7"/>
      <c r="BD14" s="7"/>
    </row>
    <row r="15" spans="1:56" ht="20.25">
      <c r="A15" s="23" t="s">
        <v>28</v>
      </c>
      <c r="B15" s="24"/>
      <c r="C15" s="24"/>
      <c r="D15" s="24"/>
      <c r="E15" s="24"/>
      <c r="F15" s="24"/>
      <c r="G15" s="24"/>
      <c r="H15" s="341" t="s">
        <v>29</v>
      </c>
      <c r="I15" s="341"/>
      <c r="J15" s="342"/>
      <c r="K15" s="286"/>
      <c r="L15" s="25"/>
      <c r="M15" s="26" t="s">
        <v>30</v>
      </c>
      <c r="N15" s="27"/>
      <c r="O15" s="354"/>
      <c r="P15" s="355"/>
      <c r="Q15" s="356"/>
      <c r="R15" s="28"/>
      <c r="S15" s="29"/>
      <c r="T15" s="129" t="s">
        <v>31</v>
      </c>
      <c r="U15" s="30"/>
      <c r="V15" s="31"/>
      <c r="W15" s="31"/>
      <c r="X15" s="287"/>
      <c r="Y15" s="32"/>
      <c r="Z15" s="4"/>
      <c r="AA15" s="5" t="s">
        <v>32</v>
      </c>
      <c r="AB15" s="6" t="s">
        <v>33</v>
      </c>
      <c r="AC15" s="4"/>
      <c r="AD15" s="7"/>
      <c r="AE15" s="7"/>
      <c r="AF15" s="5"/>
      <c r="AG15" s="6"/>
      <c r="AH15" s="7"/>
      <c r="AI15" s="7"/>
      <c r="AJ15" s="7"/>
      <c r="AK15" s="7"/>
      <c r="AL15" s="7"/>
      <c r="AM15" s="7"/>
      <c r="AN15" s="7"/>
      <c r="AO15" s="7"/>
      <c r="AP15" s="7"/>
      <c r="AQ15" s="7"/>
      <c r="AR15" s="7"/>
      <c r="AS15" s="7"/>
      <c r="AT15" s="7"/>
      <c r="AU15" s="7"/>
      <c r="AV15" s="7"/>
      <c r="AW15" s="7"/>
      <c r="AX15" s="7"/>
      <c r="AY15" s="7"/>
      <c r="AZ15" s="7"/>
      <c r="BA15" s="7"/>
      <c r="BB15" s="7"/>
      <c r="BC15" s="7"/>
      <c r="BD15" s="7"/>
    </row>
    <row r="16" spans="1:56" ht="20.25">
      <c r="A16" s="33"/>
      <c r="B16" s="34"/>
      <c r="C16" s="34"/>
      <c r="D16" s="34"/>
      <c r="E16" s="34"/>
      <c r="F16" s="34"/>
      <c r="G16" s="34"/>
      <c r="H16" s="35"/>
      <c r="I16" s="35"/>
      <c r="J16" s="35"/>
      <c r="K16" s="36"/>
      <c r="L16" s="36"/>
      <c r="M16" s="37"/>
      <c r="N16" s="37"/>
      <c r="O16" s="37"/>
      <c r="P16" s="37"/>
      <c r="Q16" s="281"/>
      <c r="R16" s="281"/>
      <c r="S16" s="281"/>
      <c r="T16" s="22"/>
      <c r="U16" s="38"/>
      <c r="V16" s="38"/>
      <c r="W16" s="38"/>
      <c r="X16" s="38"/>
      <c r="Y16" s="32"/>
      <c r="Z16" s="4"/>
      <c r="AA16" s="5" t="s">
        <v>34</v>
      </c>
      <c r="AB16" s="6" t="s">
        <v>35</v>
      </c>
      <c r="AC16" s="4"/>
      <c r="AD16" s="7"/>
      <c r="AE16" s="7"/>
      <c r="AF16" s="5"/>
      <c r="AG16" s="6"/>
      <c r="AH16" s="7"/>
      <c r="AI16" s="7"/>
      <c r="AJ16" s="7"/>
      <c r="AK16" s="7"/>
      <c r="AL16" s="7"/>
      <c r="AM16" s="7"/>
      <c r="AN16" s="7"/>
      <c r="AO16" s="7"/>
      <c r="AP16" s="7"/>
      <c r="AQ16" s="7"/>
      <c r="AR16" s="7"/>
      <c r="AS16" s="7"/>
      <c r="AT16" s="7"/>
      <c r="AU16" s="7"/>
      <c r="AV16" s="7"/>
      <c r="AW16" s="7"/>
      <c r="AX16" s="7"/>
      <c r="AY16" s="7"/>
      <c r="AZ16" s="7"/>
      <c r="BA16" s="7"/>
      <c r="BB16" s="7"/>
      <c r="BC16" s="7"/>
      <c r="BD16" s="7"/>
    </row>
    <row r="17" spans="1:56" ht="20.25">
      <c r="A17" s="33" t="s">
        <v>36</v>
      </c>
      <c r="B17" s="39"/>
      <c r="C17" s="39"/>
      <c r="D17" s="39"/>
      <c r="E17" s="39"/>
      <c r="F17" s="39"/>
      <c r="G17" s="40"/>
      <c r="H17" s="344"/>
      <c r="I17" s="345"/>
      <c r="J17" s="345"/>
      <c r="K17" s="345"/>
      <c r="L17" s="345"/>
      <c r="M17" s="345"/>
      <c r="N17" s="345"/>
      <c r="O17" s="346"/>
      <c r="P17" s="37"/>
      <c r="Q17" s="281"/>
      <c r="R17" s="281"/>
      <c r="S17" s="281"/>
      <c r="T17" s="347" t="s">
        <v>749</v>
      </c>
      <c r="U17" s="348"/>
      <c r="V17" s="348"/>
      <c r="W17" s="348"/>
      <c r="X17" s="348"/>
      <c r="Y17" s="349"/>
      <c r="Z17" s="4"/>
      <c r="AA17" s="5" t="s">
        <v>37</v>
      </c>
      <c r="AB17" s="6" t="s">
        <v>38</v>
      </c>
      <c r="AC17" s="4"/>
      <c r="AD17" s="7"/>
      <c r="AE17" s="7"/>
      <c r="AF17" s="5"/>
      <c r="AG17" s="6"/>
      <c r="AH17" s="7"/>
      <c r="AI17" s="7"/>
      <c r="AJ17" s="7"/>
      <c r="AK17" s="7"/>
      <c r="AL17" s="7"/>
      <c r="AM17" s="7"/>
      <c r="AN17" s="7"/>
      <c r="AO17" s="7"/>
      <c r="AP17" s="7"/>
      <c r="AQ17" s="7"/>
      <c r="AR17" s="7"/>
      <c r="AS17" s="7"/>
      <c r="AT17" s="7"/>
      <c r="AU17" s="7"/>
      <c r="AV17" s="7"/>
      <c r="AW17" s="7"/>
      <c r="AX17" s="7"/>
      <c r="AY17" s="7"/>
      <c r="AZ17" s="7"/>
      <c r="BA17" s="7"/>
      <c r="BB17" s="7"/>
      <c r="BC17" s="7"/>
      <c r="BD17" s="7"/>
    </row>
    <row r="18" spans="1:56" ht="16.5">
      <c r="A18" s="42" t="s">
        <v>43</v>
      </c>
      <c r="B18" s="43"/>
      <c r="C18" s="43"/>
      <c r="D18" s="43"/>
      <c r="E18" s="43"/>
      <c r="F18" s="43"/>
      <c r="G18" s="43"/>
      <c r="H18" s="43"/>
      <c r="I18" s="43"/>
      <c r="J18" s="43"/>
      <c r="K18" s="43"/>
      <c r="L18" s="43"/>
      <c r="M18" s="43"/>
      <c r="N18" s="43"/>
      <c r="O18" s="43"/>
      <c r="P18" s="43"/>
      <c r="Q18" s="43"/>
      <c r="R18" s="43"/>
      <c r="S18" s="43"/>
      <c r="T18" s="347"/>
      <c r="U18" s="348"/>
      <c r="V18" s="348"/>
      <c r="W18" s="348"/>
      <c r="X18" s="348"/>
      <c r="Y18" s="349"/>
      <c r="Z18" s="4"/>
      <c r="AA18" s="5" t="s">
        <v>26</v>
      </c>
      <c r="AB18" s="6" t="s">
        <v>27</v>
      </c>
      <c r="AC18" s="4"/>
      <c r="AD18" s="7"/>
      <c r="AE18" s="7"/>
      <c r="AF18" s="5"/>
      <c r="AG18" s="6"/>
      <c r="AH18" s="7"/>
      <c r="AI18" s="7"/>
      <c r="AJ18" s="7"/>
      <c r="AK18" s="7"/>
      <c r="AL18" s="7"/>
      <c r="AM18" s="7"/>
      <c r="AN18" s="7"/>
      <c r="AO18" s="7"/>
      <c r="AP18" s="7"/>
      <c r="AQ18" s="7"/>
      <c r="AR18" s="7"/>
      <c r="AS18" s="7"/>
      <c r="AT18" s="7"/>
      <c r="AU18" s="7"/>
      <c r="AV18" s="7"/>
      <c r="AW18" s="7"/>
      <c r="AX18" s="7"/>
      <c r="AY18" s="7"/>
      <c r="AZ18" s="7"/>
      <c r="BA18" s="7"/>
      <c r="BB18" s="7"/>
      <c r="BC18" s="7"/>
      <c r="BD18" s="7"/>
    </row>
    <row r="19" spans="1:56" ht="18">
      <c r="A19" s="45"/>
      <c r="B19" s="43" t="s">
        <v>47</v>
      </c>
      <c r="C19" s="43"/>
      <c r="D19" s="43"/>
      <c r="E19" s="43"/>
      <c r="F19" s="43"/>
      <c r="G19" s="43"/>
      <c r="H19" s="43"/>
      <c r="I19" s="43"/>
      <c r="J19" s="287"/>
      <c r="K19" s="46"/>
      <c r="L19" s="46"/>
      <c r="M19" s="46"/>
      <c r="N19" s="46"/>
      <c r="O19" s="46"/>
      <c r="P19" s="46"/>
      <c r="Q19" s="46"/>
      <c r="R19" s="46"/>
      <c r="S19" s="46"/>
      <c r="T19" s="131"/>
      <c r="U19" s="283"/>
      <c r="V19" s="283"/>
      <c r="W19" s="283"/>
      <c r="X19" s="283"/>
      <c r="Y19" s="132"/>
      <c r="Z19" s="4"/>
      <c r="AA19" s="5" t="s">
        <v>39</v>
      </c>
      <c r="AB19" s="6" t="s">
        <v>40</v>
      </c>
      <c r="AC19" s="4"/>
      <c r="AD19" s="7"/>
      <c r="AE19" s="7"/>
      <c r="AF19" s="5"/>
      <c r="AG19" s="6"/>
      <c r="AH19" s="7"/>
      <c r="AI19" s="7"/>
      <c r="AJ19" s="7"/>
      <c r="AK19" s="7"/>
      <c r="AL19" s="7"/>
      <c r="AM19" s="7"/>
      <c r="AN19" s="7"/>
      <c r="AO19" s="7"/>
      <c r="AP19" s="7"/>
      <c r="AQ19" s="7"/>
      <c r="AR19" s="7"/>
      <c r="AS19" s="7"/>
      <c r="AT19" s="7"/>
      <c r="AU19" s="7"/>
      <c r="AV19" s="7"/>
      <c r="AW19" s="7"/>
      <c r="AX19" s="7"/>
      <c r="AY19" s="7"/>
      <c r="AZ19" s="7"/>
      <c r="BA19" s="7"/>
      <c r="BB19" s="7"/>
      <c r="BC19" s="7"/>
      <c r="BD19" s="7"/>
    </row>
    <row r="20" spans="1:56" ht="16.5">
      <c r="A20" s="42" t="s">
        <v>52</v>
      </c>
      <c r="B20" s="47"/>
      <c r="C20" s="47"/>
      <c r="D20" s="47"/>
      <c r="E20" s="47"/>
      <c r="F20" s="47"/>
      <c r="G20" s="46"/>
      <c r="H20" s="375"/>
      <c r="I20" s="375"/>
      <c r="J20" s="375"/>
      <c r="K20" s="375"/>
      <c r="L20" s="375"/>
      <c r="M20" s="375"/>
      <c r="N20" s="375"/>
      <c r="O20" s="375"/>
      <c r="P20" s="375"/>
      <c r="Q20" s="375"/>
      <c r="R20" s="375"/>
      <c r="S20" s="41"/>
      <c r="T20" s="350" t="s">
        <v>44</v>
      </c>
      <c r="U20" s="351"/>
      <c r="V20" s="351"/>
      <c r="W20" s="351"/>
      <c r="X20" s="351"/>
      <c r="Y20" s="352"/>
      <c r="Z20" s="44"/>
      <c r="AA20" s="5" t="s">
        <v>41</v>
      </c>
      <c r="AB20" s="6" t="s">
        <v>42</v>
      </c>
      <c r="AC20" s="44"/>
      <c r="AD20" s="44"/>
      <c r="AE20" s="44"/>
      <c r="AF20" s="5"/>
      <c r="AG20" s="6"/>
      <c r="AH20" s="44"/>
      <c r="AI20" s="44"/>
      <c r="AJ20" s="44"/>
      <c r="AK20" s="44"/>
      <c r="AL20" s="44"/>
      <c r="AM20" s="7"/>
      <c r="AN20" s="7"/>
      <c r="AO20" s="7"/>
      <c r="AP20" s="7"/>
      <c r="AQ20" s="7"/>
      <c r="AR20" s="7"/>
      <c r="AS20" s="7"/>
      <c r="AT20" s="7"/>
      <c r="AU20" s="7"/>
      <c r="AV20" s="7"/>
      <c r="AW20" s="7"/>
      <c r="AX20" s="7"/>
      <c r="AY20" s="7"/>
      <c r="AZ20" s="7"/>
      <c r="BA20" s="7"/>
      <c r="BB20" s="7"/>
      <c r="BC20" s="7"/>
      <c r="BD20" s="7"/>
    </row>
    <row r="21" spans="1:56" ht="16.5">
      <c r="A21" s="42" t="s">
        <v>213</v>
      </c>
      <c r="B21" s="47"/>
      <c r="C21" s="47"/>
      <c r="D21" s="47"/>
      <c r="E21" s="47"/>
      <c r="F21" s="47"/>
      <c r="G21" s="46"/>
      <c r="H21" s="359"/>
      <c r="I21" s="359"/>
      <c r="J21" s="359"/>
      <c r="K21" s="359"/>
      <c r="L21" s="359"/>
      <c r="M21" s="359"/>
      <c r="N21" s="359"/>
      <c r="O21" s="359"/>
      <c r="P21" s="359"/>
      <c r="Q21" s="359"/>
      <c r="R21" s="359"/>
      <c r="S21" s="46"/>
      <c r="T21" s="350"/>
      <c r="U21" s="351"/>
      <c r="V21" s="351"/>
      <c r="W21" s="351"/>
      <c r="X21" s="351"/>
      <c r="Y21" s="352"/>
      <c r="Z21" s="44"/>
      <c r="AA21" s="5" t="s">
        <v>45</v>
      </c>
      <c r="AB21" s="6" t="s">
        <v>46</v>
      </c>
      <c r="AC21" s="44"/>
      <c r="AD21" s="44"/>
      <c r="AE21" s="44"/>
      <c r="AF21" s="5"/>
      <c r="AG21" s="6"/>
      <c r="AH21" s="44"/>
      <c r="AI21" s="44"/>
      <c r="AJ21" s="44"/>
      <c r="AK21" s="44"/>
      <c r="AL21" s="44"/>
      <c r="AM21" s="7"/>
      <c r="AN21" s="7"/>
      <c r="AO21" s="7"/>
      <c r="AP21" s="7"/>
      <c r="AQ21" s="7"/>
      <c r="AR21" s="7"/>
      <c r="AS21" s="7"/>
      <c r="AT21" s="7"/>
      <c r="AU21" s="7"/>
      <c r="AV21" s="7"/>
      <c r="AW21" s="7"/>
      <c r="AX21" s="7"/>
      <c r="AY21" s="7"/>
      <c r="AZ21" s="7"/>
      <c r="BA21" s="7"/>
      <c r="BB21" s="7"/>
      <c r="BC21" s="7"/>
      <c r="BD21" s="7"/>
    </row>
    <row r="22" spans="1:56" ht="16.5">
      <c r="A22" s="42" t="s">
        <v>56</v>
      </c>
      <c r="B22" s="47"/>
      <c r="C22" s="47"/>
      <c r="D22" s="47"/>
      <c r="E22" s="47"/>
      <c r="F22" s="47"/>
      <c r="G22" s="46"/>
      <c r="H22" s="359"/>
      <c r="I22" s="359"/>
      <c r="J22" s="359"/>
      <c r="K22" s="359"/>
      <c r="L22" s="359"/>
      <c r="M22" s="359"/>
      <c r="N22" s="359"/>
      <c r="O22" s="359"/>
      <c r="P22" s="359"/>
      <c r="Q22" s="359"/>
      <c r="R22" s="359"/>
      <c r="S22" s="149"/>
      <c r="T22" s="131"/>
      <c r="U22" s="284"/>
      <c r="V22" s="353"/>
      <c r="W22" s="353"/>
      <c r="X22" s="285"/>
      <c r="Y22" s="133"/>
      <c r="Z22" s="4"/>
      <c r="AA22" s="5" t="s">
        <v>54</v>
      </c>
      <c r="AB22" s="6" t="s">
        <v>55</v>
      </c>
      <c r="AC22" s="4"/>
      <c r="AD22" s="7"/>
      <c r="AE22" s="7"/>
      <c r="AF22" s="5"/>
      <c r="AG22" s="6"/>
      <c r="AH22" s="7"/>
      <c r="AI22" s="7"/>
      <c r="AJ22" s="7"/>
      <c r="AK22" s="7"/>
      <c r="AL22" s="7"/>
      <c r="AM22" s="7"/>
      <c r="AN22" s="7"/>
      <c r="AO22" s="7"/>
      <c r="AP22" s="7"/>
      <c r="AQ22" s="7"/>
      <c r="AR22" s="7"/>
      <c r="AS22" s="7"/>
      <c r="AT22" s="7"/>
      <c r="AU22" s="7"/>
      <c r="AV22" s="7"/>
      <c r="AW22" s="7"/>
      <c r="AX22" s="7"/>
      <c r="AY22" s="7"/>
      <c r="AZ22" s="7"/>
      <c r="BA22" s="7"/>
      <c r="BB22" s="7"/>
      <c r="BC22" s="7"/>
      <c r="BD22" s="7"/>
    </row>
    <row r="23" spans="1:56" ht="16.5">
      <c r="A23" s="42" t="s">
        <v>622</v>
      </c>
      <c r="B23" s="42"/>
      <c r="C23" s="42"/>
      <c r="D23" s="42"/>
      <c r="E23" s="42"/>
      <c r="F23" s="42"/>
      <c r="G23" s="42"/>
      <c r="H23" s="42"/>
      <c r="I23" s="42"/>
      <c r="J23" s="42"/>
      <c r="K23" s="148"/>
      <c r="L23" s="343"/>
      <c r="M23" s="343"/>
      <c r="N23" s="343"/>
      <c r="O23" s="343"/>
      <c r="P23" s="343"/>
      <c r="Q23" s="343"/>
      <c r="R23" s="343"/>
      <c r="S23" s="161"/>
      <c r="T23" s="136" t="s">
        <v>62</v>
      </c>
      <c r="U23" s="290"/>
      <c r="V23" s="290"/>
      <c r="W23" s="290"/>
      <c r="X23" s="290"/>
      <c r="Y23" s="291"/>
      <c r="Z23" s="48"/>
      <c r="AA23" s="5" t="s">
        <v>50</v>
      </c>
      <c r="AB23" s="6" t="s">
        <v>51</v>
      </c>
      <c r="AC23" s="4"/>
      <c r="AD23" s="7"/>
      <c r="AE23" s="7"/>
      <c r="AF23" s="5"/>
      <c r="AG23" s="6"/>
      <c r="AH23" s="7"/>
      <c r="AI23" s="7"/>
      <c r="AJ23" s="7"/>
      <c r="AK23" s="7"/>
      <c r="AL23" s="7"/>
      <c r="AM23" s="7"/>
      <c r="AN23" s="7"/>
      <c r="AO23" s="7"/>
      <c r="AP23" s="7"/>
      <c r="AQ23" s="7"/>
      <c r="AR23" s="7"/>
      <c r="AS23" s="7"/>
      <c r="AT23" s="7"/>
      <c r="AU23" s="7"/>
      <c r="AV23" s="7"/>
      <c r="AW23" s="7"/>
      <c r="AX23" s="7"/>
      <c r="AY23" s="7"/>
      <c r="AZ23" s="7"/>
      <c r="BA23" s="7"/>
      <c r="BB23" s="7"/>
      <c r="BC23" s="7"/>
      <c r="BD23" s="7"/>
    </row>
    <row r="24" spans="1:56" ht="18">
      <c r="A24" s="42" t="s">
        <v>69</v>
      </c>
      <c r="B24" s="47"/>
      <c r="C24" s="47"/>
      <c r="D24" s="47"/>
      <c r="E24" s="47"/>
      <c r="F24" s="47"/>
      <c r="G24" s="47"/>
      <c r="H24" s="47"/>
      <c r="I24" s="47"/>
      <c r="J24" s="47"/>
      <c r="K24" s="47"/>
      <c r="L24" s="47"/>
      <c r="M24" s="47"/>
      <c r="N24" s="47"/>
      <c r="O24" s="47"/>
      <c r="P24" s="47"/>
      <c r="Q24" s="47"/>
      <c r="R24" s="47"/>
      <c r="S24" s="49"/>
      <c r="T24" s="292"/>
      <c r="U24" s="293"/>
      <c r="V24" s="294"/>
      <c r="W24" s="294"/>
      <c r="X24" s="294"/>
      <c r="Y24" s="295"/>
      <c r="Z24" s="4"/>
      <c r="AA24" s="5" t="s">
        <v>48</v>
      </c>
      <c r="AB24" s="6" t="s">
        <v>49</v>
      </c>
      <c r="AC24" s="4"/>
      <c r="AD24" s="7"/>
      <c r="AE24" s="7"/>
      <c r="AF24" s="5"/>
      <c r="AG24" s="6"/>
      <c r="AH24" s="7"/>
      <c r="AI24" s="7"/>
      <c r="AJ24" s="7"/>
      <c r="AK24" s="7"/>
      <c r="AL24" s="7"/>
      <c r="AM24" s="7"/>
      <c r="AN24" s="7"/>
      <c r="AO24" s="7"/>
      <c r="AP24" s="7"/>
      <c r="AQ24" s="7"/>
      <c r="AR24" s="7"/>
      <c r="AS24" s="7"/>
      <c r="AT24" s="7"/>
      <c r="AU24" s="7"/>
      <c r="AV24" s="7"/>
      <c r="AW24" s="7"/>
      <c r="AX24" s="7"/>
      <c r="AY24" s="7"/>
      <c r="AZ24" s="7"/>
      <c r="BA24" s="7"/>
      <c r="BB24" s="7"/>
      <c r="BC24" s="7"/>
      <c r="BD24" s="7"/>
    </row>
    <row r="25" spans="1:56" ht="18">
      <c r="A25" s="55"/>
      <c r="B25" s="358"/>
      <c r="C25" s="358"/>
      <c r="D25" s="358"/>
      <c r="E25" s="358"/>
      <c r="F25" s="358"/>
      <c r="G25" s="358"/>
      <c r="H25" s="358"/>
      <c r="I25" s="358"/>
      <c r="J25" s="358"/>
      <c r="K25" s="358"/>
      <c r="L25" s="358"/>
      <c r="M25" s="358"/>
      <c r="N25" s="358"/>
      <c r="O25" s="358"/>
      <c r="P25" s="358"/>
      <c r="Q25" s="358"/>
      <c r="R25" s="358"/>
      <c r="S25" s="53"/>
      <c r="T25" s="296"/>
      <c r="U25" s="30"/>
      <c r="V25" s="297"/>
      <c r="W25" s="297"/>
      <c r="X25" s="294"/>
      <c r="Y25" s="298"/>
      <c r="Z25" s="4"/>
      <c r="AA25" s="5" t="s">
        <v>59</v>
      </c>
      <c r="AB25" s="6" t="s">
        <v>60</v>
      </c>
      <c r="AC25" s="50"/>
      <c r="AD25" s="50"/>
      <c r="AE25" s="50"/>
      <c r="AF25" s="50"/>
      <c r="AG25" s="50"/>
      <c r="AH25" s="50"/>
      <c r="AI25" s="50"/>
      <c r="AJ25" s="50"/>
      <c r="AK25" s="50"/>
      <c r="AL25" s="50"/>
      <c r="AM25" s="50"/>
      <c r="AN25" s="50"/>
      <c r="AO25" s="50"/>
      <c r="AP25" s="50"/>
      <c r="AQ25" s="50"/>
      <c r="AR25" s="50"/>
      <c r="AS25" s="50"/>
      <c r="AT25" s="50"/>
      <c r="AU25" s="50"/>
      <c r="AX25" s="51"/>
      <c r="AY25" s="51"/>
      <c r="AZ25" s="7"/>
      <c r="BA25" s="7"/>
      <c r="BB25" s="7"/>
      <c r="BC25" s="7"/>
      <c r="BD25" s="7"/>
    </row>
    <row r="26" spans="1:56" ht="18">
      <c r="A26" s="58" t="s">
        <v>79</v>
      </c>
      <c r="B26" s="47"/>
      <c r="C26" s="359"/>
      <c r="D26" s="359"/>
      <c r="E26" s="359"/>
      <c r="F26" s="359"/>
      <c r="G26" s="359"/>
      <c r="H26" s="359"/>
      <c r="I26" s="359"/>
      <c r="J26" s="60"/>
      <c r="K26" s="60" t="s">
        <v>80</v>
      </c>
      <c r="L26" s="288"/>
      <c r="M26" s="61"/>
      <c r="N26" s="61" t="s">
        <v>81</v>
      </c>
      <c r="O26" s="343"/>
      <c r="P26" s="343"/>
      <c r="Q26" s="62" t="s">
        <v>82</v>
      </c>
      <c r="R26" s="307"/>
      <c r="S26" s="56"/>
      <c r="T26" s="296" t="s">
        <v>53</v>
      </c>
      <c r="U26" s="30"/>
      <c r="V26" s="297"/>
      <c r="W26" s="297"/>
      <c r="X26" s="297"/>
      <c r="Y26" s="299"/>
      <c r="Z26" s="4"/>
      <c r="AA26" s="5" t="s">
        <v>63</v>
      </c>
      <c r="AB26" s="6" t="s">
        <v>64</v>
      </c>
      <c r="AC26" s="50"/>
      <c r="AD26" s="357"/>
      <c r="AE26" s="357"/>
      <c r="AF26" s="357"/>
      <c r="AG26" s="357"/>
      <c r="AH26" s="357"/>
      <c r="AI26" s="357"/>
      <c r="AJ26" s="357"/>
      <c r="AK26" s="357"/>
      <c r="AL26" s="357"/>
      <c r="AM26" s="357"/>
      <c r="AN26" s="357"/>
      <c r="AO26" s="357"/>
      <c r="AP26" s="357"/>
      <c r="AQ26" s="357"/>
      <c r="AR26" s="357"/>
      <c r="AS26" s="357"/>
      <c r="AT26" s="357"/>
      <c r="AU26" s="54"/>
      <c r="AX26" s="51"/>
      <c r="AY26" s="51"/>
      <c r="AZ26" s="7"/>
      <c r="BA26" s="7"/>
      <c r="BB26" s="7"/>
      <c r="BC26" s="7"/>
      <c r="BD26" s="7"/>
    </row>
    <row r="27" spans="1:56" ht="18">
      <c r="A27" s="372" t="s">
        <v>812</v>
      </c>
      <c r="B27" s="373"/>
      <c r="C27" s="373"/>
      <c r="D27" s="373"/>
      <c r="E27" s="373"/>
      <c r="F27" s="373"/>
      <c r="G27" s="373"/>
      <c r="H27" s="373"/>
      <c r="I27" s="373"/>
      <c r="J27" s="373"/>
      <c r="K27" s="373"/>
      <c r="L27" s="373"/>
      <c r="M27" s="373"/>
      <c r="N27" s="373"/>
      <c r="O27" s="373"/>
      <c r="P27" s="373"/>
      <c r="Q27" s="373"/>
      <c r="R27" s="373"/>
      <c r="S27" s="374"/>
      <c r="T27" s="300" t="s">
        <v>57</v>
      </c>
      <c r="U27" s="301" t="s">
        <v>58</v>
      </c>
      <c r="V27" s="302"/>
      <c r="W27" s="302"/>
      <c r="X27" s="294"/>
      <c r="Y27" s="295"/>
      <c r="Z27" s="4"/>
      <c r="AA27" s="5" t="s">
        <v>70</v>
      </c>
      <c r="AB27" s="6" t="s">
        <v>71</v>
      </c>
      <c r="AC27" s="4"/>
      <c r="AD27" s="7"/>
      <c r="AE27" s="7"/>
      <c r="AF27" s="5"/>
      <c r="AG27" s="6"/>
      <c r="AH27" s="7"/>
      <c r="AI27" s="7"/>
      <c r="AJ27" s="7"/>
      <c r="AK27" s="7"/>
      <c r="AL27" s="7"/>
      <c r="AM27" s="7"/>
      <c r="AN27" s="7"/>
      <c r="AO27" s="7"/>
      <c r="AP27" s="7"/>
      <c r="AQ27" s="7"/>
      <c r="AR27" s="7"/>
      <c r="AS27" s="7"/>
      <c r="AT27" s="7"/>
      <c r="AU27" s="7"/>
      <c r="AV27" s="7"/>
      <c r="AW27" s="7"/>
      <c r="AX27" s="7"/>
      <c r="AY27" s="7"/>
      <c r="AZ27" s="7"/>
      <c r="BA27" s="7"/>
      <c r="BB27" s="7"/>
      <c r="BC27" s="7"/>
      <c r="BD27" s="7"/>
    </row>
    <row r="28" spans="1:56" ht="16.5">
      <c r="A28" s="58"/>
      <c r="B28" s="358"/>
      <c r="C28" s="358"/>
      <c r="D28" s="358"/>
      <c r="E28" s="358"/>
      <c r="F28" s="358"/>
      <c r="G28" s="358"/>
      <c r="H28" s="358"/>
      <c r="I28" s="358"/>
      <c r="J28" s="358"/>
      <c r="K28" s="358"/>
      <c r="L28" s="358"/>
      <c r="M28" s="358"/>
      <c r="N28" s="358"/>
      <c r="O28" s="358"/>
      <c r="P28" s="358"/>
      <c r="Q28" s="358"/>
      <c r="R28" s="358"/>
      <c r="S28" s="46"/>
      <c r="T28" s="65"/>
      <c r="U28" s="130"/>
      <c r="V28" s="130"/>
      <c r="W28" s="134"/>
      <c r="X28" s="134"/>
      <c r="Y28" s="135"/>
      <c r="Z28" s="4"/>
      <c r="AA28" s="5" t="s">
        <v>67</v>
      </c>
      <c r="AB28" s="6" t="s">
        <v>68</v>
      </c>
      <c r="AC28" s="4"/>
      <c r="AD28" s="7"/>
      <c r="AE28" s="7"/>
      <c r="AF28" s="5"/>
      <c r="AG28" s="6"/>
      <c r="AH28" s="7"/>
      <c r="AI28" s="7"/>
      <c r="AJ28" s="7"/>
      <c r="AK28" s="7"/>
      <c r="AL28" s="7"/>
      <c r="AM28" s="7"/>
      <c r="AN28" s="7"/>
      <c r="AO28" s="7"/>
      <c r="AP28" s="7"/>
      <c r="AQ28" s="7"/>
      <c r="AR28" s="7"/>
      <c r="AS28" s="7"/>
      <c r="AT28" s="7"/>
      <c r="AU28" s="7"/>
      <c r="AV28" s="7"/>
      <c r="AW28" s="7"/>
      <c r="AX28" s="7"/>
      <c r="AY28" s="7"/>
      <c r="AZ28" s="7"/>
      <c r="BA28" s="7"/>
      <c r="BB28" s="7"/>
      <c r="BC28" s="7"/>
      <c r="BD28" s="7"/>
    </row>
    <row r="29" spans="1:56" ht="18" customHeight="1">
      <c r="A29" s="58" t="s">
        <v>79</v>
      </c>
      <c r="B29" s="47"/>
      <c r="C29" s="359"/>
      <c r="D29" s="359"/>
      <c r="E29" s="359"/>
      <c r="F29" s="359"/>
      <c r="G29" s="359"/>
      <c r="H29" s="359"/>
      <c r="I29" s="359"/>
      <c r="J29" s="60"/>
      <c r="K29" s="60" t="s">
        <v>80</v>
      </c>
      <c r="L29" s="288"/>
      <c r="M29" s="61"/>
      <c r="N29" s="61" t="s">
        <v>81</v>
      </c>
      <c r="O29" s="343"/>
      <c r="P29" s="343"/>
      <c r="Q29" s="62" t="s">
        <v>82</v>
      </c>
      <c r="R29" s="307"/>
      <c r="S29" s="56"/>
      <c r="T29" s="65" t="s">
        <v>72</v>
      </c>
      <c r="U29" s="303"/>
      <c r="V29" s="303"/>
      <c r="W29" s="303"/>
      <c r="X29" s="303"/>
      <c r="Y29" s="304"/>
      <c r="Z29" s="44"/>
      <c r="AA29" s="5" t="s">
        <v>73</v>
      </c>
      <c r="AB29" s="6" t="s">
        <v>74</v>
      </c>
      <c r="AC29" s="57"/>
      <c r="AD29" s="57"/>
      <c r="AE29" s="57"/>
      <c r="AF29" s="5"/>
      <c r="AG29" s="6"/>
      <c r="AH29" s="57"/>
      <c r="AI29" s="57"/>
      <c r="AJ29" s="57"/>
      <c r="AK29" s="57"/>
      <c r="AL29" s="57"/>
      <c r="AM29" s="57"/>
      <c r="AN29" s="57"/>
      <c r="AO29" s="57"/>
      <c r="AP29" s="7"/>
      <c r="AQ29" s="7"/>
      <c r="AR29" s="7"/>
      <c r="AS29" s="7"/>
      <c r="AT29" s="7"/>
      <c r="AU29" s="7"/>
      <c r="AV29" s="7"/>
      <c r="AW29" s="7"/>
      <c r="AX29" s="7"/>
      <c r="AY29" s="7"/>
      <c r="AZ29" s="7"/>
      <c r="BA29" s="7"/>
      <c r="BB29" s="7"/>
      <c r="BC29" s="7"/>
      <c r="BD29" s="7"/>
    </row>
    <row r="30" spans="1:56" ht="18" customHeight="1">
      <c r="A30" s="42" t="s">
        <v>61</v>
      </c>
      <c r="B30" s="47"/>
      <c r="C30" s="47"/>
      <c r="D30" s="47"/>
      <c r="E30" s="47"/>
      <c r="F30" s="46"/>
      <c r="G30" s="375"/>
      <c r="H30" s="375"/>
      <c r="I30" s="375"/>
      <c r="J30" s="375"/>
      <c r="K30" s="375"/>
      <c r="L30" s="375"/>
      <c r="M30" s="375"/>
      <c r="N30" s="375"/>
      <c r="O30" s="375"/>
      <c r="P30" s="375"/>
      <c r="Q30" s="375"/>
      <c r="R30" s="375"/>
      <c r="S30" s="46"/>
      <c r="T30" s="378" t="s">
        <v>992</v>
      </c>
      <c r="U30" s="379"/>
      <c r="V30" s="379"/>
      <c r="W30" s="379"/>
      <c r="X30" s="379"/>
      <c r="Y30" s="380"/>
      <c r="Z30" s="44"/>
      <c r="AA30" s="5" t="s">
        <v>83</v>
      </c>
      <c r="AB30" s="6" t="s">
        <v>84</v>
      </c>
      <c r="AC30" s="57"/>
      <c r="AD30" s="57"/>
      <c r="AE30" s="57"/>
      <c r="AF30" s="5"/>
      <c r="AG30" s="6"/>
      <c r="AH30" s="57"/>
      <c r="AI30" s="57"/>
      <c r="AJ30" s="57"/>
      <c r="AK30" s="57"/>
      <c r="AL30" s="57"/>
      <c r="AM30" s="57"/>
      <c r="AN30" s="57"/>
      <c r="AO30" s="57"/>
      <c r="AP30" s="59"/>
      <c r="AQ30" s="59"/>
      <c r="AR30" s="59"/>
      <c r="AU30" s="7"/>
      <c r="AV30" s="7"/>
      <c r="AW30" s="7"/>
      <c r="AX30" s="7"/>
      <c r="AY30" s="7"/>
      <c r="AZ30" s="7"/>
      <c r="BA30" s="7"/>
      <c r="BB30" s="7"/>
      <c r="BC30" s="7"/>
      <c r="BD30" s="7"/>
    </row>
    <row r="31" spans="1:56" ht="18">
      <c r="A31" s="42" t="s">
        <v>65</v>
      </c>
      <c r="B31" s="47"/>
      <c r="C31" s="47"/>
      <c r="D31" s="47"/>
      <c r="E31" s="47"/>
      <c r="F31" s="47"/>
      <c r="G31" s="376"/>
      <c r="H31" s="376"/>
      <c r="I31" s="376"/>
      <c r="J31" s="376"/>
      <c r="K31" s="376"/>
      <c r="L31" s="376"/>
      <c r="M31" s="376"/>
      <c r="N31" s="376"/>
      <c r="O31" s="52"/>
      <c r="P31" s="52" t="s">
        <v>66</v>
      </c>
      <c r="Q31" s="53"/>
      <c r="R31" s="289"/>
      <c r="S31" s="63"/>
      <c r="T31" s="378"/>
      <c r="U31" s="379"/>
      <c r="V31" s="379"/>
      <c r="W31" s="379"/>
      <c r="X31" s="379"/>
      <c r="Y31" s="380"/>
      <c r="Z31" s="44"/>
      <c r="AA31" s="5" t="s">
        <v>95</v>
      </c>
      <c r="AB31" s="6" t="s">
        <v>96</v>
      </c>
      <c r="AC31" s="57"/>
      <c r="AD31" s="57"/>
      <c r="AE31" s="57"/>
      <c r="AF31" s="5"/>
      <c r="AG31" s="6"/>
      <c r="AH31" s="57"/>
      <c r="AI31" s="57"/>
      <c r="AJ31" s="57"/>
      <c r="AK31" s="57"/>
      <c r="AL31" s="57"/>
      <c r="AM31" s="57"/>
      <c r="AN31" s="57"/>
      <c r="AO31" s="57"/>
      <c r="AP31" s="59"/>
      <c r="AQ31" s="59"/>
      <c r="AR31" s="59"/>
      <c r="AU31" s="7"/>
      <c r="AV31" s="7"/>
      <c r="AW31" s="7"/>
      <c r="AX31" s="7"/>
      <c r="AY31" s="7"/>
      <c r="AZ31" s="7"/>
      <c r="BA31" s="7"/>
      <c r="BB31" s="7"/>
      <c r="BC31" s="7"/>
      <c r="BD31" s="7"/>
    </row>
    <row r="32" spans="1:56" ht="18">
      <c r="A32" s="42" t="s">
        <v>85</v>
      </c>
      <c r="B32" s="47"/>
      <c r="C32" s="47"/>
      <c r="D32" s="47"/>
      <c r="E32" s="47"/>
      <c r="F32" s="47"/>
      <c r="G32" s="376"/>
      <c r="H32" s="376"/>
      <c r="I32" s="376"/>
      <c r="J32" s="377"/>
      <c r="K32" s="377"/>
      <c r="L32" s="376"/>
      <c r="M32" s="377"/>
      <c r="N32" s="377"/>
      <c r="O32" s="64"/>
      <c r="P32" s="64"/>
      <c r="Q32" s="64"/>
      <c r="R32" s="64"/>
      <c r="S32" s="64"/>
      <c r="T32" s="378"/>
      <c r="U32" s="379"/>
      <c r="V32" s="379"/>
      <c r="W32" s="379"/>
      <c r="X32" s="379"/>
      <c r="Y32" s="380"/>
      <c r="Z32" s="57"/>
      <c r="AA32" s="5" t="s">
        <v>86</v>
      </c>
      <c r="AB32" s="6" t="s">
        <v>87</v>
      </c>
      <c r="AC32" s="57"/>
      <c r="AD32" s="57"/>
      <c r="AE32" s="57"/>
      <c r="AF32" s="5"/>
      <c r="AG32" s="6"/>
      <c r="AH32" s="57"/>
      <c r="AI32" s="57"/>
      <c r="AJ32" s="57"/>
      <c r="AK32" s="57"/>
      <c r="AL32" s="57"/>
      <c r="AM32" s="57"/>
      <c r="AN32" s="57"/>
      <c r="AO32" s="57"/>
      <c r="AP32" s="59"/>
      <c r="AQ32" s="59"/>
      <c r="AR32" s="59"/>
      <c r="AU32" s="7"/>
      <c r="AV32" s="7"/>
      <c r="AW32" s="7"/>
      <c r="AX32" s="7"/>
      <c r="AY32" s="7"/>
      <c r="AZ32" s="7"/>
      <c r="BA32" s="7"/>
      <c r="BB32" s="7"/>
      <c r="BC32" s="7"/>
      <c r="BD32" s="7"/>
    </row>
    <row r="33" spans="1:70" ht="23.25" customHeight="1">
      <c r="A33" s="42" t="s">
        <v>88</v>
      </c>
      <c r="B33" s="47"/>
      <c r="C33" s="47"/>
      <c r="D33" s="47"/>
      <c r="E33" s="47"/>
      <c r="F33" s="47"/>
      <c r="G33" s="377"/>
      <c r="H33" s="377"/>
      <c r="I33" s="377"/>
      <c r="J33" s="377"/>
      <c r="K33" s="377"/>
      <c r="L33" s="377"/>
      <c r="M33" s="377"/>
      <c r="N33" s="377"/>
      <c r="O33" s="377"/>
      <c r="P33" s="377"/>
      <c r="Q33" s="377"/>
      <c r="R33" s="377"/>
      <c r="S33" s="46"/>
      <c r="T33" s="65" t="s">
        <v>89</v>
      </c>
      <c r="U33" s="130"/>
      <c r="V33" s="56" t="s">
        <v>212</v>
      </c>
      <c r="W33" s="137"/>
      <c r="X33" s="137"/>
      <c r="Y33" s="135"/>
      <c r="Z33" s="57"/>
      <c r="AA33" s="5" t="s">
        <v>90</v>
      </c>
      <c r="AB33" s="6" t="s">
        <v>91</v>
      </c>
      <c r="AC33" s="57"/>
      <c r="AD33" s="57"/>
      <c r="AE33" s="57"/>
      <c r="AF33" s="5"/>
      <c r="AG33" s="6"/>
      <c r="AH33" s="57"/>
      <c r="AI33" s="57"/>
      <c r="AJ33" s="57"/>
      <c r="AK33" s="57"/>
      <c r="AL33" s="57"/>
      <c r="AM33" s="57"/>
      <c r="AN33" s="57"/>
      <c r="AO33" s="57"/>
      <c r="AP33" s="66"/>
      <c r="AQ33" s="66"/>
      <c r="AR33" s="67"/>
      <c r="AU33" s="7"/>
      <c r="AV33" s="7"/>
      <c r="AW33" s="7"/>
      <c r="AX33" s="7"/>
      <c r="AY33" s="7"/>
      <c r="AZ33" s="7"/>
      <c r="BA33" s="7"/>
      <c r="BB33" s="7"/>
      <c r="BC33" s="7"/>
      <c r="BD33" s="7"/>
    </row>
    <row r="34" spans="1:70" ht="18">
      <c r="A34" s="68"/>
      <c r="B34" s="69"/>
      <c r="C34" s="69"/>
      <c r="D34" s="69"/>
      <c r="E34" s="69"/>
      <c r="F34" s="69"/>
      <c r="G34" s="70"/>
      <c r="H34" s="70"/>
      <c r="I34" s="70"/>
      <c r="J34" s="71"/>
      <c r="K34" s="71"/>
      <c r="L34" s="70"/>
      <c r="M34" s="71"/>
      <c r="N34" s="71"/>
      <c r="O34" s="70"/>
      <c r="P34" s="71"/>
      <c r="Q34" s="71"/>
      <c r="R34" s="71"/>
      <c r="S34" s="70"/>
      <c r="T34" s="72"/>
      <c r="U34" s="73"/>
      <c r="V34" s="73"/>
      <c r="W34" s="73"/>
      <c r="X34" s="73"/>
      <c r="Y34" s="74"/>
      <c r="Z34" s="75"/>
      <c r="AA34" s="5" t="s">
        <v>92</v>
      </c>
      <c r="AB34" s="6" t="s">
        <v>93</v>
      </c>
      <c r="AC34" s="75"/>
      <c r="AD34" s="75"/>
      <c r="AE34" s="75"/>
      <c r="AF34" s="5"/>
      <c r="AG34" s="6"/>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1:70" ht="18">
      <c r="A35" s="360" t="s">
        <v>94</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2"/>
      <c r="Z35" s="98"/>
      <c r="AA35" s="5" t="s">
        <v>97</v>
      </c>
      <c r="AB35" s="6" t="s">
        <v>98</v>
      </c>
      <c r="AC35" s="98"/>
      <c r="AD35" s="98"/>
      <c r="AE35" s="98"/>
      <c r="AF35" s="5"/>
      <c r="AG35" s="6"/>
      <c r="AH35" s="98"/>
      <c r="AI35" s="98"/>
      <c r="AJ35" s="98"/>
      <c r="AK35" s="98"/>
      <c r="AL35" s="98"/>
      <c r="AM35" s="98"/>
      <c r="AN35" s="98"/>
      <c r="AO35" s="98"/>
      <c r="AP35" s="98"/>
      <c r="AQ35" s="98"/>
      <c r="AR35" s="98"/>
      <c r="AT35" s="99"/>
      <c r="AU35" s="100"/>
      <c r="AX35" s="51"/>
      <c r="AY35" s="51"/>
      <c r="AZ35" s="7"/>
      <c r="BA35" s="7"/>
      <c r="BB35" s="7"/>
      <c r="BC35" s="7"/>
      <c r="BD35" s="7"/>
    </row>
    <row r="36" spans="1:70" s="51" customFormat="1" ht="18">
      <c r="A36" s="363"/>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5"/>
      <c r="Z36" s="98"/>
      <c r="AA36" s="5" t="s">
        <v>75</v>
      </c>
      <c r="AB36" s="6" t="s">
        <v>76</v>
      </c>
      <c r="AC36" s="98"/>
      <c r="AD36" s="98"/>
      <c r="AE36" s="98"/>
      <c r="AF36" s="5"/>
      <c r="AG36" s="6"/>
      <c r="AH36" s="98"/>
      <c r="AI36" s="98"/>
      <c r="AJ36" s="98"/>
      <c r="AK36" s="98"/>
      <c r="AL36" s="98"/>
      <c r="AM36" s="98"/>
      <c r="AN36" s="98"/>
      <c r="AO36" s="98"/>
      <c r="AP36" s="98"/>
      <c r="AQ36" s="98"/>
      <c r="AR36" s="98"/>
      <c r="AT36" s="99"/>
      <c r="AU36" s="100"/>
    </row>
    <row r="37" spans="1:70" s="102" customFormat="1" ht="15">
      <c r="A37" s="366"/>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8"/>
      <c r="Z37" s="101"/>
      <c r="AA37" s="5" t="s">
        <v>77</v>
      </c>
      <c r="AB37" s="6" t="s">
        <v>78</v>
      </c>
      <c r="AC37" s="101"/>
      <c r="AD37" s="101"/>
      <c r="AE37" s="101"/>
      <c r="AF37" s="5"/>
      <c r="AG37" s="6"/>
      <c r="AH37" s="101"/>
      <c r="AI37" s="101"/>
      <c r="AJ37" s="101"/>
      <c r="AK37" s="101"/>
      <c r="AL37" s="101"/>
      <c r="AM37" s="101"/>
      <c r="AN37" s="101"/>
      <c r="AO37" s="101"/>
      <c r="AP37" s="101"/>
      <c r="AQ37" s="101"/>
      <c r="AR37" s="101"/>
      <c r="AT37" s="99"/>
      <c r="AU37" s="100"/>
    </row>
    <row r="38" spans="1:70" s="51" customFormat="1" ht="20.25">
      <c r="A38" s="366"/>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8"/>
      <c r="Z38" s="117"/>
      <c r="AA38" s="5" t="s">
        <v>99</v>
      </c>
      <c r="AB38" s="6" t="s">
        <v>100</v>
      </c>
      <c r="AC38" s="103"/>
      <c r="AD38" s="103"/>
      <c r="AE38" s="103"/>
      <c r="AF38" s="5"/>
      <c r="AG38" s="6"/>
      <c r="AH38" s="103"/>
      <c r="AI38" s="103"/>
      <c r="AJ38" s="103"/>
      <c r="AK38" s="103"/>
      <c r="AL38" s="103"/>
      <c r="AM38" s="103"/>
      <c r="AN38" s="103"/>
      <c r="AO38" s="103"/>
      <c r="AP38" s="103"/>
      <c r="AQ38" s="103"/>
      <c r="AR38" s="103"/>
      <c r="AT38" s="99"/>
      <c r="AU38" s="100"/>
    </row>
    <row r="39" spans="1:70" s="51" customFormat="1" ht="20.25">
      <c r="A39" s="366"/>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8"/>
      <c r="Z39" s="101"/>
      <c r="AA39" s="5" t="s">
        <v>101</v>
      </c>
      <c r="AB39" s="6" t="s">
        <v>102</v>
      </c>
      <c r="AC39" s="103"/>
      <c r="AD39" s="103"/>
      <c r="AE39" s="103"/>
      <c r="AF39" s="5"/>
      <c r="AG39" s="6"/>
      <c r="AH39" s="103"/>
      <c r="AI39" s="103"/>
      <c r="AJ39" s="103"/>
      <c r="AK39" s="103"/>
      <c r="AL39" s="103"/>
      <c r="AM39" s="103"/>
      <c r="AN39" s="103"/>
      <c r="AO39" s="103"/>
      <c r="AP39" s="103"/>
      <c r="AQ39" s="103"/>
      <c r="AR39" s="103"/>
      <c r="AT39" s="99"/>
      <c r="AU39" s="100"/>
    </row>
    <row r="40" spans="1:70" s="51" customFormat="1" ht="20.25">
      <c r="A40" s="366"/>
      <c r="B40" s="367"/>
      <c r="C40" s="367"/>
      <c r="D40" s="367"/>
      <c r="E40" s="367"/>
      <c r="F40" s="367"/>
      <c r="G40" s="367"/>
      <c r="H40" s="367"/>
      <c r="I40" s="367"/>
      <c r="J40" s="367"/>
      <c r="K40" s="367"/>
      <c r="L40" s="367"/>
      <c r="M40" s="367"/>
      <c r="N40" s="367"/>
      <c r="O40" s="367"/>
      <c r="P40" s="367"/>
      <c r="Q40" s="367"/>
      <c r="R40" s="367"/>
      <c r="S40" s="367"/>
      <c r="T40" s="367"/>
      <c r="U40" s="367"/>
      <c r="V40" s="367"/>
      <c r="W40" s="367"/>
      <c r="X40" s="367"/>
      <c r="Y40" s="368"/>
      <c r="Z40" s="117"/>
      <c r="AA40" s="5" t="s">
        <v>103</v>
      </c>
      <c r="AB40" s="6" t="s">
        <v>104</v>
      </c>
      <c r="AC40" s="103"/>
      <c r="AD40" s="103"/>
      <c r="AE40" s="103"/>
      <c r="AF40" s="5"/>
      <c r="AG40" s="6"/>
      <c r="AH40" s="103"/>
      <c r="AI40" s="103"/>
      <c r="AJ40" s="103"/>
      <c r="AK40" s="103"/>
      <c r="AL40" s="103"/>
      <c r="AM40" s="103"/>
      <c r="AN40" s="103"/>
      <c r="AO40" s="103"/>
      <c r="AP40" s="103"/>
      <c r="AQ40" s="103"/>
      <c r="AR40" s="103"/>
      <c r="AT40" s="99"/>
      <c r="AU40" s="100"/>
    </row>
    <row r="41" spans="1:70" s="51" customFormat="1" ht="20.25">
      <c r="A41" s="366"/>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8"/>
      <c r="Z41" s="117"/>
      <c r="AA41" s="5" t="s">
        <v>105</v>
      </c>
      <c r="AB41" s="6" t="s">
        <v>794</v>
      </c>
      <c r="AC41" s="103"/>
      <c r="AD41" s="103"/>
      <c r="AE41" s="103"/>
      <c r="AF41" s="5"/>
      <c r="AG41" s="6"/>
      <c r="AH41" s="103"/>
      <c r="AI41" s="103"/>
      <c r="AJ41" s="103"/>
      <c r="AK41" s="103"/>
      <c r="AL41" s="103"/>
      <c r="AM41" s="103"/>
      <c r="AN41" s="103"/>
      <c r="AO41" s="103"/>
      <c r="AP41" s="103"/>
      <c r="AQ41" s="103"/>
      <c r="AR41" s="103"/>
      <c r="AS41" s="104"/>
      <c r="AT41" s="99"/>
      <c r="AU41" s="100"/>
    </row>
    <row r="42" spans="1:70" s="105" customFormat="1" ht="20.25">
      <c r="A42" s="366"/>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8"/>
      <c r="Z42" s="117"/>
      <c r="AA42" s="5" t="s">
        <v>795</v>
      </c>
      <c r="AB42" s="6" t="s">
        <v>796</v>
      </c>
      <c r="AC42" s="103"/>
      <c r="AD42" s="103"/>
      <c r="AE42" s="103"/>
      <c r="AF42" s="5"/>
      <c r="AG42" s="6"/>
      <c r="AH42" s="103"/>
      <c r="AI42" s="103"/>
      <c r="AJ42" s="103"/>
      <c r="AK42" s="103"/>
      <c r="AL42" s="103"/>
      <c r="AM42" s="103"/>
      <c r="AN42" s="103"/>
      <c r="AO42" s="103"/>
      <c r="AP42" s="103"/>
      <c r="AQ42" s="103"/>
      <c r="AR42" s="103"/>
      <c r="AT42" s="99"/>
      <c r="AU42" s="100"/>
    </row>
    <row r="43" spans="1:70" s="105" customFormat="1" ht="18">
      <c r="A43" s="366"/>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8"/>
      <c r="Z43" s="106"/>
      <c r="AA43" s="5" t="s">
        <v>106</v>
      </c>
      <c r="AB43" s="6" t="s">
        <v>107</v>
      </c>
      <c r="AC43" s="106"/>
      <c r="AD43" s="106"/>
      <c r="AE43" s="106"/>
      <c r="AF43" s="5"/>
      <c r="AG43" s="6"/>
      <c r="AH43" s="106"/>
      <c r="AI43" s="106"/>
      <c r="AJ43" s="106"/>
      <c r="AK43" s="106"/>
      <c r="AL43" s="106"/>
      <c r="AM43" s="106"/>
      <c r="AN43" s="106"/>
      <c r="AO43" s="106"/>
      <c r="AP43" s="106"/>
      <c r="AQ43" s="106"/>
      <c r="AR43" s="106"/>
      <c r="AT43" s="5"/>
      <c r="AU43" s="6"/>
    </row>
    <row r="44" spans="1:70" s="51" customFormat="1" ht="18">
      <c r="A44" s="366"/>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8"/>
      <c r="Z44" s="98"/>
      <c r="AA44" s="5" t="s">
        <v>108</v>
      </c>
      <c r="AB44" s="6" t="s">
        <v>109</v>
      </c>
      <c r="AC44" s="98"/>
      <c r="AD44" s="98"/>
      <c r="AE44" s="98"/>
      <c r="AF44" s="5"/>
      <c r="AG44" s="6"/>
      <c r="AH44" s="98"/>
      <c r="AI44" s="98"/>
      <c r="AJ44" s="98"/>
      <c r="AK44" s="98"/>
      <c r="AL44" s="98"/>
      <c r="AM44" s="98"/>
      <c r="AN44" s="98"/>
      <c r="AO44" s="98"/>
      <c r="AP44" s="98"/>
      <c r="AQ44" s="98"/>
      <c r="AR44" s="98"/>
      <c r="AT44" s="5"/>
      <c r="AU44" s="6"/>
    </row>
    <row r="45" spans="1:70" s="105" customFormat="1" ht="20.25">
      <c r="A45" s="366"/>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8"/>
      <c r="Z45" s="109"/>
      <c r="AA45" s="5" t="s">
        <v>110</v>
      </c>
      <c r="AB45" s="6" t="s">
        <v>111</v>
      </c>
      <c r="AC45" s="103"/>
      <c r="AD45" s="103"/>
      <c r="AE45" s="103"/>
      <c r="AF45" s="5"/>
      <c r="AG45" s="6"/>
      <c r="AH45" s="103"/>
      <c r="AI45" s="103"/>
      <c r="AJ45" s="103"/>
      <c r="AK45" s="103"/>
      <c r="AL45" s="103"/>
      <c r="AM45" s="103"/>
      <c r="AN45" s="103"/>
      <c r="AO45" s="103"/>
      <c r="AP45" s="103"/>
      <c r="AQ45" s="103"/>
      <c r="AR45" s="103"/>
      <c r="AT45" s="5"/>
      <c r="AU45" s="6"/>
    </row>
    <row r="46" spans="1:70" s="105" customFormat="1" ht="20.25">
      <c r="A46" s="366"/>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8"/>
      <c r="Z46" s="109"/>
      <c r="AA46" s="5" t="s">
        <v>112</v>
      </c>
      <c r="AB46" s="6" t="s">
        <v>113</v>
      </c>
      <c r="AC46" s="103"/>
      <c r="AD46" s="103"/>
      <c r="AE46" s="103"/>
      <c r="AF46" s="5"/>
      <c r="AG46" s="6"/>
      <c r="AH46" s="103"/>
      <c r="AI46" s="103"/>
      <c r="AJ46" s="103"/>
      <c r="AK46" s="103"/>
      <c r="AL46" s="103"/>
      <c r="AM46" s="103"/>
      <c r="AN46" s="103"/>
      <c r="AO46" s="103"/>
      <c r="AP46" s="103"/>
      <c r="AQ46" s="103"/>
      <c r="AR46" s="103"/>
      <c r="AS46" s="107"/>
      <c r="AT46" s="5"/>
      <c r="AU46" s="6"/>
      <c r="AW46" s="107"/>
      <c r="AX46" s="107"/>
      <c r="AY46" s="107"/>
    </row>
    <row r="47" spans="1:70" s="105" customFormat="1" ht="20.25">
      <c r="A47" s="366"/>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8"/>
      <c r="Z47" s="109"/>
      <c r="AA47" s="5" t="s">
        <v>114</v>
      </c>
      <c r="AB47" s="6" t="s">
        <v>115</v>
      </c>
      <c r="AC47" s="103"/>
      <c r="AD47" s="103"/>
      <c r="AE47" s="103"/>
      <c r="AF47" s="5"/>
      <c r="AG47" s="6"/>
      <c r="AH47" s="103"/>
      <c r="AI47" s="103"/>
      <c r="AJ47" s="103"/>
      <c r="AK47" s="103"/>
      <c r="AL47" s="103"/>
      <c r="AM47" s="103"/>
      <c r="AN47" s="103"/>
      <c r="AO47" s="103"/>
      <c r="AP47" s="103"/>
      <c r="AQ47" s="103"/>
      <c r="AR47" s="103"/>
      <c r="AT47" s="5"/>
      <c r="AU47" s="6"/>
    </row>
    <row r="48" spans="1:70" s="105" customFormat="1" ht="18">
      <c r="A48" s="366"/>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8"/>
      <c r="Z48" s="108"/>
      <c r="AA48" s="5" t="s">
        <v>116</v>
      </c>
      <c r="AB48" s="6" t="s">
        <v>117</v>
      </c>
      <c r="AC48" s="108"/>
      <c r="AD48" s="108"/>
      <c r="AE48" s="108"/>
      <c r="AF48" s="5"/>
      <c r="AG48" s="6"/>
      <c r="AH48" s="108"/>
      <c r="AI48" s="108"/>
      <c r="AJ48" s="108"/>
      <c r="AK48" s="108"/>
      <c r="AL48" s="108"/>
      <c r="AM48" s="108"/>
      <c r="AN48" s="108"/>
      <c r="AO48" s="108"/>
      <c r="AP48" s="108"/>
      <c r="AQ48" s="108"/>
      <c r="AR48" s="108"/>
    </row>
    <row r="49" spans="1:56" s="105" customFormat="1" ht="18">
      <c r="A49" s="366"/>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8"/>
      <c r="Z49" s="108"/>
      <c r="AA49" s="5" t="s">
        <v>120</v>
      </c>
      <c r="AB49" s="6" t="s">
        <v>121</v>
      </c>
      <c r="AC49" s="108"/>
      <c r="AD49" s="108"/>
      <c r="AE49" s="108"/>
      <c r="AF49" s="5"/>
      <c r="AG49" s="6"/>
      <c r="AH49" s="108"/>
      <c r="AI49" s="108"/>
      <c r="AJ49" s="108"/>
      <c r="AK49" s="108"/>
      <c r="AL49" s="108"/>
      <c r="AM49" s="108"/>
      <c r="AN49" s="108"/>
      <c r="AO49" s="108"/>
      <c r="AP49" s="108"/>
      <c r="AQ49" s="108"/>
      <c r="AR49" s="108"/>
    </row>
    <row r="50" spans="1:56" s="105" customFormat="1" ht="23.25">
      <c r="A50" s="366"/>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8"/>
      <c r="Z50" s="109"/>
      <c r="AA50" s="5" t="s">
        <v>118</v>
      </c>
      <c r="AB50" s="6" t="s">
        <v>119</v>
      </c>
      <c r="AC50" s="109"/>
      <c r="AD50" s="109"/>
      <c r="AE50" s="109"/>
      <c r="AF50" s="5"/>
      <c r="AG50" s="6"/>
      <c r="AH50" s="110"/>
      <c r="AI50" s="110"/>
      <c r="AJ50" s="110"/>
      <c r="AK50" s="110"/>
      <c r="AL50" s="110"/>
      <c r="AM50" s="111"/>
      <c r="AN50" s="111"/>
      <c r="AO50" s="111"/>
      <c r="AP50" s="109"/>
      <c r="AQ50" s="109"/>
      <c r="AR50" s="109"/>
    </row>
    <row r="51" spans="1:56" s="105" customFormat="1" ht="23.25">
      <c r="A51" s="366"/>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8"/>
      <c r="Z51" s="109"/>
      <c r="AA51" s="5" t="s">
        <v>122</v>
      </c>
      <c r="AB51" s="6" t="s">
        <v>123</v>
      </c>
      <c r="AC51" s="109"/>
      <c r="AD51" s="109"/>
      <c r="AE51" s="109"/>
      <c r="AF51" s="5"/>
      <c r="AG51" s="6"/>
      <c r="AH51" s="110"/>
      <c r="AI51" s="110"/>
      <c r="AJ51" s="110"/>
      <c r="AK51" s="110"/>
      <c r="AL51" s="110"/>
      <c r="AM51" s="111"/>
      <c r="AN51" s="111"/>
      <c r="AO51" s="111"/>
      <c r="AP51" s="109"/>
      <c r="AQ51" s="109"/>
      <c r="AR51" s="109"/>
    </row>
    <row r="52" spans="1:56" s="113" customFormat="1" ht="18">
      <c r="A52" s="366"/>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8"/>
      <c r="Z52" s="112"/>
      <c r="AA52" s="5" t="s">
        <v>126</v>
      </c>
      <c r="AB52" s="6" t="s">
        <v>127</v>
      </c>
      <c r="AC52" s="112"/>
      <c r="AD52" s="112"/>
      <c r="AE52" s="112"/>
      <c r="AF52" s="112"/>
      <c r="AG52" s="112"/>
      <c r="AH52" s="112"/>
      <c r="AI52" s="112"/>
      <c r="AJ52" s="112"/>
      <c r="AK52" s="112"/>
      <c r="AL52" s="112"/>
      <c r="AM52" s="112"/>
      <c r="AN52" s="112"/>
      <c r="AO52" s="112"/>
      <c r="AP52" s="112"/>
      <c r="AQ52" s="112"/>
      <c r="AR52" s="112"/>
      <c r="AS52" s="105"/>
      <c r="AT52" s="105"/>
      <c r="AU52" s="105"/>
      <c r="AV52" s="105"/>
      <c r="AW52" s="105"/>
      <c r="AX52" s="105"/>
      <c r="AY52" s="105"/>
      <c r="AZ52" s="105"/>
      <c r="BA52" s="105"/>
      <c r="BB52" s="105"/>
      <c r="BC52" s="105"/>
      <c r="BD52" s="105"/>
    </row>
    <row r="53" spans="1:56" s="113" customFormat="1" ht="18">
      <c r="A53" s="366"/>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8"/>
      <c r="Z53" s="114"/>
      <c r="AA53" s="5" t="s">
        <v>124</v>
      </c>
      <c r="AB53" s="6" t="s">
        <v>125</v>
      </c>
      <c r="AC53" s="114"/>
      <c r="AD53" s="114"/>
      <c r="AE53" s="114"/>
      <c r="AF53" s="114"/>
      <c r="AG53" s="114"/>
      <c r="AH53" s="114"/>
      <c r="AI53" s="114"/>
      <c r="AJ53" s="114"/>
      <c r="AK53" s="114"/>
      <c r="AL53" s="114"/>
      <c r="AM53" s="114"/>
      <c r="AN53" s="114"/>
      <c r="AO53" s="114"/>
      <c r="AP53" s="114"/>
      <c r="AQ53" s="114"/>
      <c r="AR53" s="114"/>
      <c r="AS53" s="105"/>
      <c r="AT53" s="105"/>
      <c r="AU53" s="105"/>
      <c r="AV53" s="105"/>
      <c r="AW53" s="105"/>
      <c r="AX53" s="105"/>
      <c r="AY53" s="105"/>
      <c r="AZ53" s="105"/>
      <c r="BA53" s="105"/>
      <c r="BB53" s="105"/>
      <c r="BC53" s="105"/>
      <c r="BD53" s="105"/>
    </row>
    <row r="54" spans="1:56" s="113" customFormat="1" ht="18">
      <c r="A54" s="366"/>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8"/>
      <c r="Z54" s="114"/>
      <c r="AA54" s="5" t="s">
        <v>128</v>
      </c>
      <c r="AB54" s="6" t="s">
        <v>129</v>
      </c>
      <c r="AC54" s="114"/>
      <c r="AD54" s="114"/>
      <c r="AE54" s="114"/>
      <c r="AF54" s="114"/>
      <c r="AG54" s="114"/>
      <c r="AH54" s="114"/>
      <c r="AI54" s="114"/>
      <c r="AJ54" s="114"/>
      <c r="AK54" s="114"/>
      <c r="AL54" s="114"/>
      <c r="AM54" s="114"/>
      <c r="AN54" s="114"/>
      <c r="AO54" s="114"/>
      <c r="AP54" s="114"/>
      <c r="AQ54" s="114"/>
      <c r="AR54" s="114"/>
      <c r="AS54" s="105"/>
      <c r="AT54" s="105"/>
      <c r="AU54" s="105"/>
      <c r="AV54" s="105"/>
      <c r="AW54" s="105"/>
      <c r="AX54" s="105"/>
      <c r="AY54" s="105"/>
      <c r="AZ54" s="105"/>
      <c r="BA54" s="105"/>
      <c r="BB54" s="105"/>
      <c r="BC54" s="105"/>
      <c r="BD54" s="105"/>
    </row>
    <row r="55" spans="1:56" s="113" customFormat="1" ht="18">
      <c r="A55" s="366"/>
      <c r="B55" s="367"/>
      <c r="C55" s="367"/>
      <c r="D55" s="367"/>
      <c r="E55" s="367"/>
      <c r="F55" s="367"/>
      <c r="G55" s="367"/>
      <c r="H55" s="367"/>
      <c r="I55" s="367"/>
      <c r="J55" s="367"/>
      <c r="K55" s="367"/>
      <c r="L55" s="367"/>
      <c r="M55" s="367"/>
      <c r="N55" s="367"/>
      <c r="O55" s="367"/>
      <c r="P55" s="367"/>
      <c r="Q55" s="367"/>
      <c r="R55" s="367"/>
      <c r="S55" s="367"/>
      <c r="T55" s="367"/>
      <c r="U55" s="367"/>
      <c r="V55" s="367"/>
      <c r="W55" s="367"/>
      <c r="X55" s="367"/>
      <c r="Y55" s="368"/>
      <c r="Z55" s="114"/>
      <c r="AA55" s="114"/>
      <c r="AB55" s="114"/>
      <c r="AC55" s="114"/>
      <c r="AD55" s="114"/>
      <c r="AE55" s="114"/>
      <c r="AF55" s="114"/>
      <c r="AG55" s="114"/>
      <c r="AH55" s="114"/>
      <c r="AI55" s="114"/>
      <c r="AJ55" s="114"/>
      <c r="AK55" s="114"/>
      <c r="AL55" s="114"/>
      <c r="AM55" s="114"/>
      <c r="AN55" s="114"/>
      <c r="AO55" s="114"/>
      <c r="AP55" s="114"/>
      <c r="AQ55" s="114"/>
      <c r="AR55" s="114"/>
      <c r="AS55" s="105"/>
      <c r="AT55" s="105"/>
      <c r="AU55" s="105"/>
      <c r="AV55" s="105"/>
      <c r="AW55" s="105"/>
      <c r="AX55" s="105"/>
      <c r="AY55" s="105"/>
      <c r="AZ55" s="105"/>
      <c r="BA55" s="105"/>
      <c r="BB55" s="105"/>
      <c r="BC55" s="105"/>
      <c r="BD55" s="105"/>
    </row>
    <row r="56" spans="1:56" s="113" customFormat="1" ht="18.75" thickBot="1">
      <c r="A56" s="369"/>
      <c r="B56" s="370"/>
      <c r="C56" s="370"/>
      <c r="D56" s="370"/>
      <c r="E56" s="370"/>
      <c r="F56" s="370"/>
      <c r="G56" s="370"/>
      <c r="H56" s="370"/>
      <c r="I56" s="370"/>
      <c r="J56" s="370"/>
      <c r="K56" s="370"/>
      <c r="L56" s="370"/>
      <c r="M56" s="370"/>
      <c r="N56" s="370"/>
      <c r="O56" s="370"/>
      <c r="P56" s="370"/>
      <c r="Q56" s="370"/>
      <c r="R56" s="370"/>
      <c r="S56" s="370"/>
      <c r="T56" s="370"/>
      <c r="U56" s="370"/>
      <c r="V56" s="370"/>
      <c r="W56" s="370"/>
      <c r="X56" s="370"/>
      <c r="Y56" s="371"/>
      <c r="Z56" s="114"/>
      <c r="AA56" s="114"/>
      <c r="AB56" s="114"/>
      <c r="AC56" s="114"/>
      <c r="AD56" s="114"/>
      <c r="AE56" s="114"/>
      <c r="AF56" s="114"/>
      <c r="AG56" s="114"/>
      <c r="AH56" s="114"/>
      <c r="AI56" s="114"/>
      <c r="AJ56" s="114"/>
      <c r="AK56" s="114"/>
      <c r="AL56" s="114"/>
      <c r="AM56" s="114"/>
      <c r="AN56" s="114"/>
      <c r="AO56" s="114"/>
      <c r="AP56" s="114"/>
      <c r="AQ56" s="114"/>
      <c r="AR56" s="114"/>
      <c r="AS56" s="105"/>
      <c r="AT56" s="105"/>
      <c r="AU56" s="105"/>
      <c r="AV56" s="105"/>
      <c r="AW56" s="105"/>
      <c r="AX56" s="105"/>
      <c r="AY56" s="105"/>
      <c r="AZ56" s="105"/>
      <c r="BA56" s="105"/>
      <c r="BB56" s="105"/>
      <c r="BC56" s="105"/>
      <c r="BD56" s="105"/>
    </row>
    <row r="57" spans="1:56" ht="15">
      <c r="AA57" s="114"/>
      <c r="AB57" s="114"/>
      <c r="AX57" s="115"/>
      <c r="AY57" s="115"/>
    </row>
    <row r="58" spans="1:56">
      <c r="AX58" s="115"/>
      <c r="AY58" s="115"/>
    </row>
    <row r="59" spans="1:56">
      <c r="AX59" s="115"/>
      <c r="AY59" s="115"/>
    </row>
    <row r="60" spans="1:56">
      <c r="AX60" s="115"/>
      <c r="AY60" s="115"/>
    </row>
    <row r="61" spans="1:56">
      <c r="AX61" s="115"/>
      <c r="AY61" s="115"/>
    </row>
    <row r="62" spans="1:56">
      <c r="AX62" s="115"/>
      <c r="AY62" s="115"/>
    </row>
    <row r="63" spans="1:56">
      <c r="AX63" s="115"/>
      <c r="AY63" s="115"/>
    </row>
    <row r="64" spans="1:56">
      <c r="AX64" s="115"/>
      <c r="AY64" s="115"/>
    </row>
    <row r="65" spans="50:51">
      <c r="AX65" s="115"/>
      <c r="AY65" s="115"/>
    </row>
    <row r="66" spans="50:51">
      <c r="AX66" s="115"/>
      <c r="AY66" s="115"/>
    </row>
    <row r="67" spans="50:51">
      <c r="AX67" s="115"/>
      <c r="AY67" s="115"/>
    </row>
    <row r="68" spans="50:51">
      <c r="AX68" s="115"/>
      <c r="AY68" s="115"/>
    </row>
    <row r="69" spans="50:51">
      <c r="AX69" s="115"/>
      <c r="AY69" s="115"/>
    </row>
    <row r="70" spans="50:51">
      <c r="AX70" s="115"/>
      <c r="AY70" s="115"/>
    </row>
  </sheetData>
  <sheetProtection password="D3A6" sheet="1" objects="1" scenarios="1"/>
  <protectedRanges>
    <protectedRange sqref="O15:Q15" name="Range1_1"/>
    <protectedRange sqref="K15 X15 H17:O17 J19 H20:R22 L23:R23 B25:R25 C26:I26 L26 O26:P26 R26 B28:R28 C29:I29 L29 O29:P29 R29 Q31:R31 G30:R30 G31:N32 G33:R33 A36:Y56" name="Range1"/>
  </protectedRanges>
  <mergeCells count="33">
    <mergeCell ref="A35:Y35"/>
    <mergeCell ref="A36:Y56"/>
    <mergeCell ref="A27:S27"/>
    <mergeCell ref="H20:R20"/>
    <mergeCell ref="H22:R22"/>
    <mergeCell ref="H21:R21"/>
    <mergeCell ref="G32:N32"/>
    <mergeCell ref="G33:R33"/>
    <mergeCell ref="G30:R30"/>
    <mergeCell ref="G31:N31"/>
    <mergeCell ref="C26:I26"/>
    <mergeCell ref="O26:P26"/>
    <mergeCell ref="T30:Y32"/>
    <mergeCell ref="AD26:AT26"/>
    <mergeCell ref="B28:R28"/>
    <mergeCell ref="B25:R25"/>
    <mergeCell ref="C29:I29"/>
    <mergeCell ref="O29:P29"/>
    <mergeCell ref="H15:J15"/>
    <mergeCell ref="L23:R23"/>
    <mergeCell ref="H17:O17"/>
    <mergeCell ref="T17:Y18"/>
    <mergeCell ref="T20:Y21"/>
    <mergeCell ref="V22:W22"/>
    <mergeCell ref="O15:Q15"/>
    <mergeCell ref="H14:I14"/>
    <mergeCell ref="K14:L14"/>
    <mergeCell ref="N14:P14"/>
    <mergeCell ref="A8:Y8"/>
    <mergeCell ref="A9:Y9"/>
    <mergeCell ref="A10:Y12"/>
    <mergeCell ref="A13:S13"/>
    <mergeCell ref="T14:Y14"/>
  </mergeCells>
  <phoneticPr fontId="30" type="noConversion"/>
  <conditionalFormatting sqref="T14:Y14">
    <cfRule type="expression" dxfId="58" priority="1">
      <formula>AND($X$15="X",ISBLANK(Notes))</formula>
    </cfRule>
  </conditionalFormatting>
  <dataValidations count="9">
    <dataValidation type="custom" operator="equal" allowBlank="1" showInputMessage="1" showErrorMessage="1" error="Enter an &quot;X&quot; if any Respondent Identification Data has changed." sqref="J19">
      <formula1>AND(LEN(IDChngChk)=1,IDChngChk="X")</formula1>
    </dataValidation>
    <dataValidation type="textLength" operator="equal" showInputMessage="1" showErrorMessage="1" error="Enter a valid 10 digit EIA ID." sqref="H17:O17">
      <formula1>10</formula1>
    </dataValidation>
    <dataValidation type="custom" allowBlank="1" showInputMessage="1" showErrorMessage="1" error="Enter a valid 10 digit telephone number." sqref="G32:N32">
      <formula1>AND(LEN(fax)=10,ISNUMBER(fax))</formula1>
    </dataValidation>
    <dataValidation type="whole" allowBlank="1" showInputMessage="1" showErrorMessage="1" error="Enter valid month value, 1-12" sqref="K15">
      <formula1>1</formula1>
      <formula2>12</formula2>
    </dataValidation>
    <dataValidation type="custom" allowBlank="1" showInputMessage="1" showErrorMessage="1" error="Enter &quot;X&quot; if this is a resubmission." sqref="X15">
      <formula1>AND(LEN(ResubChk)=1,OR(ResubChk="X",ResubChk=" "))</formula1>
    </dataValidation>
    <dataValidation type="custom" allowBlank="1" showInputMessage="1" showErrorMessage="1" error="Enter a valid 10 digit telephone number." sqref="G31:N31">
      <formula1>AND(LEN(phone)=10,ISNUMBER(phone))</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L23:R23">
      <formula1>AND(LEN(TCN)=12,LEFT(TCN,1)="T",MID(TCN,2,1)="-",ISNUMBER(VALUE(MID(TCN,3,2))),MID(TCN,5,1)="-",ISERR(VALUE((MID(TCN,6,2)))),MID(TCN,8,1)="-",ISNUMBER(VALUE(MID(TCN,9,4))))</formula1>
    </dataValidation>
    <dataValidation type="list" allowBlank="1" showInputMessage="1" showErrorMessage="1" error="Value must be a valid State Code from the drop down." sqref="L29 L26">
      <formula1>$AA$1:$AA$55</formula1>
    </dataValidation>
    <dataValidation type="custom" allowBlank="1" showInputMessage="1" showErrorMessage="1" error="Enter a valid four-digit year; 2010 or later." sqref="O15:Q15">
      <formula1>AND(ISNUMBER(Year),LEN(Year)=4,Year&gt;2009)</formula1>
    </dataValidation>
  </dataValidations>
  <printOptions horizontalCentered="1"/>
  <pageMargins left="0.75" right="0.75" top="0.72" bottom="1" header="0.5" footer="0.5"/>
  <pageSetup scale="55"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92"/>
  <sheetViews>
    <sheetView showRowColHeaders="0" zoomScale="75" zoomScaleNormal="75" workbookViewId="0">
      <pane ySplit="10" topLeftCell="A11" activePane="bottomLeft" state="frozen"/>
      <selection activeCell="A20" sqref="A20"/>
      <selection pane="bottomLeft" activeCell="C12" sqref="C12"/>
    </sheetView>
  </sheetViews>
  <sheetFormatPr defaultColWidth="8.85546875" defaultRowHeight="12.75"/>
  <cols>
    <col min="1" max="1" width="53.7109375" style="7" customWidth="1"/>
    <col min="2" max="2" width="10.7109375" style="121" customWidth="1"/>
    <col min="3" max="9" width="12.7109375" style="7" customWidth="1"/>
    <col min="10" max="10" width="4" style="121" customWidth="1"/>
    <col min="11" max="11" width="45.28515625" style="7" customWidth="1"/>
    <col min="12" max="16384" width="8.85546875" style="7"/>
  </cols>
  <sheetData>
    <row r="1" spans="1:34" ht="21" customHeight="1">
      <c r="A1" s="76"/>
      <c r="B1" s="77"/>
      <c r="C1" s="78"/>
      <c r="D1" s="78"/>
      <c r="E1" s="78"/>
      <c r="F1" s="78"/>
      <c r="G1" s="78"/>
      <c r="H1" s="122"/>
      <c r="I1" s="154" t="s">
        <v>987</v>
      </c>
      <c r="K1" s="79"/>
      <c r="L1" s="79"/>
      <c r="N1" s="79"/>
      <c r="O1" s="79"/>
      <c r="Q1" s="79"/>
      <c r="R1" s="79"/>
      <c r="T1" s="79"/>
      <c r="U1" s="79"/>
      <c r="W1" s="79"/>
      <c r="X1" s="79"/>
      <c r="Z1" s="79"/>
      <c r="AA1" s="79"/>
      <c r="AC1" s="79"/>
      <c r="AD1" s="79"/>
      <c r="AF1" s="79"/>
      <c r="AG1" s="79"/>
    </row>
    <row r="2" spans="1:34" ht="21" customHeight="1">
      <c r="A2" s="80"/>
      <c r="B2" s="81"/>
      <c r="C2" s="82"/>
      <c r="D2" s="82"/>
      <c r="E2" s="82"/>
      <c r="F2" s="82"/>
      <c r="G2" s="82"/>
      <c r="H2" s="41"/>
      <c r="I2" s="155" t="s">
        <v>990</v>
      </c>
      <c r="K2" s="83"/>
      <c r="L2" s="83"/>
      <c r="M2" s="51"/>
      <c r="N2" s="79"/>
      <c r="O2" s="79"/>
      <c r="Q2" s="79"/>
      <c r="R2" s="79"/>
      <c r="T2" s="79"/>
      <c r="U2" s="79"/>
      <c r="W2" s="79"/>
      <c r="X2" s="79"/>
      <c r="Z2" s="79"/>
      <c r="AA2" s="79"/>
      <c r="AC2" s="79"/>
      <c r="AD2" s="79"/>
      <c r="AF2" s="79"/>
      <c r="AG2" s="79"/>
    </row>
    <row r="3" spans="1:34" ht="21" customHeight="1">
      <c r="A3" s="84"/>
      <c r="B3" s="85"/>
      <c r="C3" s="86"/>
      <c r="D3" s="86"/>
      <c r="E3" s="86"/>
      <c r="F3" s="86"/>
      <c r="G3" s="41"/>
      <c r="H3" s="41"/>
      <c r="I3" s="155" t="s">
        <v>988</v>
      </c>
      <c r="K3" s="168"/>
      <c r="L3" s="79"/>
      <c r="N3" s="79"/>
      <c r="O3" s="79"/>
      <c r="Q3" s="79"/>
      <c r="R3" s="79"/>
      <c r="T3" s="79"/>
      <c r="U3" s="79"/>
      <c r="W3" s="79"/>
      <c r="X3" s="79"/>
      <c r="AF3" s="79"/>
      <c r="AG3" s="79"/>
    </row>
    <row r="4" spans="1:34" ht="21" customHeight="1">
      <c r="A4" s="84"/>
      <c r="B4" s="85"/>
      <c r="C4" s="86"/>
      <c r="D4" s="86"/>
      <c r="E4" s="86"/>
      <c r="F4" s="86"/>
      <c r="G4" s="41"/>
      <c r="H4" s="41"/>
      <c r="I4" s="155" t="s">
        <v>989</v>
      </c>
      <c r="K4" s="168"/>
      <c r="L4" s="79"/>
      <c r="N4" s="79"/>
      <c r="O4" s="79"/>
      <c r="Q4" s="79"/>
      <c r="R4" s="79"/>
      <c r="T4" s="79"/>
      <c r="U4" s="79"/>
      <c r="W4" s="79"/>
      <c r="X4" s="79"/>
      <c r="AF4" s="79"/>
      <c r="AG4" s="79"/>
    </row>
    <row r="5" spans="1:34" s="51" customFormat="1" ht="21" customHeight="1">
      <c r="A5" s="323" t="s">
        <v>11</v>
      </c>
      <c r="B5" s="324"/>
      <c r="C5" s="324"/>
      <c r="D5" s="324"/>
      <c r="E5" s="324"/>
      <c r="F5" s="324"/>
      <c r="G5" s="324"/>
      <c r="H5" s="324"/>
      <c r="I5" s="325"/>
      <c r="J5" s="159"/>
      <c r="K5" s="87"/>
      <c r="L5" s="87"/>
      <c r="M5" s="87"/>
      <c r="N5" s="87"/>
      <c r="O5" s="87"/>
      <c r="P5" s="87"/>
      <c r="Q5" s="87"/>
      <c r="R5" s="87"/>
      <c r="S5" s="87"/>
      <c r="T5" s="87"/>
      <c r="U5" s="87"/>
      <c r="V5" s="87"/>
      <c r="W5" s="87"/>
      <c r="X5" s="87"/>
      <c r="Y5" s="87"/>
      <c r="Z5" s="83"/>
      <c r="AA5" s="79"/>
      <c r="AB5" s="7"/>
      <c r="AC5" s="79"/>
      <c r="AD5" s="79"/>
      <c r="AE5" s="7"/>
      <c r="AF5" s="79"/>
      <c r="AG5" s="79"/>
      <c r="AH5" s="7"/>
    </row>
    <row r="6" spans="1:34" ht="21" customHeight="1" thickBot="1">
      <c r="A6" s="381" t="s">
        <v>798</v>
      </c>
      <c r="B6" s="382"/>
      <c r="C6" s="382"/>
      <c r="D6" s="382"/>
      <c r="E6" s="382"/>
      <c r="F6" s="382"/>
      <c r="G6" s="382"/>
      <c r="H6" s="382"/>
      <c r="I6" s="383"/>
      <c r="J6" s="159"/>
      <c r="K6" s="87"/>
      <c r="L6" s="87"/>
      <c r="M6" s="87"/>
      <c r="N6" s="87"/>
      <c r="O6" s="87"/>
      <c r="P6" s="87"/>
      <c r="Q6" s="87"/>
      <c r="R6" s="87"/>
      <c r="S6" s="87"/>
      <c r="T6" s="87"/>
      <c r="U6" s="87"/>
      <c r="V6" s="87"/>
      <c r="W6" s="87"/>
      <c r="X6" s="87"/>
      <c r="Y6" s="87"/>
      <c r="Z6" s="83"/>
      <c r="AA6" s="79"/>
      <c r="AC6" s="79"/>
      <c r="AD6" s="79"/>
      <c r="AF6" s="79"/>
      <c r="AG6" s="79"/>
    </row>
    <row r="7" spans="1:34" s="93" customFormat="1" ht="36" customHeight="1" thickTop="1">
      <c r="A7" s="88" t="str">
        <f>"REPORTING PERIOD:        Month:   "&amp;Month&amp;"       Year:   "&amp;Year</f>
        <v xml:space="preserve">REPORTING PERIOD:        Month:          Year:   </v>
      </c>
      <c r="B7" s="89"/>
      <c r="C7" s="90"/>
      <c r="D7" s="262" t="str">
        <f>"EIA ID NUMBER:   "&amp;ID</f>
        <v xml:space="preserve">EIA ID NUMBER:   </v>
      </c>
      <c r="E7" s="91"/>
      <c r="F7" s="92"/>
      <c r="G7" s="90"/>
      <c r="H7" s="90"/>
      <c r="I7" s="260" t="str">
        <f>"RESUBMISSION:   "&amp;IF(ResubChk="","",UPPER(ResubChk)&amp;"   ")</f>
        <v xml:space="preserve">RESUBMISSION:   </v>
      </c>
      <c r="J7" s="159"/>
      <c r="K7" s="79"/>
      <c r="L7" s="79"/>
      <c r="M7" s="7"/>
      <c r="N7" s="79"/>
      <c r="O7" s="79"/>
      <c r="P7" s="7"/>
      <c r="Q7" s="79"/>
      <c r="R7" s="79"/>
      <c r="S7" s="7"/>
      <c r="T7" s="79"/>
      <c r="U7" s="79"/>
      <c r="V7" s="7"/>
      <c r="W7" s="79"/>
      <c r="X7" s="79"/>
      <c r="Y7" s="7"/>
      <c r="Z7" s="79"/>
      <c r="AA7" s="79"/>
      <c r="AB7" s="7"/>
      <c r="AC7" s="79"/>
      <c r="AD7" s="79"/>
      <c r="AE7" s="7"/>
      <c r="AF7" s="79"/>
      <c r="AG7" s="79"/>
      <c r="AH7" s="7"/>
    </row>
    <row r="8" spans="1:34" s="51" customFormat="1" ht="18" customHeight="1">
      <c r="A8" s="384" t="s">
        <v>217</v>
      </c>
      <c r="B8" s="385"/>
      <c r="C8" s="385"/>
      <c r="D8" s="385"/>
      <c r="E8" s="388" t="str">
        <f>IF(SUM(PartSums)&gt;0,"The highlighted totals do not equal the sum of their parts.  Please Check your entries.","")</f>
        <v/>
      </c>
      <c r="F8" s="388"/>
      <c r="G8" s="388"/>
      <c r="H8" s="388"/>
      <c r="I8" s="389"/>
      <c r="J8" s="159"/>
      <c r="K8" s="79"/>
      <c r="L8" s="79"/>
      <c r="M8" s="7"/>
      <c r="N8" s="79"/>
      <c r="O8" s="79"/>
      <c r="P8" s="7"/>
      <c r="Q8" s="79"/>
      <c r="R8" s="79"/>
      <c r="S8" s="7"/>
      <c r="T8" s="79"/>
      <c r="U8" s="79"/>
      <c r="V8" s="7"/>
      <c r="W8" s="79"/>
      <c r="X8" s="79"/>
      <c r="Y8" s="7"/>
      <c r="Z8" s="79"/>
      <c r="AA8" s="79"/>
      <c r="AB8" s="7"/>
      <c r="AC8" s="79"/>
      <c r="AD8" s="79"/>
      <c r="AE8" s="7"/>
      <c r="AF8" s="79"/>
      <c r="AG8" s="79"/>
      <c r="AH8" s="7"/>
    </row>
    <row r="9" spans="1:34" s="51" customFormat="1" ht="18" customHeight="1">
      <c r="A9" s="386"/>
      <c r="B9" s="387"/>
      <c r="C9" s="387"/>
      <c r="D9" s="387"/>
      <c r="E9" s="390"/>
      <c r="F9" s="390"/>
      <c r="G9" s="390"/>
      <c r="H9" s="390"/>
      <c r="I9" s="391"/>
      <c r="J9" s="159"/>
      <c r="K9" s="79"/>
      <c r="L9" s="79"/>
      <c r="M9" s="7"/>
      <c r="N9" s="79"/>
      <c r="O9" s="79"/>
      <c r="P9" s="7"/>
      <c r="Q9" s="79"/>
      <c r="R9" s="79"/>
      <c r="S9" s="7"/>
      <c r="T9" s="79"/>
      <c r="U9" s="79"/>
      <c r="V9" s="7"/>
      <c r="W9" s="79"/>
      <c r="X9" s="79"/>
      <c r="Y9" s="7"/>
      <c r="Z9" s="79"/>
      <c r="AA9" s="79"/>
      <c r="AB9" s="7"/>
      <c r="AC9" s="79"/>
      <c r="AD9" s="79"/>
      <c r="AE9" s="7"/>
      <c r="AF9" s="79"/>
      <c r="AG9" s="79"/>
      <c r="AH9" s="7"/>
    </row>
    <row r="10" spans="1:34" ht="78.75">
      <c r="A10" s="123" t="s">
        <v>130</v>
      </c>
      <c r="B10" s="124" t="s">
        <v>131</v>
      </c>
      <c r="C10" s="125" t="s">
        <v>206</v>
      </c>
      <c r="D10" s="125" t="s">
        <v>207</v>
      </c>
      <c r="E10" s="124" t="s">
        <v>214</v>
      </c>
      <c r="F10" s="180" t="s">
        <v>208</v>
      </c>
      <c r="G10" s="180" t="s">
        <v>209</v>
      </c>
      <c r="H10" s="180" t="s">
        <v>210</v>
      </c>
      <c r="I10" s="126" t="s">
        <v>211</v>
      </c>
      <c r="J10" s="158"/>
      <c r="K10" s="79"/>
      <c r="L10" s="79"/>
      <c r="N10" s="79"/>
      <c r="O10" s="79"/>
      <c r="Q10" s="79"/>
      <c r="R10" s="79"/>
      <c r="T10" s="79"/>
      <c r="U10" s="79"/>
      <c r="W10" s="79"/>
      <c r="X10" s="79"/>
      <c r="Z10" s="79"/>
      <c r="AA10" s="79"/>
      <c r="AC10" s="79"/>
      <c r="AD10" s="79"/>
      <c r="AF10" s="79"/>
      <c r="AG10" s="79"/>
    </row>
    <row r="11" spans="1:34" ht="22.5">
      <c r="A11" s="96" t="s">
        <v>132</v>
      </c>
      <c r="B11" s="127"/>
      <c r="C11" s="128"/>
      <c r="D11" s="118"/>
      <c r="E11" s="118"/>
      <c r="F11" s="181"/>
      <c r="G11" s="181"/>
      <c r="H11" s="181"/>
      <c r="I11" s="119"/>
      <c r="J11" s="158"/>
      <c r="K11" s="94"/>
      <c r="L11" s="95"/>
    </row>
    <row r="12" spans="1:34" ht="22.5">
      <c r="A12" s="97" t="s">
        <v>133</v>
      </c>
      <c r="B12" s="308" t="s">
        <v>134</v>
      </c>
      <c r="C12" s="309"/>
      <c r="D12" s="309"/>
      <c r="E12" s="309"/>
      <c r="F12" s="310"/>
      <c r="G12" s="310"/>
      <c r="H12" s="310"/>
      <c r="I12" s="311"/>
      <c r="J12" s="167" t="str">
        <f>IF(ABS(+C12+D12-E12+F12-G12-H12-I12)&gt;5,"`","")</f>
        <v/>
      </c>
      <c r="K12" s="94" t="str">
        <f>IF(ABS(+C12+D12-E12+F12-G12-H12-I12)&gt;5,"The balance for Prod " &amp; B12 &amp; " is off by 6 or more.   Difference = "&amp; (+C12+D12-E12+F12-G12-H12-I12),"")</f>
        <v/>
      </c>
      <c r="L12" s="95"/>
    </row>
    <row r="13" spans="1:34" ht="22.5">
      <c r="A13" s="97" t="s">
        <v>135</v>
      </c>
      <c r="B13" s="308" t="s">
        <v>136</v>
      </c>
      <c r="C13" s="309"/>
      <c r="D13" s="309"/>
      <c r="E13" s="309"/>
      <c r="F13" s="310"/>
      <c r="G13" s="310"/>
      <c r="H13" s="310"/>
      <c r="I13" s="311"/>
      <c r="J13" s="167" t="str">
        <f>IF(ABS(+C13+D13-E13+F13-G13-H13-I13)&gt;5,"`","")</f>
        <v/>
      </c>
      <c r="K13" s="94" t="str">
        <f>IF(ABS(+C13+D13-E13+F13-G13-H13-I13)&gt;5,"The balance for Prod " &amp; B13 &amp; " is off by 6 or more.   Difference = "&amp; (+C13+D13-E13+F13-G13-H13-I13),"")</f>
        <v/>
      </c>
      <c r="L13" s="95"/>
    </row>
    <row r="14" spans="1:34" ht="22.5">
      <c r="A14" s="97" t="s">
        <v>137</v>
      </c>
      <c r="B14" s="308" t="s">
        <v>138</v>
      </c>
      <c r="C14" s="309"/>
      <c r="D14" s="309"/>
      <c r="E14" s="309"/>
      <c r="F14" s="310"/>
      <c r="G14" s="310"/>
      <c r="H14" s="310"/>
      <c r="I14" s="311"/>
      <c r="J14" s="167" t="str">
        <f>IF(ABS(+C14+D14-E14+F14-G14-H14-I14)&gt;5,"`","")</f>
        <v/>
      </c>
      <c r="K14" s="94" t="str">
        <f>IF(ABS(+C14+D14-E14+F14-G14-H14-I14)&gt;5,"The balance for Prod " &amp; B14 &amp; " is off by 6 or more.   Difference = "&amp; (+C14+D14-E14+F14-G14-H14-I14),"")</f>
        <v/>
      </c>
      <c r="L14" s="95"/>
    </row>
    <row r="15" spans="1:34" ht="22.5">
      <c r="A15" s="97" t="s">
        <v>218</v>
      </c>
      <c r="B15" s="308" t="s">
        <v>139</v>
      </c>
      <c r="C15" s="309"/>
      <c r="D15" s="309"/>
      <c r="E15" s="309"/>
      <c r="F15" s="310"/>
      <c r="G15" s="310"/>
      <c r="H15" s="310"/>
      <c r="I15" s="311"/>
      <c r="J15" s="167" t="str">
        <f>IF(ABS(+C15+D15-E15+F15-G15-H15-I15)&gt;5,"`","")</f>
        <v/>
      </c>
      <c r="K15" s="94" t="str">
        <f>IF(ABS(+C15+D15-E15+F15-G15-H15-I15)&gt;5,"The balance for Prod " &amp; B15 &amp; " is off by 6 or more.   Difference = "&amp; (+C15+D15-E15+F15-G15-H15-I15),"")</f>
        <v/>
      </c>
      <c r="L15" s="95"/>
    </row>
    <row r="16" spans="1:34" ht="22.5">
      <c r="A16" s="96" t="s">
        <v>140</v>
      </c>
      <c r="B16" s="156"/>
      <c r="C16" s="138"/>
      <c r="D16" s="138"/>
      <c r="E16" s="138"/>
      <c r="F16" s="164"/>
      <c r="G16" s="164"/>
      <c r="H16" s="164"/>
      <c r="I16" s="139"/>
      <c r="J16" s="158"/>
      <c r="K16" s="94"/>
      <c r="L16" s="95"/>
    </row>
    <row r="17" spans="1:12" ht="22.5">
      <c r="A17" s="97" t="s">
        <v>143</v>
      </c>
      <c r="B17" s="308" t="s">
        <v>144</v>
      </c>
      <c r="C17" s="309"/>
      <c r="D17" s="309"/>
      <c r="E17" s="309"/>
      <c r="F17" s="164"/>
      <c r="G17" s="310"/>
      <c r="H17" s="310"/>
      <c r="I17" s="311"/>
      <c r="J17" s="167" t="str">
        <f>IF(ABS(+C17+D17-E17+F17-G17-H17-I17)&gt;5,"`","")</f>
        <v/>
      </c>
      <c r="K17" s="94" t="str">
        <f>IF(ABS(+C17+D17-E17+F17-G17-H17-I17)&gt;5,"The balance for Prod " &amp; B17 &amp; " is off by 6 or more.   Difference = "&amp; (+C17+D17-E17+F17-G17-H17-I17),"")</f>
        <v/>
      </c>
      <c r="L17" s="95"/>
    </row>
    <row r="18" spans="1:12" ht="22.5">
      <c r="A18" s="97" t="s">
        <v>141</v>
      </c>
      <c r="B18" s="308" t="s">
        <v>142</v>
      </c>
      <c r="C18" s="309"/>
      <c r="D18" s="309"/>
      <c r="E18" s="309"/>
      <c r="F18" s="164"/>
      <c r="G18" s="310"/>
      <c r="H18" s="310"/>
      <c r="I18" s="311"/>
      <c r="J18" s="167" t="str">
        <f>IF(ABS(+C18+D18-E18+F18-G18-H18-I18)&gt;5,"`","")</f>
        <v/>
      </c>
      <c r="K18" s="94" t="str">
        <f>IF(ABS(+C18+D18-E18+F18-G18-H18-I18)&gt;5,"The balance for Prod " &amp; B18 &amp; " is off by 6 or more.   Difference = "&amp; (+C18+D18-E18+F18-G18-H18-I18),"")</f>
        <v/>
      </c>
      <c r="L18" s="95"/>
    </row>
    <row r="19" spans="1:12" ht="22.5">
      <c r="A19" s="97" t="s">
        <v>145</v>
      </c>
      <c r="B19" s="308" t="s">
        <v>146</v>
      </c>
      <c r="C19" s="309"/>
      <c r="D19" s="309"/>
      <c r="E19" s="309"/>
      <c r="F19" s="164"/>
      <c r="G19" s="310"/>
      <c r="H19" s="310"/>
      <c r="I19" s="311"/>
      <c r="J19" s="167" t="str">
        <f>IF(ABS(+C19+D19-E19+F19-G19-H19-I19)&gt;5,"`","")</f>
        <v/>
      </c>
      <c r="K19" s="94" t="str">
        <f>IF(ABS(+C19+D19-E19+F19-G19-H19-I19)&gt;5,"The balance for Prod " &amp; B19 &amp; " is off by 6 or more.   Difference = "&amp; (+C19+D19-E19+F19-G19-H19-I19),"")</f>
        <v/>
      </c>
      <c r="L19" s="95"/>
    </row>
    <row r="20" spans="1:12" ht="33.75">
      <c r="A20" s="163" t="s">
        <v>623</v>
      </c>
      <c r="B20" s="308" t="s">
        <v>624</v>
      </c>
      <c r="C20" s="310"/>
      <c r="D20" s="310"/>
      <c r="E20" s="312"/>
      <c r="F20" s="164"/>
      <c r="G20" s="310"/>
      <c r="H20" s="310"/>
      <c r="I20" s="313"/>
      <c r="J20" s="167" t="str">
        <f>IF(ABS(+C20+D20-E20+F20-G20-H20-I20)&gt;5,"`","")</f>
        <v/>
      </c>
      <c r="K20" s="94" t="str">
        <f>IF(ABS(+C20+D20-E20+F20-G20-H20-I20)&gt;5,"The balance for Prod " &amp; B20 &amp; " is off by 6 or more.   Difference = "&amp; (+C20+D20-E20+F20-G20-H20-I20),"")</f>
        <v/>
      </c>
      <c r="L20" s="95"/>
    </row>
    <row r="21" spans="1:12" ht="22.5">
      <c r="A21" s="151" t="s">
        <v>808</v>
      </c>
      <c r="B21" s="314" t="s">
        <v>625</v>
      </c>
      <c r="C21" s="164"/>
      <c r="D21" s="164"/>
      <c r="E21" s="164"/>
      <c r="F21" s="164"/>
      <c r="G21" s="164"/>
      <c r="H21" s="164"/>
      <c r="I21" s="311"/>
      <c r="J21" s="167"/>
      <c r="K21" s="94"/>
      <c r="L21" s="95"/>
    </row>
    <row r="22" spans="1:12" ht="22.5">
      <c r="A22" s="152" t="s">
        <v>147</v>
      </c>
      <c r="B22" s="308" t="s">
        <v>148</v>
      </c>
      <c r="C22" s="164"/>
      <c r="D22" s="164"/>
      <c r="E22" s="164"/>
      <c r="F22" s="164"/>
      <c r="G22" s="164"/>
      <c r="H22" s="164"/>
      <c r="I22" s="311"/>
      <c r="J22" s="167"/>
      <c r="K22" s="94"/>
      <c r="L22" s="95"/>
    </row>
    <row r="23" spans="1:12" ht="22.5">
      <c r="A23" s="151" t="s">
        <v>809</v>
      </c>
      <c r="B23" s="314" t="s">
        <v>626</v>
      </c>
      <c r="C23" s="164"/>
      <c r="D23" s="164"/>
      <c r="E23" s="164"/>
      <c r="F23" s="164"/>
      <c r="G23" s="164"/>
      <c r="H23" s="164"/>
      <c r="I23" s="311"/>
      <c r="J23" s="167"/>
      <c r="K23" s="94"/>
      <c r="L23" s="95"/>
    </row>
    <row r="24" spans="1:12" ht="22.5">
      <c r="A24" s="152" t="s">
        <v>149</v>
      </c>
      <c r="B24" s="308" t="s">
        <v>150</v>
      </c>
      <c r="C24" s="164"/>
      <c r="D24" s="164"/>
      <c r="E24" s="164"/>
      <c r="F24" s="164"/>
      <c r="G24" s="164"/>
      <c r="H24" s="164"/>
      <c r="I24" s="311"/>
      <c r="J24" s="167"/>
      <c r="K24" s="94"/>
      <c r="L24" s="95"/>
    </row>
    <row r="25" spans="1:12" ht="22.5">
      <c r="A25" s="151" t="s">
        <v>810</v>
      </c>
      <c r="B25" s="314" t="s">
        <v>627</v>
      </c>
      <c r="C25" s="164"/>
      <c r="D25" s="138"/>
      <c r="E25" s="310"/>
      <c r="F25" s="164"/>
      <c r="G25" s="164"/>
      <c r="H25" s="164"/>
      <c r="I25" s="311"/>
      <c r="J25" s="158"/>
      <c r="K25" s="94"/>
      <c r="L25" s="95"/>
    </row>
    <row r="26" spans="1:12" ht="22.5">
      <c r="A26" s="152" t="s">
        <v>151</v>
      </c>
      <c r="B26" s="308" t="s">
        <v>152</v>
      </c>
      <c r="C26" s="164"/>
      <c r="D26" s="164"/>
      <c r="E26" s="164"/>
      <c r="F26" s="164"/>
      <c r="G26" s="164"/>
      <c r="H26" s="164"/>
      <c r="I26" s="311"/>
      <c r="J26" s="158"/>
      <c r="K26" s="94"/>
      <c r="L26" s="95"/>
    </row>
    <row r="27" spans="1:12" ht="22.5">
      <c r="A27" s="151" t="s">
        <v>811</v>
      </c>
      <c r="B27" s="314" t="s">
        <v>628</v>
      </c>
      <c r="C27" s="164"/>
      <c r="D27" s="164"/>
      <c r="E27" s="310"/>
      <c r="F27" s="164"/>
      <c r="G27" s="164"/>
      <c r="H27" s="164"/>
      <c r="I27" s="311"/>
      <c r="J27" s="158"/>
      <c r="K27" s="94"/>
      <c r="L27" s="95"/>
    </row>
    <row r="28" spans="1:12" ht="22.5">
      <c r="A28" s="97" t="s">
        <v>153</v>
      </c>
      <c r="B28" s="308" t="s">
        <v>154</v>
      </c>
      <c r="C28" s="164"/>
      <c r="D28" s="164"/>
      <c r="E28" s="310"/>
      <c r="F28" s="164"/>
      <c r="G28" s="164"/>
      <c r="H28" s="164"/>
      <c r="I28" s="311"/>
      <c r="J28" s="158"/>
      <c r="K28" s="94"/>
      <c r="L28" s="95"/>
    </row>
    <row r="29" spans="1:12" ht="22.5">
      <c r="A29" s="153" t="s">
        <v>802</v>
      </c>
      <c r="B29" s="308">
        <v>812</v>
      </c>
      <c r="C29" s="310"/>
      <c r="D29" s="310"/>
      <c r="E29" s="312"/>
      <c r="F29" s="312"/>
      <c r="G29" s="310"/>
      <c r="H29" s="310"/>
      <c r="I29" s="313"/>
      <c r="J29" s="167" t="str">
        <f>IF(ABS(+C29+D29-E29+F29-G29-H29-I29)&gt;5,"`","")</f>
        <v/>
      </c>
      <c r="K29" s="94" t="str">
        <f>IF(ABS(+C29+D29-E29+F29-G29-H29-I29)&gt;5,"The balance for Prod " &amp; B29 &amp; " is off by 6 or more.   Difference = "&amp; (+C29+D29-E29+F29-G29-H29-I29),"")</f>
        <v/>
      </c>
      <c r="L29" s="95"/>
    </row>
    <row r="30" spans="1:12" ht="22.5">
      <c r="A30" s="97" t="s">
        <v>155</v>
      </c>
      <c r="B30" s="308" t="s">
        <v>156</v>
      </c>
      <c r="C30" s="164"/>
      <c r="D30" s="164"/>
      <c r="E30" s="310"/>
      <c r="F30" s="310"/>
      <c r="G30" s="164"/>
      <c r="H30" s="164"/>
      <c r="I30" s="311"/>
      <c r="J30" s="158"/>
      <c r="K30" s="94"/>
      <c r="L30" s="95"/>
    </row>
    <row r="31" spans="1:12" ht="22.5">
      <c r="A31" s="97" t="s">
        <v>157</v>
      </c>
      <c r="B31" s="308" t="s">
        <v>158</v>
      </c>
      <c r="C31" s="164"/>
      <c r="D31" s="164"/>
      <c r="E31" s="310"/>
      <c r="F31" s="310"/>
      <c r="G31" s="164"/>
      <c r="H31" s="164"/>
      <c r="I31" s="311"/>
      <c r="J31" s="158"/>
      <c r="K31" s="94"/>
      <c r="L31" s="95"/>
    </row>
    <row r="32" spans="1:12" ht="22.5">
      <c r="A32" s="97" t="s">
        <v>159</v>
      </c>
      <c r="B32" s="308" t="s">
        <v>160</v>
      </c>
      <c r="C32" s="164"/>
      <c r="D32" s="164"/>
      <c r="E32" s="310"/>
      <c r="F32" s="310"/>
      <c r="G32" s="164"/>
      <c r="H32" s="164"/>
      <c r="I32" s="311"/>
      <c r="J32" s="158"/>
      <c r="K32" s="94"/>
      <c r="L32" s="95"/>
    </row>
    <row r="33" spans="1:12" ht="22.5">
      <c r="A33" s="97" t="s">
        <v>161</v>
      </c>
      <c r="B33" s="308" t="s">
        <v>162</v>
      </c>
      <c r="C33" s="164"/>
      <c r="D33" s="164"/>
      <c r="E33" s="310"/>
      <c r="F33" s="310"/>
      <c r="G33" s="164"/>
      <c r="H33" s="164"/>
      <c r="I33" s="311"/>
      <c r="J33" s="158"/>
      <c r="K33" s="94"/>
      <c r="L33" s="95"/>
    </row>
    <row r="34" spans="1:12" ht="22.5">
      <c r="A34" s="96" t="s">
        <v>168</v>
      </c>
      <c r="B34" s="157"/>
      <c r="C34" s="165"/>
      <c r="D34" s="165"/>
      <c r="E34" s="165"/>
      <c r="F34" s="165"/>
      <c r="G34" s="165"/>
      <c r="H34" s="165"/>
      <c r="I34" s="142"/>
      <c r="J34" s="158"/>
      <c r="K34" s="94"/>
      <c r="L34" s="95"/>
    </row>
    <row r="35" spans="1:12" ht="22.5">
      <c r="A35" s="151" t="s">
        <v>629</v>
      </c>
      <c r="B35" s="315" t="s">
        <v>169</v>
      </c>
      <c r="C35" s="310"/>
      <c r="D35" s="310"/>
      <c r="E35" s="310"/>
      <c r="F35" s="310"/>
      <c r="G35" s="310"/>
      <c r="H35" s="310"/>
      <c r="I35" s="311"/>
      <c r="J35" s="167" t="str">
        <f>IF(ABS(+C35+D35-E35+F35-G35-H35-I35)&gt;5,"`","")</f>
        <v/>
      </c>
      <c r="K35" s="94" t="str">
        <f>IF(ABS(+C35+D35-E35+F35-G35-H35-I35)&gt;5,"The balance for Prod " &amp; B35 &amp; " is off by 6 or more.   Difference = "&amp; (+C35+D35-E35+F35-G35-H35-I35),"")</f>
        <v/>
      </c>
      <c r="L35" s="95"/>
    </row>
    <row r="36" spans="1:12" ht="22.5">
      <c r="A36" s="151" t="s">
        <v>631</v>
      </c>
      <c r="B36" s="316" t="s">
        <v>630</v>
      </c>
      <c r="C36" s="310"/>
      <c r="D36" s="310"/>
      <c r="E36" s="310"/>
      <c r="F36" s="310"/>
      <c r="G36" s="310"/>
      <c r="H36" s="310"/>
      <c r="I36" s="311"/>
      <c r="J36" s="167" t="str">
        <f>IF(ABS(+C36+D36-E36+F36-G36-H36-I36)&gt;5,"`","")</f>
        <v/>
      </c>
      <c r="K36" s="94" t="str">
        <f>IF(ABS(+C36+D36-E36+F36-G36-H36-I36)&gt;5,"The balance for Prod " &amp; B36 &amp; " is off by 6 or more.   Difference = "&amp; (+C36+D36-E36+F36-G36-H36-I36),"")</f>
        <v/>
      </c>
      <c r="L36" s="95"/>
    </row>
    <row r="37" spans="1:12" ht="22.5">
      <c r="A37" s="151" t="s">
        <v>640</v>
      </c>
      <c r="B37" s="157"/>
      <c r="C37" s="165"/>
      <c r="D37" s="165"/>
      <c r="E37" s="165"/>
      <c r="F37" s="165"/>
      <c r="G37" s="165"/>
      <c r="H37" s="165"/>
      <c r="I37" s="142"/>
      <c r="J37" s="158"/>
      <c r="K37" s="94"/>
      <c r="L37" s="95"/>
    </row>
    <row r="38" spans="1:12" ht="23.45" customHeight="1">
      <c r="A38" s="152" t="s">
        <v>632</v>
      </c>
      <c r="B38" s="315" t="s">
        <v>634</v>
      </c>
      <c r="C38" s="310"/>
      <c r="D38" s="310"/>
      <c r="E38" s="310"/>
      <c r="F38" s="310"/>
      <c r="G38" s="310"/>
      <c r="H38" s="310"/>
      <c r="I38" s="311"/>
      <c r="J38" s="167" t="str">
        <f>IF(ABS(+C38+D38-E38+F38-G38-H38-I38)&gt;5,"`","")</f>
        <v/>
      </c>
      <c r="K38" s="94" t="str">
        <f>IF(ABS(+C38+D38-E38+F38-G38-H38-I38)&gt;5,"The balance for Prod " &amp; B38 &amp; " is off by 6 or more.   Difference = "&amp; (+C38+D38-E38+F38-G38-H38-I38),"")</f>
        <v/>
      </c>
      <c r="L38" s="95"/>
    </row>
    <row r="39" spans="1:12" ht="23.45" customHeight="1">
      <c r="A39" s="152" t="s">
        <v>633</v>
      </c>
      <c r="B39" s="315" t="s">
        <v>635</v>
      </c>
      <c r="C39" s="310"/>
      <c r="D39" s="310"/>
      <c r="E39" s="310"/>
      <c r="F39" s="310"/>
      <c r="G39" s="310"/>
      <c r="H39" s="310"/>
      <c r="I39" s="311"/>
      <c r="J39" s="167" t="str">
        <f>IF(ABS(+C39+D39-E39+F39-G39-H39-I39)&gt;5,"`","")</f>
        <v/>
      </c>
      <c r="K39" s="94" t="str">
        <f>IF(ABS(+C39+D39-E39+F39-G39-H39-I39)&gt;5,"The balance for Prod " &amp; B39 &amp; " is off by 6 or more.   Difference = "&amp; (+C39+D39-E39+F39-G39-H39-I39),"")</f>
        <v/>
      </c>
      <c r="L39" s="95"/>
    </row>
    <row r="40" spans="1:12" ht="22.5">
      <c r="A40" s="97" t="s">
        <v>170</v>
      </c>
      <c r="B40" s="315" t="s">
        <v>171</v>
      </c>
      <c r="C40" s="310"/>
      <c r="D40" s="310"/>
      <c r="E40" s="310"/>
      <c r="F40" s="310"/>
      <c r="G40" s="310"/>
      <c r="H40" s="310"/>
      <c r="I40" s="311"/>
      <c r="J40" s="167" t="str">
        <f>IF(ABS(+C40+D40-E40+F40-G40-H40-I40)&gt;5,"`","")</f>
        <v/>
      </c>
      <c r="K40" s="94" t="str">
        <f>IF(ABS(+C40+D40-E40+F40-G40-H40-I40)&gt;5,"The balance for Prod " &amp; B40 &amp; " is off by 6 or more.   Difference = "&amp; (+C40+D40-E40+F40-G40-H40-I40),"")</f>
        <v/>
      </c>
      <c r="L40" s="95"/>
    </row>
    <row r="41" spans="1:12" ht="22.5">
      <c r="A41" s="96" t="s">
        <v>163</v>
      </c>
      <c r="B41" s="127"/>
      <c r="C41" s="164"/>
      <c r="D41" s="164"/>
      <c r="E41" s="164"/>
      <c r="F41" s="164"/>
      <c r="G41" s="164"/>
      <c r="H41" s="164"/>
      <c r="I41" s="139"/>
      <c r="J41" s="167"/>
      <c r="K41" s="94"/>
      <c r="L41" s="95"/>
    </row>
    <row r="42" spans="1:12" ht="34.15" customHeight="1">
      <c r="A42" s="317" t="s">
        <v>636</v>
      </c>
      <c r="B42" s="308" t="s">
        <v>637</v>
      </c>
      <c r="C42" s="310"/>
      <c r="D42" s="310"/>
      <c r="E42" s="310"/>
      <c r="F42" s="310"/>
      <c r="G42" s="310"/>
      <c r="H42" s="310"/>
      <c r="I42" s="311"/>
      <c r="J42" s="167" t="str">
        <f>IF(ABS(+C42+D42-E42+F42-G42-H42-I42)&gt;5,"`","")</f>
        <v/>
      </c>
      <c r="K42" s="94" t="str">
        <f>IF(ABS(+C42+D42-E42+F42-G42-H42-I42)&gt;5,"The balance for Prod " &amp; B42 &amp; " is off by 6 or more.   Difference = "&amp; (+C42+D42-E42+F42-G42-H42-I42),"")</f>
        <v/>
      </c>
      <c r="L42" s="95"/>
    </row>
    <row r="43" spans="1:12" ht="34.15" customHeight="1">
      <c r="A43" s="318" t="s">
        <v>164</v>
      </c>
      <c r="B43" s="308" t="s">
        <v>165</v>
      </c>
      <c r="C43" s="310"/>
      <c r="D43" s="310"/>
      <c r="E43" s="310"/>
      <c r="F43" s="310"/>
      <c r="G43" s="310"/>
      <c r="H43" s="310"/>
      <c r="I43" s="311"/>
      <c r="J43" s="167" t="str">
        <f>IF(ABS(+C43+D43-E43+F43-G43-H43-I43)&gt;5,"`","")</f>
        <v/>
      </c>
      <c r="K43" s="94" t="str">
        <f>IF(ABS(+C43+D43-E43+F43-G43-H43-I43)&gt;5,"The balance for Prod " &amp; B43 &amp; " is off by 6 or more.   Difference = "&amp; (+C43+D43-E43+F43-G43-H43-I43),"")</f>
        <v/>
      </c>
      <c r="L43" s="95"/>
    </row>
    <row r="44" spans="1:12" ht="22.5">
      <c r="A44" s="317" t="s">
        <v>639</v>
      </c>
      <c r="B44" s="308" t="s">
        <v>638</v>
      </c>
      <c r="C44" s="310"/>
      <c r="D44" s="310"/>
      <c r="E44" s="310"/>
      <c r="F44" s="310"/>
      <c r="G44" s="310"/>
      <c r="H44" s="310"/>
      <c r="I44" s="311"/>
      <c r="J44" s="167" t="str">
        <f>IF(ABS(+C44+D44-E44+F44-G44-H44-I44)&gt;5,"`","")</f>
        <v/>
      </c>
      <c r="K44" s="94" t="str">
        <f>IF(ABS(+C44+D44-E44+F44-G44-H44-I44)&gt;5,"The balance for Prod " &amp; B44 &amp; " is off by 6 or more.   Difference = "&amp; (+C44+D44-E44+F44-G44-H44-I44),"")</f>
        <v/>
      </c>
      <c r="L44" s="95"/>
    </row>
    <row r="45" spans="1:12" ht="22.5">
      <c r="A45" s="318" t="s">
        <v>166</v>
      </c>
      <c r="B45" s="308" t="s">
        <v>167</v>
      </c>
      <c r="C45" s="310"/>
      <c r="D45" s="310"/>
      <c r="E45" s="310"/>
      <c r="F45" s="310"/>
      <c r="G45" s="310"/>
      <c r="H45" s="310"/>
      <c r="I45" s="311"/>
      <c r="J45" s="167" t="str">
        <f>IF(ABS(+C45+D45-E45+F45-G45-H45-I45)&gt;5,"`","")</f>
        <v/>
      </c>
      <c r="K45" s="94" t="str">
        <f>IF(ABS(+C45+D45-E45+F45-G45-H45-I45)&gt;5,"The balance for Prod " &amp; B45 &amp; " is off by 6 or more.   Difference = "&amp; (+C45+D45-E45+F45-G45-H45-I45),"")</f>
        <v/>
      </c>
      <c r="L45" s="95"/>
    </row>
    <row r="46" spans="1:12" ht="22.5">
      <c r="A46" s="96" t="s">
        <v>172</v>
      </c>
      <c r="B46" s="157"/>
      <c r="C46" s="140"/>
      <c r="D46" s="140"/>
      <c r="E46" s="140"/>
      <c r="F46" s="140"/>
      <c r="G46" s="140"/>
      <c r="H46" s="140"/>
      <c r="I46" s="141"/>
      <c r="J46" s="167"/>
      <c r="K46" s="94"/>
      <c r="L46" s="95"/>
    </row>
    <row r="47" spans="1:12" ht="22.5">
      <c r="A47" s="97" t="s">
        <v>173</v>
      </c>
      <c r="B47" s="315" t="s">
        <v>174</v>
      </c>
      <c r="C47" s="310"/>
      <c r="D47" s="310"/>
      <c r="E47" s="310"/>
      <c r="F47" s="310"/>
      <c r="G47" s="310"/>
      <c r="H47" s="310"/>
      <c r="I47" s="311"/>
      <c r="J47" s="167" t="str">
        <f t="shared" ref="J47:J52" si="0">IF(ABS(+C47+D47-E47+F47-G47-H47-I47)&gt;5,"`","")</f>
        <v/>
      </c>
      <c r="K47" s="94" t="str">
        <f t="shared" ref="K47:K52" si="1">IF(ABS(+C47+D47-E47+F47-G47-H47-I47)&gt;5,"The balance for Prod " &amp; B47 &amp; " is off by 6 or more.   Difference = "&amp; (+C47+D47-E47+F47-G47-H47-I47),"")</f>
        <v/>
      </c>
      <c r="L47" s="95"/>
    </row>
    <row r="48" spans="1:12" ht="22.5">
      <c r="A48" s="97" t="s">
        <v>175</v>
      </c>
      <c r="B48" s="315" t="s">
        <v>176</v>
      </c>
      <c r="C48" s="310"/>
      <c r="D48" s="310"/>
      <c r="E48" s="310"/>
      <c r="F48" s="310"/>
      <c r="G48" s="310"/>
      <c r="H48" s="310"/>
      <c r="I48" s="311"/>
      <c r="J48" s="167" t="str">
        <f t="shared" si="0"/>
        <v/>
      </c>
      <c r="K48" s="94" t="str">
        <f t="shared" si="1"/>
        <v/>
      </c>
      <c r="L48" s="95"/>
    </row>
    <row r="49" spans="1:12" ht="22.5">
      <c r="A49" s="96" t="s">
        <v>177</v>
      </c>
      <c r="B49" s="315" t="s">
        <v>178</v>
      </c>
      <c r="C49" s="310"/>
      <c r="D49" s="310"/>
      <c r="E49" s="310"/>
      <c r="F49" s="310"/>
      <c r="G49" s="310"/>
      <c r="H49" s="310"/>
      <c r="I49" s="311"/>
      <c r="J49" s="167" t="str">
        <f t="shared" si="0"/>
        <v/>
      </c>
      <c r="K49" s="94" t="str">
        <f t="shared" si="1"/>
        <v/>
      </c>
      <c r="L49" s="95"/>
    </row>
    <row r="50" spans="1:12" ht="22.5">
      <c r="A50" s="96" t="s">
        <v>179</v>
      </c>
      <c r="B50" s="315" t="s">
        <v>180</v>
      </c>
      <c r="C50" s="310"/>
      <c r="D50" s="310"/>
      <c r="E50" s="310"/>
      <c r="F50" s="310"/>
      <c r="G50" s="310"/>
      <c r="H50" s="310"/>
      <c r="I50" s="311"/>
      <c r="J50" s="167" t="str">
        <f t="shared" si="0"/>
        <v/>
      </c>
      <c r="K50" s="94" t="str">
        <f t="shared" si="1"/>
        <v/>
      </c>
      <c r="L50" s="95"/>
    </row>
    <row r="51" spans="1:12" ht="22.5">
      <c r="A51" s="96" t="s">
        <v>181</v>
      </c>
      <c r="B51" s="315" t="s">
        <v>182</v>
      </c>
      <c r="C51" s="310"/>
      <c r="D51" s="310"/>
      <c r="E51" s="310"/>
      <c r="F51" s="310"/>
      <c r="G51" s="310"/>
      <c r="H51" s="310"/>
      <c r="I51" s="311"/>
      <c r="J51" s="167" t="str">
        <f t="shared" si="0"/>
        <v/>
      </c>
      <c r="K51" s="94" t="str">
        <f t="shared" si="1"/>
        <v/>
      </c>
      <c r="L51" s="95"/>
    </row>
    <row r="52" spans="1:12" ht="22.5">
      <c r="A52" s="153" t="s">
        <v>803</v>
      </c>
      <c r="B52" s="315" t="s">
        <v>183</v>
      </c>
      <c r="C52" s="310"/>
      <c r="D52" s="310"/>
      <c r="E52" s="312"/>
      <c r="F52" s="312"/>
      <c r="G52" s="310"/>
      <c r="H52" s="310"/>
      <c r="I52" s="313"/>
      <c r="J52" s="167" t="str">
        <f t="shared" si="0"/>
        <v/>
      </c>
      <c r="K52" s="94" t="str">
        <f t="shared" si="1"/>
        <v/>
      </c>
      <c r="L52" s="95"/>
    </row>
    <row r="53" spans="1:12" ht="22.5">
      <c r="A53" s="97" t="s">
        <v>184</v>
      </c>
      <c r="B53" s="315" t="s">
        <v>185</v>
      </c>
      <c r="C53" s="164"/>
      <c r="D53" s="164"/>
      <c r="E53" s="310"/>
      <c r="F53" s="310"/>
      <c r="G53" s="164"/>
      <c r="H53" s="164"/>
      <c r="I53" s="311"/>
      <c r="J53" s="167"/>
      <c r="K53" s="94"/>
      <c r="L53" s="95"/>
    </row>
    <row r="54" spans="1:12" ht="22.5">
      <c r="A54" s="97" t="s">
        <v>186</v>
      </c>
      <c r="B54" s="319" t="s">
        <v>187</v>
      </c>
      <c r="C54" s="164"/>
      <c r="D54" s="164"/>
      <c r="E54" s="310"/>
      <c r="F54" s="310"/>
      <c r="G54" s="164"/>
      <c r="H54" s="164"/>
      <c r="I54" s="311"/>
      <c r="J54" s="167"/>
      <c r="K54" s="94"/>
      <c r="L54" s="95"/>
    </row>
    <row r="55" spans="1:12" ht="22.5">
      <c r="A55" s="97" t="s">
        <v>188</v>
      </c>
      <c r="B55" s="315">
        <v>467</v>
      </c>
      <c r="C55" s="164"/>
      <c r="D55" s="164"/>
      <c r="E55" s="310"/>
      <c r="F55" s="310"/>
      <c r="G55" s="164"/>
      <c r="H55" s="164"/>
      <c r="I55" s="311"/>
      <c r="J55" s="167"/>
      <c r="K55" s="94"/>
      <c r="L55" s="95"/>
    </row>
    <row r="56" spans="1:12" ht="22.5">
      <c r="A56" s="153" t="s">
        <v>804</v>
      </c>
      <c r="B56" s="315" t="s">
        <v>189</v>
      </c>
      <c r="C56" s="310"/>
      <c r="D56" s="310"/>
      <c r="E56" s="312"/>
      <c r="F56" s="312"/>
      <c r="G56" s="310"/>
      <c r="H56" s="310"/>
      <c r="I56" s="313"/>
      <c r="J56" s="167" t="str">
        <f>IF(ABS(+C56+D56-E56+F56-G56-H56-I56)&gt;5,"`","")</f>
        <v/>
      </c>
      <c r="K56" s="94" t="str">
        <f>IF(ABS(+C56+D56-E56+F56-G56-H56-I56)&gt;5,"The balance for Prod " &amp; B56 &amp; " is off by 6 or more.   Difference = "&amp; (+C56+D56-E56+F56-G56-H56-I56),"")</f>
        <v/>
      </c>
      <c r="L56" s="95"/>
    </row>
    <row r="57" spans="1:12" ht="22.5">
      <c r="A57" s="97" t="s">
        <v>190</v>
      </c>
      <c r="B57" s="315" t="s">
        <v>191</v>
      </c>
      <c r="C57" s="164"/>
      <c r="D57" s="164"/>
      <c r="E57" s="310"/>
      <c r="F57" s="310"/>
      <c r="G57" s="164"/>
      <c r="H57" s="164"/>
      <c r="I57" s="311"/>
      <c r="J57" s="167"/>
      <c r="K57" s="94"/>
      <c r="L57" s="95"/>
    </row>
    <row r="58" spans="1:12" ht="22.5">
      <c r="A58" s="97" t="s">
        <v>192</v>
      </c>
      <c r="B58" s="315" t="s">
        <v>193</v>
      </c>
      <c r="C58" s="164"/>
      <c r="D58" s="164"/>
      <c r="E58" s="310"/>
      <c r="F58" s="310"/>
      <c r="G58" s="164"/>
      <c r="H58" s="164"/>
      <c r="I58" s="311"/>
      <c r="J58" s="167"/>
      <c r="K58" s="94"/>
      <c r="L58" s="95"/>
    </row>
    <row r="59" spans="1:12" ht="22.5">
      <c r="A59" s="97" t="s">
        <v>194</v>
      </c>
      <c r="B59" s="315" t="s">
        <v>195</v>
      </c>
      <c r="C59" s="164"/>
      <c r="D59" s="164"/>
      <c r="E59" s="310"/>
      <c r="F59" s="310"/>
      <c r="G59" s="164"/>
      <c r="H59" s="164"/>
      <c r="I59" s="311"/>
      <c r="J59" s="167"/>
      <c r="K59" s="94"/>
      <c r="L59" s="95"/>
    </row>
    <row r="60" spans="1:12" ht="22.5">
      <c r="A60" s="96" t="s">
        <v>196</v>
      </c>
      <c r="B60" s="315" t="s">
        <v>197</v>
      </c>
      <c r="C60" s="310"/>
      <c r="D60" s="310"/>
      <c r="E60" s="310"/>
      <c r="F60" s="310"/>
      <c r="G60" s="310"/>
      <c r="H60" s="310"/>
      <c r="I60" s="311"/>
      <c r="J60" s="167" t="str">
        <f>IF(ABS(+C60+D60-E60+F60-G60-H60-I60)&gt;5,"`","")</f>
        <v/>
      </c>
      <c r="K60" s="94" t="str">
        <f>IF(ABS(+C60+D60-E60+F60-G60-H60-I60)&gt;5,"The balance for Prod " &amp; B60 &amp; " is off by 6 or more.   Difference = "&amp; (+C60+D60-E60+F60-G60-H60-I60),"")</f>
        <v/>
      </c>
      <c r="L60" s="95"/>
    </row>
    <row r="61" spans="1:12" ht="22.5">
      <c r="A61" s="96" t="s">
        <v>198</v>
      </c>
      <c r="B61" s="315" t="s">
        <v>199</v>
      </c>
      <c r="C61" s="310"/>
      <c r="D61" s="310"/>
      <c r="E61" s="310"/>
      <c r="F61" s="310"/>
      <c r="G61" s="310"/>
      <c r="H61" s="310"/>
      <c r="I61" s="311"/>
      <c r="J61" s="167" t="str">
        <f>IF(ABS(+C61+D61-E61+F61-G61-H61-I61)&gt;5,"`","")</f>
        <v/>
      </c>
      <c r="K61" s="94" t="str">
        <f>IF(ABS(+C61+D61-E61+F61-G61-H61-I61)&gt;5,"The balance for Prod " &amp; B61 &amp; " is off by 6 or more.   Difference = "&amp; (+C61+D61-E61+F61-G61-H61-I61),"")</f>
        <v/>
      </c>
      <c r="L61" s="95"/>
    </row>
    <row r="62" spans="1:12" ht="22.5">
      <c r="A62" s="96" t="s">
        <v>200</v>
      </c>
      <c r="B62" s="319" t="s">
        <v>201</v>
      </c>
      <c r="C62" s="310"/>
      <c r="D62" s="310"/>
      <c r="E62" s="310"/>
      <c r="F62" s="310"/>
      <c r="G62" s="310"/>
      <c r="H62" s="310"/>
      <c r="I62" s="311"/>
      <c r="J62" s="167" t="str">
        <f>IF(ABS(+C62+D62-E62+F62-G62-H62-I62)&gt;5,"`","")</f>
        <v/>
      </c>
      <c r="K62" s="94" t="str">
        <f>IF(ABS(+C62+D62-E62+F62-G62-H62-I62)&gt;5,"The balance for Prod " &amp; B62 &amp; " is off by 6 or more.   Difference = "&amp; (+C62+D62-E62+F62-G62-H62-I62),"")</f>
        <v/>
      </c>
      <c r="L62" s="95"/>
    </row>
    <row r="63" spans="1:12" ht="10.5" customHeight="1">
      <c r="A63" s="393" t="s">
        <v>202</v>
      </c>
      <c r="B63" s="395" t="s">
        <v>203</v>
      </c>
      <c r="C63" s="183"/>
      <c r="D63" s="183"/>
      <c r="E63" s="397"/>
      <c r="F63" s="397"/>
      <c r="G63" s="183"/>
      <c r="H63" s="183"/>
      <c r="I63" s="184"/>
      <c r="J63" s="392" t="str">
        <f>IF(OR(AND(_IN911&gt;0,_GP911&gt;0),_IN911&gt;5,_GP911&gt;5),"`","")</f>
        <v/>
      </c>
      <c r="K63" s="185" t="str">
        <f>IF(AND(_IN911&gt;0,_GP911&gt;0),"Please report only gain or loss; not both","")</f>
        <v/>
      </c>
      <c r="L63" s="95"/>
    </row>
    <row r="64" spans="1:12" ht="12.75" customHeight="1">
      <c r="A64" s="394"/>
      <c r="B64" s="396"/>
      <c r="C64" s="186"/>
      <c r="D64" s="186"/>
      <c r="E64" s="398"/>
      <c r="F64" s="398"/>
      <c r="G64" s="187"/>
      <c r="H64" s="187"/>
      <c r="I64" s="188"/>
      <c r="J64" s="392"/>
      <c r="K64" s="94" t="str">
        <f>IF(OR(_IN911&gt;5,_GP911&gt;5),"The value for gain/loss may not be greater than 5.","")</f>
        <v/>
      </c>
      <c r="L64" s="95"/>
    </row>
    <row r="65" spans="1:12" ht="23.25" thickBot="1">
      <c r="A65" s="146" t="s">
        <v>204</v>
      </c>
      <c r="B65" s="320" t="s">
        <v>205</v>
      </c>
      <c r="C65" s="143"/>
      <c r="D65" s="143"/>
      <c r="E65" s="147">
        <f>SUM(E35:E52)+E56+SUM(E60:E63)+_IN812+SUM(E12:E20)</f>
        <v>0</v>
      </c>
      <c r="F65" s="147">
        <f>SUM(F35:F52)+F56+SUM(F60:F63)+SUM(F12:F29)</f>
        <v>0</v>
      </c>
      <c r="G65" s="182"/>
      <c r="H65" s="182"/>
      <c r="I65" s="144"/>
      <c r="J65" s="167" t="str">
        <f>IF(_IN999&lt;&gt;_GP999,"`","")</f>
        <v/>
      </c>
      <c r="K65" s="94" t="str">
        <f>IF(_IN999&lt;&gt;_GP999,"Total Inputs must equal Total Production.","")</f>
        <v/>
      </c>
      <c r="L65" s="95"/>
    </row>
    <row r="66" spans="1:12" ht="22.5">
      <c r="A66" s="169"/>
      <c r="B66" s="241" t="s">
        <v>759</v>
      </c>
      <c r="C66" s="321" t="str">
        <f>IF(_IN812&lt;&gt;_IN820+_IN830+_IN840+_IN850,1,"")</f>
        <v/>
      </c>
      <c r="D66" s="166"/>
      <c r="E66" s="170"/>
      <c r="F66" s="170"/>
      <c r="G66" s="170"/>
      <c r="H66" s="170"/>
      <c r="I66" s="170"/>
      <c r="J66" s="167"/>
      <c r="L66" s="95"/>
    </row>
    <row r="67" spans="1:12" ht="15">
      <c r="A67" s="171"/>
      <c r="B67" s="241" t="s">
        <v>756</v>
      </c>
      <c r="C67" s="321" t="str">
        <f>IF(_GP812&lt;&gt;_GP820+_GP830+_GP840+_GP850,1,"")</f>
        <v/>
      </c>
      <c r="D67" s="166"/>
      <c r="E67" s="170"/>
      <c r="F67" s="170"/>
      <c r="G67" s="170"/>
      <c r="H67" s="170"/>
      <c r="I67" s="170"/>
      <c r="J67" s="160"/>
    </row>
    <row r="68" spans="1:12" ht="22.5">
      <c r="A68" s="169"/>
      <c r="B68" s="241" t="s">
        <v>757</v>
      </c>
      <c r="C68" s="321" t="str">
        <f>IF(_IN411&lt;&gt;_IN465+_IN466+_IN467,1,"")</f>
        <v/>
      </c>
      <c r="D68" s="166"/>
      <c r="E68" s="170"/>
      <c r="F68" s="170"/>
      <c r="G68" s="170"/>
      <c r="H68" s="170"/>
      <c r="I68" s="170"/>
      <c r="J68" s="158"/>
      <c r="K68" s="94"/>
      <c r="L68" s="95"/>
    </row>
    <row r="69" spans="1:12" ht="15">
      <c r="A69" s="171"/>
      <c r="B69" s="241" t="s">
        <v>754</v>
      </c>
      <c r="C69" s="321" t="str">
        <f>IF(_GP411&lt;&gt;_GP465+_GP466+_GP467,1,"")</f>
        <v/>
      </c>
      <c r="D69" s="166"/>
      <c r="E69" s="170"/>
      <c r="F69" s="170"/>
      <c r="G69" s="170"/>
      <c r="H69" s="170"/>
      <c r="I69" s="170"/>
      <c r="J69" s="160"/>
    </row>
    <row r="70" spans="1:12" ht="15">
      <c r="A70" s="172"/>
      <c r="B70" s="241" t="s">
        <v>758</v>
      </c>
      <c r="C70" s="321" t="str">
        <f>IF(_IN511&lt;&gt;_IN508+_IN509+_IN510,1,"")</f>
        <v/>
      </c>
      <c r="D70" s="166"/>
      <c r="E70" s="170"/>
      <c r="F70" s="170"/>
      <c r="G70" s="170"/>
      <c r="H70" s="170"/>
      <c r="I70" s="170"/>
      <c r="J70" s="160"/>
    </row>
    <row r="71" spans="1:12" ht="22.5">
      <c r="A71" s="173"/>
      <c r="B71" s="241" t="s">
        <v>755</v>
      </c>
      <c r="C71" s="321" t="str">
        <f>IF(_GP511&lt;&gt;_GP508+_GP509+_GP510,1,"")</f>
        <v/>
      </c>
      <c r="D71" s="166"/>
      <c r="E71" s="170"/>
      <c r="F71" s="170"/>
      <c r="G71" s="170"/>
      <c r="H71" s="170"/>
      <c r="I71" s="170"/>
      <c r="J71" s="158"/>
      <c r="K71" s="94"/>
      <c r="L71" s="95"/>
    </row>
    <row r="72" spans="1:12" ht="22.5">
      <c r="A72" s="174"/>
      <c r="B72" s="241" t="s">
        <v>753</v>
      </c>
      <c r="C72" s="321" t="str">
        <f>IF(_ES812&lt;&gt;_ES820+_ES830+_ES840+_ES850,1,"")</f>
        <v/>
      </c>
      <c r="D72" s="166"/>
      <c r="E72" s="170"/>
      <c r="F72" s="170"/>
      <c r="G72" s="170"/>
      <c r="H72" s="170"/>
      <c r="I72" s="170"/>
      <c r="J72" s="120"/>
    </row>
    <row r="73" spans="1:12" ht="23.25">
      <c r="A73" s="175"/>
      <c r="B73" s="241" t="s">
        <v>751</v>
      </c>
      <c r="C73" s="321" t="str">
        <f>IF(_ES411&lt;&gt;_ES465+_ES466+_ES467,1,"")</f>
        <v/>
      </c>
      <c r="D73" s="166"/>
      <c r="E73" s="162"/>
      <c r="F73" s="162"/>
      <c r="G73" s="162"/>
      <c r="H73" s="162"/>
      <c r="I73" s="162"/>
      <c r="J73" s="120"/>
    </row>
    <row r="74" spans="1:12" ht="15">
      <c r="A74" s="162"/>
      <c r="B74" s="241" t="s">
        <v>752</v>
      </c>
      <c r="C74" s="321" t="str">
        <f>IF(_ES511&lt;&gt;_ES508+_ES509+_ES510,1,"")</f>
        <v/>
      </c>
      <c r="D74" s="166"/>
      <c r="E74" s="162"/>
      <c r="F74" s="162"/>
      <c r="G74" s="162"/>
      <c r="H74" s="162"/>
      <c r="I74" s="162"/>
      <c r="J74" s="120"/>
    </row>
    <row r="75" spans="1:12" ht="15">
      <c r="A75" s="162"/>
      <c r="B75" s="238" t="s">
        <v>800</v>
      </c>
      <c r="C75" s="321" t="str">
        <f>IF(_IN242&lt;&gt;_IN244+_IN245+_IN220,1,"")</f>
        <v/>
      </c>
      <c r="D75" s="176"/>
      <c r="E75" s="162"/>
      <c r="F75" s="162"/>
      <c r="G75" s="162"/>
      <c r="H75" s="162"/>
      <c r="I75" s="162"/>
      <c r="J75" s="120"/>
    </row>
    <row r="76" spans="1:12" ht="15">
      <c r="A76" s="162"/>
      <c r="B76" s="238" t="s">
        <v>801</v>
      </c>
      <c r="C76" s="321" t="str">
        <f>IF(_ES242&lt;&gt;_ES108+_ES246+_ES244+_ES245+_ES220,1,"")</f>
        <v/>
      </c>
      <c r="D76" s="176"/>
      <c r="E76" s="162"/>
      <c r="F76" s="162"/>
      <c r="G76" s="162"/>
      <c r="H76" s="162"/>
      <c r="I76" s="162"/>
      <c r="J76" s="120"/>
    </row>
    <row r="77" spans="1:12">
      <c r="A77" s="162"/>
      <c r="B77" s="177"/>
      <c r="C77" s="176"/>
      <c r="D77" s="176"/>
      <c r="E77" s="162"/>
      <c r="F77" s="162"/>
      <c r="G77" s="162"/>
      <c r="H77" s="162"/>
      <c r="I77" s="162"/>
      <c r="J77" s="120"/>
    </row>
    <row r="78" spans="1:12">
      <c r="A78" s="162"/>
      <c r="B78" s="177"/>
      <c r="C78" s="176"/>
      <c r="D78" s="176"/>
      <c r="E78" s="162"/>
      <c r="F78" s="162"/>
      <c r="G78" s="162"/>
      <c r="H78" s="162"/>
      <c r="I78" s="162"/>
      <c r="J78" s="120"/>
    </row>
    <row r="79" spans="1:12">
      <c r="A79" s="162"/>
      <c r="B79" s="177"/>
      <c r="C79" s="176"/>
      <c r="D79" s="176"/>
      <c r="E79" s="51"/>
      <c r="F79" s="51"/>
      <c r="G79" s="51"/>
      <c r="H79" s="51"/>
      <c r="I79" s="51"/>
      <c r="J79" s="120"/>
    </row>
    <row r="80" spans="1:12">
      <c r="A80" s="162"/>
      <c r="B80" s="177"/>
      <c r="C80" s="176"/>
      <c r="D80" s="176"/>
      <c r="E80" s="51"/>
      <c r="F80" s="51"/>
      <c r="G80" s="51"/>
      <c r="H80" s="51"/>
      <c r="I80" s="51"/>
      <c r="J80" s="120"/>
    </row>
    <row r="81" spans="1:10">
      <c r="A81" s="162"/>
      <c r="B81" s="177"/>
      <c r="C81" s="176"/>
      <c r="D81" s="176"/>
      <c r="E81" s="51"/>
      <c r="F81" s="51"/>
      <c r="G81" s="51"/>
      <c r="H81" s="51"/>
      <c r="I81" s="51"/>
      <c r="J81" s="120"/>
    </row>
    <row r="82" spans="1:10">
      <c r="A82" s="162"/>
      <c r="B82" s="177"/>
      <c r="C82" s="176"/>
      <c r="D82" s="176"/>
      <c r="E82" s="51"/>
      <c r="F82" s="51"/>
      <c r="G82" s="51"/>
      <c r="H82" s="51"/>
      <c r="I82" s="51"/>
      <c r="J82" s="120"/>
    </row>
    <row r="83" spans="1:10">
      <c r="A83" s="94"/>
      <c r="B83" s="178"/>
      <c r="C83" s="179"/>
      <c r="D83" s="179"/>
    </row>
    <row r="84" spans="1:10">
      <c r="A84" s="94"/>
      <c r="B84" s="178"/>
      <c r="C84" s="179"/>
      <c r="D84" s="179"/>
    </row>
    <row r="85" spans="1:10">
      <c r="B85" s="178"/>
      <c r="C85" s="179"/>
      <c r="D85" s="179"/>
    </row>
    <row r="86" spans="1:10">
      <c r="B86" s="178"/>
      <c r="C86" s="179"/>
      <c r="D86" s="179"/>
    </row>
    <row r="87" spans="1:10">
      <c r="B87" s="178"/>
      <c r="C87" s="179"/>
      <c r="D87" s="179"/>
    </row>
    <row r="88" spans="1:10">
      <c r="B88" s="178"/>
      <c r="C88" s="179"/>
      <c r="D88" s="179"/>
    </row>
    <row r="89" spans="1:10">
      <c r="B89" s="178"/>
      <c r="C89" s="179"/>
      <c r="D89" s="179"/>
    </row>
    <row r="90" spans="1:10">
      <c r="B90" s="178"/>
      <c r="C90" s="179"/>
      <c r="D90" s="179"/>
    </row>
    <row r="91" spans="1:10">
      <c r="B91" s="178"/>
      <c r="C91" s="179"/>
      <c r="D91" s="179"/>
    </row>
    <row r="92" spans="1:10">
      <c r="B92" s="178"/>
      <c r="C92" s="179"/>
      <c r="D92" s="179"/>
    </row>
  </sheetData>
  <sheetProtection password="D3A6" sheet="1" objects="1" scenarios="1"/>
  <protectedRanges>
    <protectedRange sqref="C12:I15 C17:E20 G17:I20 I21:I33 E25 E27:E28 C29:H29 E30:F33 C35:I36 C38:I40 C42:I45 C47:I52 E53:F64 I53:I62 C56:D56 G56:H56 C60:D62 C60:D62 G60:H62 E63:F64" name="Range1"/>
  </protectedRanges>
  <mergeCells count="9">
    <mergeCell ref="A5:I5"/>
    <mergeCell ref="A6:I6"/>
    <mergeCell ref="A8:D9"/>
    <mergeCell ref="E8:I9"/>
    <mergeCell ref="J63:J64"/>
    <mergeCell ref="A63:A64"/>
    <mergeCell ref="B63:B64"/>
    <mergeCell ref="E63:E64"/>
    <mergeCell ref="F63:F64"/>
  </mergeCells>
  <phoneticPr fontId="30" type="noConversion"/>
  <conditionalFormatting sqref="E63:F63">
    <cfRule type="cellIs" dxfId="57" priority="1" stopIfTrue="1" operator="greaterThan">
      <formula>5</formula>
    </cfRule>
  </conditionalFormatting>
  <conditionalFormatting sqref="I27:I28 I25 I23 I21">
    <cfRule type="expression" dxfId="56" priority="2" stopIfTrue="1">
      <formula>CHK_ES242=1</formula>
    </cfRule>
  </conditionalFormatting>
  <conditionalFormatting sqref="E29">
    <cfRule type="expression" dxfId="55" priority="3" stopIfTrue="1">
      <formula>CHK_IN812=1</formula>
    </cfRule>
  </conditionalFormatting>
  <conditionalFormatting sqref="E30:E33">
    <cfRule type="expression" dxfId="54" priority="4" stopIfTrue="1">
      <formula>CHK_IN812=1</formula>
    </cfRule>
  </conditionalFormatting>
  <conditionalFormatting sqref="F29">
    <cfRule type="expression" dxfId="53" priority="5" stopIfTrue="1">
      <formula>CHK_GP812=1</formula>
    </cfRule>
  </conditionalFormatting>
  <conditionalFormatting sqref="F30:F33">
    <cfRule type="expression" dxfId="52" priority="6" stopIfTrue="1">
      <formula>CHK_GP812=1</formula>
    </cfRule>
  </conditionalFormatting>
  <conditionalFormatting sqref="I29">
    <cfRule type="expression" dxfId="51" priority="7" stopIfTrue="1">
      <formula>CHK_ES812=1</formula>
    </cfRule>
  </conditionalFormatting>
  <conditionalFormatting sqref="I30:I33">
    <cfRule type="expression" dxfId="50" priority="8" stopIfTrue="1">
      <formula>CHK_ES812=1</formula>
    </cfRule>
  </conditionalFormatting>
  <conditionalFormatting sqref="E52">
    <cfRule type="expression" dxfId="49" priority="9" stopIfTrue="1">
      <formula>CHK_IN411=1</formula>
    </cfRule>
  </conditionalFormatting>
  <conditionalFormatting sqref="E53:E55">
    <cfRule type="expression" dxfId="48" priority="10" stopIfTrue="1">
      <formula>CHK_IN411=1</formula>
    </cfRule>
  </conditionalFormatting>
  <conditionalFormatting sqref="F52">
    <cfRule type="expression" dxfId="47" priority="11" stopIfTrue="1">
      <formula>CHK_GP411=1</formula>
    </cfRule>
  </conditionalFormatting>
  <conditionalFormatting sqref="F53:F55">
    <cfRule type="expression" dxfId="46" priority="12" stopIfTrue="1">
      <formula>CHK_GP411=1</formula>
    </cfRule>
  </conditionalFormatting>
  <conditionalFormatting sqref="I52">
    <cfRule type="expression" dxfId="45" priority="13" stopIfTrue="1">
      <formula>CHK_ES411=1</formula>
    </cfRule>
  </conditionalFormatting>
  <conditionalFormatting sqref="I53:I55">
    <cfRule type="expression" dxfId="44" priority="14" stopIfTrue="1">
      <formula>CHK_ES411=1</formula>
    </cfRule>
  </conditionalFormatting>
  <conditionalFormatting sqref="E56">
    <cfRule type="expression" dxfId="43" priority="15" stopIfTrue="1">
      <formula>CHK_IN511=1</formula>
    </cfRule>
  </conditionalFormatting>
  <conditionalFormatting sqref="E57:E59">
    <cfRule type="expression" dxfId="42" priority="16" stopIfTrue="1">
      <formula>CHK_IN511=1</formula>
    </cfRule>
  </conditionalFormatting>
  <conditionalFormatting sqref="F56">
    <cfRule type="expression" dxfId="41" priority="17" stopIfTrue="1">
      <formula>CHK_GP511=1</formula>
    </cfRule>
  </conditionalFormatting>
  <conditionalFormatting sqref="F57:F59">
    <cfRule type="expression" dxfId="40" priority="18" stopIfTrue="1">
      <formula>CHK_GP511=1</formula>
    </cfRule>
  </conditionalFormatting>
  <conditionalFormatting sqref="I56">
    <cfRule type="expression" dxfId="39" priority="19" stopIfTrue="1">
      <formula>CHK_ES511=1</formula>
    </cfRule>
  </conditionalFormatting>
  <conditionalFormatting sqref="I57:I59">
    <cfRule type="expression" dxfId="38" priority="20" stopIfTrue="1">
      <formula>CHK_ES511=1</formula>
    </cfRule>
  </conditionalFormatting>
  <conditionalFormatting sqref="E20">
    <cfRule type="expression" dxfId="37" priority="21" stopIfTrue="1">
      <formula>CHK_IN242=1</formula>
    </cfRule>
  </conditionalFormatting>
  <conditionalFormatting sqref="I20">
    <cfRule type="expression" dxfId="36" priority="22" stopIfTrue="1">
      <formula>CHK_ES242=1</formula>
    </cfRule>
  </conditionalFormatting>
  <conditionalFormatting sqref="E25 E27:E28">
    <cfRule type="expression" dxfId="35" priority="23" stopIfTrue="1">
      <formula>CHK_IN242=1</formula>
    </cfRule>
  </conditionalFormatting>
  <dataValidations count="2">
    <dataValidation type="whole" allowBlank="1" showInputMessage="1" showErrorMessage="1" error="Value must be a whole number between 0 and 100,000." sqref="C35:G40 C60:H62 H29 C12:I15 C42:I45 H35:H36 F17:H20 H38:H40 G47:H52 G56:H56 E27:F28 I17:I19 C17:D33 I53:I55 I47:I51 E17:E19 G21:G33 C56:D56 C47:D52 E57:F59 E30:F33 I57:I62 E53:F55 I35:I40 I21:I28 E25:F25 I30:I33 E47:F51 E63:F63">
      <formula1>0</formula1>
      <formula2>100000</formula2>
    </dataValidation>
    <dataValidation type="whole" allowBlank="1" showInputMessage="1" showErrorMessage="1" error="Value must be between 0 and 100,000." sqref="E52:F52 I20 E20 I56 I52 I29 E29:F29 E56:F56">
      <formula1>0</formula1>
      <formula2>100000</formula2>
    </dataValidation>
  </dataValidations>
  <printOptions horizontalCentered="1" verticalCentered="1"/>
  <pageMargins left="0.56000000000000005" right="0.44" top="0.51" bottom="0.52" header="0.5" footer="0.5"/>
  <pageSetup scale="50" orientation="portrait" horizontalDpi="4294967293" r:id="rId1"/>
  <headerFooter alignWithMargins="0"/>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128"/>
  <sheetViews>
    <sheetView showRowColHeaders="0" zoomScale="75" workbookViewId="0">
      <selection activeCell="C15" sqref="C15:D15"/>
    </sheetView>
  </sheetViews>
  <sheetFormatPr defaultColWidth="8.85546875" defaultRowHeight="12.75"/>
  <cols>
    <col min="1" max="1" width="69.7109375" style="7" customWidth="1"/>
    <col min="2" max="2" width="11.42578125" style="121" customWidth="1"/>
    <col min="3" max="3" width="3.85546875" style="121" customWidth="1"/>
    <col min="4" max="4" width="11.42578125" style="7" customWidth="1"/>
    <col min="5" max="8" width="14.5703125" style="7" customWidth="1"/>
    <col min="9" max="9" width="3.28515625" style="233" customWidth="1"/>
    <col min="10" max="10" width="48.7109375" style="233" customWidth="1"/>
    <col min="11" max="16384" width="8.85546875" style="233"/>
  </cols>
  <sheetData>
    <row r="1" spans="1:34" s="7" customFormat="1" ht="21" customHeight="1">
      <c r="A1" s="76"/>
      <c r="B1" s="77"/>
      <c r="C1" s="77"/>
      <c r="D1" s="78"/>
      <c r="E1" s="78"/>
      <c r="F1" s="78"/>
      <c r="G1" s="78"/>
      <c r="H1" s="154" t="s">
        <v>987</v>
      </c>
      <c r="I1" s="121"/>
      <c r="J1" s="265"/>
      <c r="K1" s="265"/>
      <c r="M1" s="79"/>
      <c r="N1" s="79"/>
      <c r="P1" s="79"/>
      <c r="Q1" s="79"/>
      <c r="S1" s="79"/>
      <c r="T1" s="79"/>
      <c r="V1" s="79"/>
      <c r="W1" s="79"/>
      <c r="Y1" s="79"/>
      <c r="Z1" s="79"/>
      <c r="AB1" s="79"/>
      <c r="AC1" s="79"/>
      <c r="AE1" s="79"/>
      <c r="AF1" s="79"/>
    </row>
    <row r="2" spans="1:34" s="7" customFormat="1" ht="21" customHeight="1">
      <c r="A2" s="80"/>
      <c r="B2" s="81"/>
      <c r="C2" s="81"/>
      <c r="D2" s="82"/>
      <c r="E2" s="82"/>
      <c r="F2" s="82"/>
      <c r="G2" s="82"/>
      <c r="H2" s="155" t="s">
        <v>990</v>
      </c>
      <c r="I2" s="121"/>
      <c r="J2" s="266"/>
      <c r="K2" s="266"/>
      <c r="L2" s="51"/>
      <c r="M2" s="79"/>
      <c r="N2" s="79"/>
      <c r="P2" s="79"/>
      <c r="Q2" s="79"/>
      <c r="S2" s="79"/>
      <c r="T2" s="79"/>
      <c r="V2" s="79"/>
      <c r="W2" s="79"/>
      <c r="Y2" s="79"/>
      <c r="Z2" s="79"/>
      <c r="AB2" s="79"/>
      <c r="AC2" s="79"/>
      <c r="AE2" s="79"/>
      <c r="AF2" s="79"/>
    </row>
    <row r="3" spans="1:34" s="7" customFormat="1" ht="21" customHeight="1">
      <c r="A3" s="84"/>
      <c r="B3" s="85"/>
      <c r="C3" s="85"/>
      <c r="D3" s="86"/>
      <c r="E3" s="86"/>
      <c r="F3" s="86"/>
      <c r="G3" s="86"/>
      <c r="H3" s="155" t="s">
        <v>988</v>
      </c>
      <c r="I3" s="121"/>
      <c r="J3" s="265"/>
      <c r="K3" s="265"/>
      <c r="L3" s="271"/>
      <c r="M3" s="79"/>
      <c r="N3" s="79"/>
      <c r="P3" s="79"/>
      <c r="Q3" s="79"/>
      <c r="S3" s="79"/>
      <c r="T3" s="79"/>
      <c r="V3" s="79"/>
      <c r="W3" s="79"/>
      <c r="AE3" s="79"/>
      <c r="AF3" s="79"/>
    </row>
    <row r="4" spans="1:34" s="7" customFormat="1" ht="21" customHeight="1">
      <c r="A4" s="84"/>
      <c r="B4" s="85"/>
      <c r="C4" s="85"/>
      <c r="D4" s="86"/>
      <c r="E4" s="86"/>
      <c r="F4" s="86"/>
      <c r="G4" s="86"/>
      <c r="H4" s="155" t="s">
        <v>989</v>
      </c>
      <c r="I4" s="121"/>
      <c r="J4" s="265"/>
      <c r="K4" s="265"/>
      <c r="L4" s="271"/>
      <c r="M4" s="79"/>
      <c r="N4" s="79"/>
      <c r="P4" s="79"/>
      <c r="Q4" s="79"/>
      <c r="S4" s="79"/>
      <c r="T4" s="79"/>
      <c r="V4" s="79"/>
      <c r="W4" s="79"/>
      <c r="AE4" s="79"/>
      <c r="AF4" s="79"/>
    </row>
    <row r="5" spans="1:34" s="51" customFormat="1" ht="69.599999999999994" customHeight="1">
      <c r="A5" s="399" t="s">
        <v>827</v>
      </c>
      <c r="B5" s="324"/>
      <c r="C5" s="324"/>
      <c r="D5" s="324"/>
      <c r="E5" s="324"/>
      <c r="F5" s="324"/>
      <c r="G5" s="324"/>
      <c r="H5" s="325"/>
      <c r="I5" s="159"/>
      <c r="J5" s="267"/>
      <c r="K5" s="268"/>
      <c r="L5" s="268"/>
      <c r="M5" s="87"/>
      <c r="N5" s="87"/>
      <c r="O5" s="87"/>
      <c r="P5" s="87"/>
      <c r="Q5" s="87"/>
      <c r="R5" s="87"/>
      <c r="S5" s="87"/>
      <c r="T5" s="87"/>
      <c r="U5" s="87"/>
      <c r="V5" s="87"/>
      <c r="W5" s="87"/>
      <c r="X5" s="87"/>
      <c r="Y5" s="83"/>
      <c r="Z5" s="79"/>
      <c r="AA5" s="7"/>
      <c r="AB5" s="79"/>
      <c r="AC5" s="79"/>
      <c r="AD5" s="7"/>
      <c r="AE5" s="79"/>
      <c r="AF5" s="79"/>
      <c r="AG5" s="7"/>
    </row>
    <row r="6" spans="1:34" s="7" customFormat="1" ht="47.45" customHeight="1" thickBot="1">
      <c r="A6" s="400" t="s">
        <v>813</v>
      </c>
      <c r="B6" s="401"/>
      <c r="C6" s="401"/>
      <c r="D6" s="401"/>
      <c r="E6" s="401"/>
      <c r="F6" s="401"/>
      <c r="G6" s="401"/>
      <c r="H6" s="402"/>
      <c r="I6" s="159"/>
      <c r="J6" s="268"/>
      <c r="K6" s="268"/>
      <c r="L6" s="268"/>
      <c r="M6" s="87"/>
      <c r="N6" s="87"/>
      <c r="O6" s="87"/>
      <c r="P6" s="87"/>
      <c r="Q6" s="87"/>
      <c r="R6" s="87"/>
      <c r="S6" s="87"/>
      <c r="T6" s="87"/>
      <c r="U6" s="87"/>
      <c r="V6" s="87"/>
      <c r="W6" s="87"/>
      <c r="X6" s="87"/>
      <c r="Y6" s="83"/>
      <c r="Z6" s="79"/>
      <c r="AB6" s="79"/>
      <c r="AC6" s="79"/>
      <c r="AE6" s="79"/>
      <c r="AF6" s="79"/>
    </row>
    <row r="7" spans="1:34" s="93" customFormat="1" ht="29.45" customHeight="1" thickTop="1">
      <c r="A7" s="227" t="str">
        <f>"REPORTING PERIOD:        Month:   "&amp;Month&amp;"       Year:   "&amp;Year</f>
        <v xml:space="preserve">REPORTING PERIOD:        Month:          Year:   </v>
      </c>
      <c r="B7" s="228"/>
      <c r="C7" s="228"/>
      <c r="D7" s="228"/>
      <c r="E7" s="228"/>
      <c r="F7" s="229" t="str">
        <f>"EIA ID NUMBER:   "&amp;ID&amp;"     "</f>
        <v xml:space="preserve">EIA ID NUMBER:        </v>
      </c>
      <c r="G7" s="228"/>
      <c r="H7" s="261" t="str">
        <f>"RESUBMISSION:   "&amp;IF(ResubChk="","",UPPER(ResubChk)&amp;"   ")</f>
        <v xml:space="preserve">RESUBMISSION:   </v>
      </c>
      <c r="I7" s="189"/>
      <c r="J7" s="265"/>
      <c r="K7" s="265"/>
      <c r="L7" s="271"/>
      <c r="M7" s="263"/>
      <c r="N7" s="263"/>
      <c r="O7" s="7"/>
      <c r="P7" s="79"/>
      <c r="Q7" s="79"/>
      <c r="R7" s="7"/>
      <c r="S7" s="79"/>
      <c r="T7" s="79"/>
      <c r="U7" s="7"/>
      <c r="V7" s="79"/>
      <c r="W7" s="79"/>
      <c r="X7" s="7"/>
      <c r="Y7" s="79"/>
      <c r="Z7" s="79"/>
      <c r="AA7" s="7"/>
      <c r="AB7" s="79"/>
      <c r="AC7" s="79"/>
      <c r="AD7" s="7"/>
      <c r="AE7" s="79"/>
      <c r="AF7" s="79"/>
      <c r="AG7" s="7"/>
    </row>
    <row r="8" spans="1:34" s="232" customFormat="1" ht="52.9" customHeight="1">
      <c r="A8" s="257" t="s">
        <v>962</v>
      </c>
      <c r="B8" s="422" t="s">
        <v>966</v>
      </c>
      <c r="C8" s="422"/>
      <c r="D8" s="422"/>
      <c r="E8" s="422"/>
      <c r="F8" s="422"/>
      <c r="G8" s="422"/>
      <c r="H8" s="423"/>
      <c r="I8" s="230"/>
      <c r="J8" s="269"/>
      <c r="K8" s="269"/>
      <c r="L8" s="279"/>
      <c r="M8" s="264"/>
      <c r="N8" s="264"/>
      <c r="P8" s="231"/>
      <c r="Q8" s="231"/>
      <c r="S8" s="231"/>
      <c r="T8" s="231"/>
      <c r="V8" s="231"/>
      <c r="W8" s="231"/>
      <c r="Y8" s="231"/>
      <c r="Z8" s="231"/>
      <c r="AB8" s="231"/>
      <c r="AC8" s="231"/>
      <c r="AE8" s="231"/>
      <c r="AF8" s="231"/>
    </row>
    <row r="9" spans="1:34" s="93" customFormat="1" ht="7.9" customHeight="1">
      <c r="A9" s="245"/>
      <c r="B9" s="246"/>
      <c r="C9" s="246"/>
      <c r="D9" s="246"/>
      <c r="E9" s="246"/>
      <c r="F9" s="246"/>
      <c r="G9" s="246"/>
      <c r="H9" s="252"/>
      <c r="I9" s="189"/>
      <c r="J9" s="265"/>
      <c r="K9" s="265"/>
      <c r="L9" s="271"/>
      <c r="M9" s="263"/>
      <c r="N9" s="263"/>
      <c r="O9" s="7"/>
      <c r="P9" s="79"/>
      <c r="Q9" s="79"/>
      <c r="R9" s="7"/>
      <c r="S9" s="79"/>
      <c r="T9" s="79"/>
      <c r="U9" s="7"/>
      <c r="V9" s="79"/>
      <c r="W9" s="79"/>
      <c r="X9" s="7"/>
      <c r="Y9" s="79"/>
      <c r="Z9" s="79"/>
      <c r="AA9" s="7"/>
      <c r="AB9" s="79"/>
      <c r="AC9" s="79"/>
      <c r="AD9" s="7"/>
      <c r="AE9" s="79"/>
      <c r="AF9" s="79"/>
      <c r="AG9" s="7"/>
    </row>
    <row r="10" spans="1:34" s="93" customFormat="1" ht="21" customHeight="1">
      <c r="A10" s="424" t="s">
        <v>967</v>
      </c>
      <c r="B10" s="425"/>
      <c r="C10" s="305"/>
      <c r="D10" s="249"/>
      <c r="E10" s="249"/>
      <c r="F10" s="249"/>
      <c r="G10" s="249"/>
      <c r="H10" s="253"/>
      <c r="I10" s="189"/>
      <c r="J10" s="265"/>
      <c r="K10" s="265"/>
      <c r="L10" s="271"/>
      <c r="M10" s="263"/>
      <c r="N10" s="263"/>
      <c r="O10" s="7"/>
      <c r="P10" s="79"/>
      <c r="Q10" s="79"/>
      <c r="R10" s="7"/>
      <c r="S10" s="79"/>
      <c r="T10" s="79"/>
      <c r="U10" s="7"/>
      <c r="V10" s="79"/>
      <c r="W10" s="79"/>
      <c r="X10" s="7"/>
      <c r="Y10" s="79"/>
      <c r="Z10" s="79"/>
      <c r="AA10" s="7"/>
      <c r="AB10" s="79"/>
      <c r="AC10" s="79"/>
      <c r="AD10" s="7"/>
      <c r="AE10" s="79"/>
      <c r="AF10" s="79"/>
      <c r="AG10" s="7"/>
    </row>
    <row r="11" spans="1:34" s="232" customFormat="1" ht="24.6" customHeight="1">
      <c r="A11" s="254" t="s">
        <v>968</v>
      </c>
      <c r="B11" s="251"/>
      <c r="C11" s="248" t="s">
        <v>937</v>
      </c>
      <c r="D11" s="250"/>
      <c r="E11" s="247"/>
      <c r="F11" s="247"/>
      <c r="G11" s="247"/>
      <c r="H11" s="255"/>
      <c r="I11" s="230"/>
      <c r="J11" s="269"/>
      <c r="K11" s="269"/>
      <c r="L11" s="279"/>
      <c r="M11" s="264"/>
      <c r="N11" s="264"/>
      <c r="P11" s="231"/>
      <c r="Q11" s="231"/>
      <c r="S11" s="231"/>
      <c r="T11" s="231"/>
      <c r="V11" s="231"/>
      <c r="W11" s="231"/>
      <c r="Y11" s="231"/>
      <c r="Z11" s="231"/>
      <c r="AB11" s="231"/>
      <c r="AC11" s="231"/>
      <c r="AE11" s="231"/>
      <c r="AF11" s="231"/>
    </row>
    <row r="12" spans="1:34" s="7" customFormat="1" ht="22.9" customHeight="1">
      <c r="A12" s="410" t="s">
        <v>130</v>
      </c>
      <c r="B12" s="413" t="s">
        <v>131</v>
      </c>
      <c r="C12" s="416" t="s">
        <v>965</v>
      </c>
      <c r="D12" s="417"/>
      <c r="E12" s="405" t="s">
        <v>964</v>
      </c>
      <c r="F12" s="406"/>
      <c r="G12" s="406"/>
      <c r="H12" s="407"/>
      <c r="I12" s="256"/>
      <c r="J12" s="270"/>
      <c r="K12" s="271"/>
      <c r="L12" s="271"/>
      <c r="M12" s="263"/>
      <c r="N12" s="263"/>
      <c r="P12" s="79"/>
      <c r="Q12" s="79"/>
      <c r="S12" s="79"/>
      <c r="T12" s="79"/>
      <c r="V12" s="79"/>
      <c r="W12" s="79"/>
      <c r="Y12" s="79"/>
      <c r="Z12" s="79"/>
      <c r="AB12" s="79"/>
      <c r="AC12" s="79"/>
      <c r="AE12" s="79"/>
      <c r="AF12" s="79"/>
    </row>
    <row r="13" spans="1:34" ht="17.45" customHeight="1">
      <c r="A13" s="411"/>
      <c r="B13" s="414"/>
      <c r="C13" s="418"/>
      <c r="D13" s="419"/>
      <c r="E13" s="408" t="s">
        <v>814</v>
      </c>
      <c r="F13" s="409"/>
      <c r="G13" s="435" t="s">
        <v>815</v>
      </c>
      <c r="H13" s="403" t="s">
        <v>826</v>
      </c>
      <c r="I13" s="7"/>
      <c r="J13" s="270"/>
      <c r="K13" s="271"/>
      <c r="L13" s="271"/>
      <c r="M13" s="94"/>
      <c r="N13" s="94"/>
      <c r="O13" s="7"/>
      <c r="P13" s="7"/>
      <c r="Q13" s="7"/>
      <c r="R13" s="7"/>
      <c r="S13" s="7"/>
      <c r="T13" s="7"/>
      <c r="U13" s="7"/>
      <c r="V13" s="7"/>
      <c r="W13" s="7"/>
      <c r="X13" s="7"/>
      <c r="Y13" s="7"/>
      <c r="Z13" s="7"/>
      <c r="AA13" s="7"/>
      <c r="AB13" s="7"/>
      <c r="AC13" s="7"/>
      <c r="AD13" s="7"/>
      <c r="AE13" s="7"/>
      <c r="AF13" s="7"/>
      <c r="AG13" s="7"/>
      <c r="AH13" s="7"/>
    </row>
    <row r="14" spans="1:34" ht="34.15" customHeight="1">
      <c r="A14" s="412"/>
      <c r="B14" s="415"/>
      <c r="C14" s="420"/>
      <c r="D14" s="421"/>
      <c r="E14" s="190" t="s">
        <v>828</v>
      </c>
      <c r="F14" s="190" t="s">
        <v>829</v>
      </c>
      <c r="G14" s="436"/>
      <c r="H14" s="404"/>
      <c r="I14" s="7"/>
      <c r="J14" s="272"/>
      <c r="K14" s="271"/>
      <c r="L14" s="271"/>
      <c r="M14" s="94"/>
      <c r="N14" s="94"/>
      <c r="O14" s="7"/>
      <c r="P14" s="7"/>
      <c r="Q14" s="7"/>
      <c r="R14" s="7"/>
      <c r="S14" s="7"/>
      <c r="T14" s="7"/>
      <c r="U14" s="7"/>
      <c r="V14" s="7"/>
      <c r="W14" s="7"/>
      <c r="X14" s="7"/>
      <c r="Y14" s="7"/>
      <c r="Z14" s="7"/>
      <c r="AA14" s="7"/>
      <c r="AB14" s="7"/>
      <c r="AC14" s="7"/>
      <c r="AD14" s="7"/>
      <c r="AE14" s="7"/>
      <c r="AF14" s="7"/>
      <c r="AG14" s="7"/>
      <c r="AH14" s="7"/>
    </row>
    <row r="15" spans="1:34" ht="25.5" customHeight="1">
      <c r="A15" s="191" t="s">
        <v>133</v>
      </c>
      <c r="B15" s="192" t="s">
        <v>134</v>
      </c>
      <c r="C15" s="439"/>
      <c r="D15" s="440"/>
      <c r="E15" s="306"/>
      <c r="F15" s="306"/>
      <c r="G15" s="306"/>
      <c r="H15" s="258">
        <f>+_SE141+_SL141+_SI141</f>
        <v>0</v>
      </c>
      <c r="I15" s="243" t="str">
        <f>IF(OR(AND(_SW141&gt;0,_SE141+_SL141=0),AND(_SE141+_SL141&gt;0,_SW141=0),CHK_SW141&gt;0),"`","")</f>
        <v/>
      </c>
      <c r="J15" s="273" t="str">
        <f>IF(AND(_SW141&gt;0,_SE141+_SL141=0),"Please enter IN OPERATION Shell Storage Capacity", IF(AND(_SE141+_SL141&gt;0,_SW141=0),"Please enter Working Storage Capacity",IF(_SW141&gt;_SE141+_SL141,"Working storage is greater than IN OPERATION Shell Storage Capacity."," ")))</f>
        <v xml:space="preserve"> </v>
      </c>
      <c r="K15" s="274">
        <f>IF(_SW141&gt;_SE141+_SL141,1,0)</f>
        <v>0</v>
      </c>
      <c r="L15" s="280">
        <f>IF(OR(AND(_SW141&gt;0,_SE141+_SL141=0),AND(_SE141+_SL141&gt;0,_SW141=0)),1,0)</f>
        <v>0</v>
      </c>
      <c r="M15" s="94"/>
      <c r="N15" s="94"/>
      <c r="O15" s="7"/>
      <c r="P15" s="7"/>
      <c r="Q15" s="7"/>
      <c r="R15" s="7"/>
      <c r="S15" s="7"/>
      <c r="T15" s="7"/>
      <c r="U15" s="7"/>
      <c r="V15" s="7"/>
      <c r="W15" s="7"/>
      <c r="X15" s="7"/>
      <c r="Y15" s="7"/>
      <c r="Z15" s="7"/>
      <c r="AA15" s="7"/>
      <c r="AB15" s="7"/>
      <c r="AC15" s="7"/>
      <c r="AD15" s="7"/>
      <c r="AE15" s="7"/>
      <c r="AF15" s="7"/>
      <c r="AG15" s="7"/>
      <c r="AH15" s="7"/>
    </row>
    <row r="16" spans="1:34" ht="25.5" customHeight="1">
      <c r="A16" s="193" t="s">
        <v>816</v>
      </c>
      <c r="B16" s="192" t="s">
        <v>624</v>
      </c>
      <c r="C16" s="439"/>
      <c r="D16" s="440"/>
      <c r="E16" s="306"/>
      <c r="F16" s="306"/>
      <c r="G16" s="306"/>
      <c r="H16" s="258">
        <f>+_SE242+_SL242+_SI242</f>
        <v>0</v>
      </c>
      <c r="I16" s="243" t="str">
        <f>IF(OR(AND(_SW242&gt;0,_SE242+_SL242=0),AND(_SE242+_SL242&gt;0,_SW242=0),CHK_SW242&gt;0),"`"," ")</f>
        <v xml:space="preserve"> </v>
      </c>
      <c r="J16" s="273" t="str">
        <f>IF(AND(_SW242&gt;0,_SE242+_SL242=0),"Please enter IN OPERATION Shell Storage Capacity", IF(AND(_SE242+_SL242,_SW242=0),"Please enter Working Storage Capacity",IF(_SW242&gt;_SE242+_SL242,"Working storage is greater than IN OPERATION Shell Storage Capacity."," ")))</f>
        <v xml:space="preserve"> </v>
      </c>
      <c r="K16" s="274">
        <f>IF(_SW242&gt;_SE242+_SL242,1,0)</f>
        <v>0</v>
      </c>
      <c r="L16" s="280">
        <f>IF(OR(AND(_SW242&gt;0,_SE242+_SL242=0),AND(_SE242+_SL242&gt;0,_SW242=0)),1,0)</f>
        <v>0</v>
      </c>
      <c r="M16" s="94"/>
      <c r="N16" s="94"/>
      <c r="O16" s="7"/>
      <c r="P16" s="7"/>
      <c r="Q16" s="7"/>
      <c r="R16" s="7"/>
      <c r="S16" s="7"/>
      <c r="T16" s="7"/>
      <c r="U16" s="7"/>
      <c r="V16" s="7"/>
      <c r="W16" s="7"/>
      <c r="X16" s="7"/>
      <c r="Y16" s="7"/>
      <c r="Z16" s="7"/>
      <c r="AA16" s="7"/>
      <c r="AB16" s="7"/>
      <c r="AC16" s="7"/>
      <c r="AD16" s="7"/>
      <c r="AE16" s="7"/>
      <c r="AF16" s="7"/>
      <c r="AG16" s="7"/>
      <c r="AH16" s="7"/>
    </row>
    <row r="17" spans="1:34" ht="25.5" customHeight="1">
      <c r="A17" s="194" t="s">
        <v>817</v>
      </c>
      <c r="B17" s="192" t="s">
        <v>626</v>
      </c>
      <c r="C17" s="439"/>
      <c r="D17" s="440"/>
      <c r="E17" s="306"/>
      <c r="F17" s="306"/>
      <c r="G17" s="306"/>
      <c r="H17" s="258">
        <f>+_SE246+_SL246+_SI246</f>
        <v>0</v>
      </c>
      <c r="I17" s="243" t="str">
        <f>IF(OR(AND(_SW246&gt;0,_SE246+_SL246=0),AND(_SE246+_SL246&gt;0,_SW246=0),CHK_SW246&gt;0,_SW246&gt;_SW242,_SE246&gt;_SE242,_SL246&gt;_SL242,_SI246&gt;_SI242),"`","")</f>
        <v/>
      </c>
      <c r="J17" s="275" t="str">
        <f>IF(OR(_SW246&gt;_SW242,_SE246&gt;_SE242,_SL246&gt;_SL242,_SI246&gt;_SI242),"Propane/propylene may not be greater than natural gas plant liquids &amp; liquefied refinery gases.",IF(AND(_SW246&gt;0,_SE246+_SL246=0),"Please enter IN OPERATION Shell Storage Capacity",IF(AND(_SE246+_SL246&gt;0,_SW246=0),"Please enter Working Storage Capacity",IF(_SW246&gt;_SE246+_SL246,"Working storage is greater than IN OPERATION Shell Storage Capacity."," "))))</f>
        <v xml:space="preserve"> </v>
      </c>
      <c r="K17" s="274">
        <f>IF(_SW246&gt;_SE246+_SL246,1,0)</f>
        <v>0</v>
      </c>
      <c r="L17" s="280">
        <f>IF(OR(AND(_SW246&gt;0,_SE246+_SL246=0),AND(_SE246+_SL246&gt;0,_SW246=0)),1,0)</f>
        <v>0</v>
      </c>
      <c r="M17" s="94"/>
      <c r="N17" s="94"/>
      <c r="O17" s="7"/>
      <c r="P17" s="7"/>
      <c r="Q17" s="7"/>
      <c r="R17" s="7"/>
      <c r="S17" s="7"/>
      <c r="T17" s="7"/>
      <c r="U17" s="7"/>
      <c r="V17" s="7"/>
      <c r="W17" s="7"/>
      <c r="X17" s="7"/>
      <c r="Y17" s="7"/>
      <c r="Z17" s="7"/>
      <c r="AA17" s="7"/>
      <c r="AB17" s="7"/>
      <c r="AC17" s="7"/>
      <c r="AD17" s="7"/>
      <c r="AE17" s="7"/>
      <c r="AF17" s="7"/>
      <c r="AG17" s="7"/>
      <c r="AH17" s="7"/>
    </row>
    <row r="18" spans="1:34" ht="25.5" customHeight="1">
      <c r="A18" s="191" t="s">
        <v>818</v>
      </c>
      <c r="B18" s="192" t="s">
        <v>819</v>
      </c>
      <c r="C18" s="439"/>
      <c r="D18" s="440"/>
      <c r="E18" s="306"/>
      <c r="F18" s="306"/>
      <c r="G18" s="306"/>
      <c r="H18" s="258">
        <f>+_SE131+_SL131+_SI131</f>
        <v>0</v>
      </c>
      <c r="I18" s="243" t="str">
        <f>IF(OR(AND(_SW131&gt;0,_SE131+_SL131=0),AND(_SE131+_SL131&gt;0,_SW131=0),CHK_SW131&gt;0),"`"," ")</f>
        <v xml:space="preserve"> </v>
      </c>
      <c r="J18" s="275" t="str">
        <f>IF(AND(_SW131&gt;0,_SE131+_SL131=0),"Please enter IN OPERATION Shell Storage Capacity",IF(AND(_SE131+_SL131&gt;0,_SW131=0),"Please enter Working Storage Capacity",IF(_SW131&gt;_SE131+_SL131,"Working storage is greater than IN OPERATION Shell Storage Capacity."," ")))</f>
        <v xml:space="preserve"> </v>
      </c>
      <c r="K18" s="274">
        <f>IF(_SW131&gt;_SE131+_SL131,1,0)</f>
        <v>0</v>
      </c>
      <c r="L18" s="280">
        <f>IF(OR(AND(_SW131&gt;0,_SE131+_SL131=0),AND(_SE131+_SL131&gt;0,_SW131=0)),1,0)</f>
        <v>0</v>
      </c>
      <c r="M18" s="94"/>
      <c r="N18" s="94"/>
      <c r="O18" s="7"/>
      <c r="P18" s="7"/>
      <c r="Q18" s="7"/>
      <c r="R18" s="7"/>
      <c r="S18" s="7"/>
      <c r="T18" s="7"/>
      <c r="U18" s="7"/>
      <c r="V18" s="7"/>
      <c r="W18" s="7"/>
      <c r="X18" s="7"/>
      <c r="Y18" s="7"/>
      <c r="Z18" s="7"/>
      <c r="AA18" s="7"/>
      <c r="AB18" s="7"/>
      <c r="AC18" s="7"/>
      <c r="AD18" s="7"/>
      <c r="AE18" s="7"/>
      <c r="AF18" s="7"/>
      <c r="AG18" s="7"/>
      <c r="AH18" s="7"/>
    </row>
    <row r="19" spans="1:34" ht="25.5" customHeight="1">
      <c r="A19" s="191" t="s">
        <v>820</v>
      </c>
      <c r="B19" s="195" t="s">
        <v>183</v>
      </c>
      <c r="C19" s="439"/>
      <c r="D19" s="440"/>
      <c r="E19" s="306"/>
      <c r="F19" s="306"/>
      <c r="G19" s="306"/>
      <c r="H19" s="258">
        <f>+_SE411+_SL411+_SI411</f>
        <v>0</v>
      </c>
      <c r="I19" s="243" t="str">
        <f>IF(OR(AND(_SW411&gt;0,_SE411+_SL411=0),AND(_SE411+_SL411&gt;0,_SW411=0),CHK_SW411&gt;0),"`"," ")</f>
        <v xml:space="preserve"> </v>
      </c>
      <c r="J19" s="275" t="str">
        <f>IF(AND(_SW411&gt;0,_SE411+_SL411=0),"Please enter IN OPERATION Shell Storage Capacity",IF(AND(_SE411+_SL411,_SW411=0),"Please enter Working Storage Capacity",IF(_SW411&gt;_SE411+_SL411,"Working storage is greater than IN OPERATION Shell Storage Capacity."," ")))</f>
        <v xml:space="preserve"> </v>
      </c>
      <c r="K19" s="274">
        <f>IF(_SW411&gt;_SE411+_SL411,1,0)</f>
        <v>0</v>
      </c>
      <c r="L19" s="280">
        <f>IF(OR(AND(_SW411&gt;0,_SE411+_SL411=0),AND(_SE411+_SL411&gt;0,_SW411=0)),1,0)</f>
        <v>0</v>
      </c>
      <c r="M19" s="94"/>
      <c r="N19" s="94"/>
      <c r="O19" s="7"/>
      <c r="P19" s="7"/>
      <c r="Q19" s="7"/>
      <c r="R19" s="7"/>
      <c r="S19" s="7"/>
      <c r="T19" s="7"/>
      <c r="U19" s="7"/>
      <c r="V19" s="7"/>
      <c r="W19" s="7"/>
      <c r="X19" s="7"/>
      <c r="Y19" s="7"/>
      <c r="Z19" s="7"/>
      <c r="AA19" s="7"/>
      <c r="AB19" s="7"/>
      <c r="AC19" s="7"/>
      <c r="AD19" s="7"/>
      <c r="AE19" s="7"/>
      <c r="AF19" s="7"/>
      <c r="AG19" s="7"/>
      <c r="AH19" s="7"/>
    </row>
    <row r="20" spans="1:34" ht="25.5" customHeight="1">
      <c r="A20" s="191" t="s">
        <v>821</v>
      </c>
      <c r="B20" s="192" t="s">
        <v>822</v>
      </c>
      <c r="C20" s="439"/>
      <c r="D20" s="440"/>
      <c r="E20" s="306"/>
      <c r="F20" s="306"/>
      <c r="G20" s="306"/>
      <c r="H20" s="258">
        <f>+_SE308+_SL308+_SI308</f>
        <v>0</v>
      </c>
      <c r="I20" s="243" t="str">
        <f>IF(OR(AND(_SW308&gt;0,_SE308+_SL308=0),AND(_SE308+_SL308&gt;0,_SW308=0),CHK_SW308&gt;0),"`"," ")</f>
        <v xml:space="preserve"> </v>
      </c>
      <c r="J20" s="275" t="str">
        <f>IF(AND(_SW308&gt;0,_SE308+_SL308=0),"Please enter IN OPERATION Shell Storage Capacity",IF(AND(_SE308+_SL308&gt;0,_SW308=0),"Please enter Working Storage Capacity",IF(_SW308&gt;_SE308+_SL308,"Working storage is greater than IN OPERATION Shell Storage Capacity."," ")))</f>
        <v xml:space="preserve"> </v>
      </c>
      <c r="K20" s="274">
        <f>IF(_SW308&gt;_SE308+_SL308,1,0)</f>
        <v>0</v>
      </c>
      <c r="L20" s="280">
        <f>IF(OR(AND(_SW308&gt;0,_SE308+_SL308=0),AND(_SE308+_SL308&gt;0,_SW308=0)),1,0)</f>
        <v>0</v>
      </c>
      <c r="M20" s="94"/>
      <c r="N20" s="94"/>
      <c r="O20" s="7"/>
      <c r="P20" s="7"/>
      <c r="Q20" s="7"/>
      <c r="R20" s="7"/>
      <c r="S20" s="7"/>
      <c r="T20" s="7"/>
      <c r="U20" s="7"/>
      <c r="V20" s="7"/>
      <c r="W20" s="7"/>
      <c r="X20" s="7"/>
      <c r="Y20" s="7"/>
      <c r="Z20" s="7"/>
      <c r="AA20" s="7"/>
      <c r="AB20" s="7"/>
      <c r="AC20" s="7"/>
      <c r="AD20" s="7"/>
      <c r="AE20" s="7"/>
      <c r="AF20" s="7"/>
      <c r="AG20" s="7"/>
      <c r="AH20" s="7"/>
    </row>
    <row r="21" spans="1:34" ht="25.5" customHeight="1">
      <c r="A21" s="191" t="s">
        <v>823</v>
      </c>
      <c r="B21" s="192" t="s">
        <v>189</v>
      </c>
      <c r="C21" s="439"/>
      <c r="D21" s="440"/>
      <c r="E21" s="306"/>
      <c r="F21" s="306"/>
      <c r="G21" s="306"/>
      <c r="H21" s="258">
        <f>+_SE511+_SL511+_SI511</f>
        <v>0</v>
      </c>
      <c r="I21" s="243" t="str">
        <f>IF(OR(AND(_SW511&gt;0,_SE511+_SL511=0),AND(_SE511+_SL511&gt;0,_SW511=0),CHK_SW511&gt;0),"`"," ")</f>
        <v xml:space="preserve"> </v>
      </c>
      <c r="J21" s="275" t="str">
        <f>IF(AND(_SW511&gt;0,_SE511+_SL511=0),"Please enter IN OPERATION Shell Storage Capacity",IF(AND(_SE511+_SL511&gt;0,_SW511=0),"Please enter Working Storage Capacity",IF(_SW511&gt;_SE511+_SL511,"Working storage is greater than IN OPERATION Shell Storage Capacity."," ")))</f>
        <v xml:space="preserve"> </v>
      </c>
      <c r="K21" s="274">
        <f>IF(_SW511&gt;_SE511+_SL511,1,0)</f>
        <v>0</v>
      </c>
      <c r="L21" s="280">
        <f>IF(OR(AND(_SW511&gt;0,_SE511+_SL511=0),AND(_SE511+_SL511&gt;0,_SW511=0)),1,0)</f>
        <v>0</v>
      </c>
      <c r="M21" s="94"/>
      <c r="N21" s="94"/>
      <c r="O21" s="7"/>
      <c r="P21" s="7"/>
      <c r="Q21" s="7"/>
      <c r="R21" s="7"/>
      <c r="S21" s="7"/>
      <c r="T21" s="7"/>
      <c r="U21" s="7"/>
      <c r="V21" s="7"/>
      <c r="W21" s="7"/>
      <c r="X21" s="7"/>
      <c r="Y21" s="7"/>
      <c r="Z21" s="7"/>
      <c r="AA21" s="7"/>
      <c r="AB21" s="7"/>
      <c r="AC21" s="7"/>
      <c r="AD21" s="7"/>
      <c r="AE21" s="7"/>
      <c r="AF21" s="7"/>
      <c r="AG21" s="7"/>
      <c r="AH21" s="7"/>
    </row>
    <row r="22" spans="1:34" ht="25.5" customHeight="1">
      <c r="A22" s="191" t="s">
        <v>198</v>
      </c>
      <c r="B22" s="192" t="s">
        <v>199</v>
      </c>
      <c r="C22" s="439"/>
      <c r="D22" s="440"/>
      <c r="E22" s="306"/>
      <c r="F22" s="306"/>
      <c r="G22" s="306"/>
      <c r="H22" s="258">
        <f>+_SE931+_SL931+_SI931</f>
        <v>0</v>
      </c>
      <c r="I22" s="243" t="str">
        <f>IF(OR(AND(_SW931&gt;0,_SE931+_SL931=0),AND(_SE931+_SL931&gt;0,_SW931=0),CHK_SW931&gt;0),"`"," ")</f>
        <v xml:space="preserve"> </v>
      </c>
      <c r="J22" s="275" t="str">
        <f>IF(AND(_SW931&gt;0,_SE931+_SL931=0),"Please enter IN OPERATION Shell Storage Capacity",IF(AND(_SE931+_SL931&gt;0,_SW931=0),"Please enter Working Storage Capacity",IF(_SW931&gt;_SE931+_SL931,"Working storage is greater than IN OPERATION Shell Storage Capacity."," ")))</f>
        <v xml:space="preserve"> </v>
      </c>
      <c r="K22" s="274">
        <f>IF(_SW931&gt;_SE931+_SL931,1,0)</f>
        <v>0</v>
      </c>
      <c r="L22" s="274">
        <f>IF(OR(AND(_SW931&gt;0,_SE931+_SL931=0),AND(_SE931+_SL931&gt;0,_SW931=0)),1,0)</f>
        <v>0</v>
      </c>
      <c r="M22" s="94"/>
      <c r="N22" s="94"/>
      <c r="O22" s="7"/>
      <c r="P22" s="7"/>
      <c r="Q22" s="7"/>
      <c r="R22" s="7"/>
      <c r="S22" s="7"/>
      <c r="T22" s="7"/>
      <c r="U22" s="7"/>
      <c r="V22" s="7"/>
      <c r="W22" s="7"/>
      <c r="X22" s="7"/>
      <c r="Y22" s="7"/>
      <c r="Z22" s="7"/>
      <c r="AA22" s="7"/>
      <c r="AB22" s="7"/>
      <c r="AC22" s="7"/>
      <c r="AD22" s="7"/>
      <c r="AE22" s="7"/>
      <c r="AF22" s="7"/>
      <c r="AG22" s="7"/>
      <c r="AH22" s="7"/>
    </row>
    <row r="23" spans="1:34" ht="25.5" customHeight="1">
      <c r="A23" s="193" t="s">
        <v>824</v>
      </c>
      <c r="B23" s="192" t="s">
        <v>825</v>
      </c>
      <c r="C23" s="439"/>
      <c r="D23" s="440"/>
      <c r="E23" s="306"/>
      <c r="F23" s="306"/>
      <c r="G23" s="306"/>
      <c r="H23" s="258">
        <f>+_SE332+_SL332+_SI332</f>
        <v>0</v>
      </c>
      <c r="I23" s="243" t="str">
        <f>IF(OR(AND(_SW332&gt;0,_SE332+_SL332=0),AND(_SE332+_SL332&gt;0,_SW332=0),CHK_SW332&gt;0),"`"," ")</f>
        <v xml:space="preserve"> </v>
      </c>
      <c r="J23" s="275" t="str">
        <f>IF(AND(_SW332&gt;0,_SC332=0),"Please enter IN OPERATION Shell Storage Capacity",IF(AND(_SC332&gt;0,_SW332=0),"Please enter Working Storage Capacity",IF(_SW332&gt;_SC332,"Working storage is greater than IN OPERATION Shell Storage Capacity."," ")))</f>
        <v xml:space="preserve"> </v>
      </c>
      <c r="K23" s="274">
        <f>IF(_SW332&gt;_SE332+_SL332,1,0)</f>
        <v>0</v>
      </c>
      <c r="L23" s="274">
        <f>IF(OR(AND(_SW332&gt;0,_SE332+_SL332=0),AND(_SE332+_SL332&gt;0,_SW332=0)),1,0)</f>
        <v>0</v>
      </c>
      <c r="M23" s="94"/>
      <c r="N23" s="94"/>
      <c r="O23" s="7"/>
      <c r="P23" s="7"/>
      <c r="Q23" s="7"/>
      <c r="R23" s="7"/>
      <c r="S23" s="7"/>
      <c r="T23" s="7"/>
      <c r="U23" s="7"/>
      <c r="V23" s="7"/>
      <c r="W23" s="7"/>
      <c r="X23" s="7"/>
      <c r="Y23" s="7"/>
      <c r="Z23" s="7"/>
      <c r="AA23" s="7"/>
      <c r="AB23" s="7"/>
      <c r="AC23" s="7"/>
      <c r="AD23" s="7"/>
      <c r="AE23" s="7"/>
      <c r="AF23" s="7"/>
      <c r="AG23" s="7"/>
      <c r="AH23" s="7"/>
    </row>
    <row r="24" spans="1:34" ht="25.5" customHeight="1" thickBot="1">
      <c r="A24" s="196" t="s">
        <v>826</v>
      </c>
      <c r="B24" s="197" t="s">
        <v>205</v>
      </c>
      <c r="C24" s="437">
        <f>+_SW141+_SW242+_SW131+_SW411+_SW308+_SW511+_SW931+_SW332</f>
        <v>0</v>
      </c>
      <c r="D24" s="438"/>
      <c r="E24" s="259">
        <f>+_SE141+_SE242+_SE131+_SE411+_SE308+_SE511+_SE931+_SE332</f>
        <v>0</v>
      </c>
      <c r="F24" s="259">
        <f>+_SL141+_SL242+_SL131+_SL411+_SL308+_SL511+_SL931+_SL332</f>
        <v>0</v>
      </c>
      <c r="G24" s="259">
        <f>+_SI141+_SI242+_SI131+_SI411+_SI308+_SI511+_SI931+_SI332</f>
        <v>0</v>
      </c>
      <c r="H24" s="258">
        <f>+_SC141+_SC242+_SC131+_SC411+_SC308+_SC511+_SC931+_SC332</f>
        <v>0</v>
      </c>
      <c r="I24" s="244"/>
      <c r="J24" s="276"/>
      <c r="K24" s="277">
        <f>SUM(K14:K23)</f>
        <v>0</v>
      </c>
      <c r="L24" s="277">
        <f>SUM(L14:L23)</f>
        <v>0</v>
      </c>
      <c r="M24" s="94"/>
      <c r="N24" s="94"/>
      <c r="O24" s="7"/>
      <c r="P24" s="7"/>
      <c r="Q24" s="7"/>
      <c r="R24" s="7"/>
      <c r="S24" s="7"/>
      <c r="T24" s="7"/>
      <c r="U24" s="7"/>
      <c r="V24" s="7"/>
      <c r="W24" s="7"/>
      <c r="X24" s="7"/>
      <c r="Y24" s="7"/>
      <c r="Z24" s="7"/>
      <c r="AA24" s="7"/>
      <c r="AB24" s="7"/>
      <c r="AC24" s="7"/>
      <c r="AD24" s="7"/>
      <c r="AE24" s="7"/>
      <c r="AF24" s="7"/>
      <c r="AG24" s="7"/>
      <c r="AH24" s="7"/>
    </row>
    <row r="25" spans="1:34" ht="21.6" customHeight="1">
      <c r="A25" s="426" t="s">
        <v>830</v>
      </c>
      <c r="B25" s="427"/>
      <c r="C25" s="427"/>
      <c r="D25" s="427"/>
      <c r="E25" s="427"/>
      <c r="F25" s="427"/>
      <c r="G25" s="427"/>
      <c r="H25" s="428"/>
      <c r="I25" s="51"/>
      <c r="J25" s="278"/>
      <c r="K25" s="271"/>
      <c r="L25" s="271"/>
      <c r="M25" s="94"/>
      <c r="N25" s="94"/>
      <c r="O25" s="7"/>
      <c r="P25" s="7"/>
      <c r="Q25" s="7"/>
      <c r="R25" s="7"/>
      <c r="S25" s="7"/>
      <c r="T25" s="7"/>
      <c r="U25" s="7"/>
      <c r="V25" s="7"/>
      <c r="W25" s="7"/>
      <c r="X25" s="7"/>
      <c r="Y25" s="7"/>
      <c r="Z25" s="7"/>
      <c r="AA25" s="7"/>
      <c r="AB25" s="7"/>
      <c r="AC25" s="7"/>
      <c r="AD25" s="7"/>
      <c r="AE25" s="7"/>
      <c r="AF25" s="7"/>
      <c r="AG25" s="7"/>
      <c r="AH25" s="7"/>
    </row>
    <row r="26" spans="1:34" ht="38.450000000000003" customHeight="1">
      <c r="A26" s="432" t="s">
        <v>961</v>
      </c>
      <c r="B26" s="433"/>
      <c r="C26" s="433"/>
      <c r="D26" s="433"/>
      <c r="E26" s="433"/>
      <c r="F26" s="433"/>
      <c r="G26" s="433"/>
      <c r="H26" s="434"/>
      <c r="I26" s="51"/>
      <c r="J26" s="278"/>
      <c r="K26" s="271"/>
      <c r="L26" s="271"/>
      <c r="M26" s="94"/>
      <c r="N26" s="94"/>
      <c r="O26" s="7"/>
      <c r="P26" s="7"/>
      <c r="Q26" s="7"/>
      <c r="R26" s="7"/>
      <c r="S26" s="7"/>
      <c r="T26" s="7"/>
      <c r="U26" s="7"/>
      <c r="V26" s="7"/>
      <c r="W26" s="7"/>
      <c r="X26" s="7"/>
      <c r="Y26" s="7"/>
      <c r="Z26" s="7"/>
      <c r="AA26" s="7"/>
      <c r="AB26" s="7"/>
      <c r="AC26" s="7"/>
      <c r="AD26" s="7"/>
      <c r="AE26" s="7"/>
      <c r="AF26" s="7"/>
      <c r="AG26" s="7"/>
      <c r="AH26" s="7"/>
    </row>
    <row r="27" spans="1:34" ht="19.899999999999999" customHeight="1">
      <c r="A27" s="432" t="s">
        <v>831</v>
      </c>
      <c r="B27" s="433"/>
      <c r="C27" s="433"/>
      <c r="D27" s="433"/>
      <c r="E27" s="433"/>
      <c r="F27" s="433"/>
      <c r="G27" s="433"/>
      <c r="H27" s="434"/>
      <c r="I27" s="51"/>
      <c r="J27" s="278"/>
      <c r="K27" s="271"/>
      <c r="L27" s="271"/>
      <c r="M27" s="94"/>
      <c r="N27" s="94"/>
      <c r="O27" s="7"/>
      <c r="P27" s="7"/>
      <c r="Q27" s="7"/>
      <c r="R27" s="7"/>
      <c r="S27" s="7"/>
      <c r="T27" s="7"/>
      <c r="U27" s="7"/>
      <c r="V27" s="7"/>
      <c r="W27" s="7"/>
      <c r="X27" s="7"/>
      <c r="Y27" s="7"/>
      <c r="Z27" s="7"/>
      <c r="AA27" s="7"/>
      <c r="AB27" s="7"/>
      <c r="AC27" s="7"/>
      <c r="AD27" s="7"/>
      <c r="AE27" s="7"/>
      <c r="AF27" s="7"/>
      <c r="AG27" s="7"/>
      <c r="AH27" s="7"/>
    </row>
    <row r="28" spans="1:34" ht="39.75" customHeight="1" thickBot="1">
      <c r="A28" s="429" t="s">
        <v>960</v>
      </c>
      <c r="B28" s="430"/>
      <c r="C28" s="430"/>
      <c r="D28" s="430"/>
      <c r="E28" s="430"/>
      <c r="F28" s="430"/>
      <c r="G28" s="430"/>
      <c r="H28" s="431"/>
      <c r="I28" s="51"/>
      <c r="J28" s="278"/>
      <c r="K28" s="271"/>
      <c r="L28" s="271"/>
      <c r="M28" s="94"/>
      <c r="N28" s="94"/>
      <c r="O28" s="7"/>
      <c r="P28" s="7"/>
      <c r="Q28" s="7"/>
      <c r="R28" s="7"/>
      <c r="S28" s="7"/>
      <c r="T28" s="7"/>
      <c r="U28" s="7"/>
      <c r="V28" s="7"/>
      <c r="W28" s="7"/>
      <c r="X28" s="7"/>
      <c r="Y28" s="7"/>
      <c r="Z28" s="7"/>
      <c r="AA28" s="7"/>
      <c r="AB28" s="7"/>
      <c r="AC28" s="7"/>
      <c r="AD28" s="7"/>
      <c r="AE28" s="7"/>
      <c r="AF28" s="7"/>
      <c r="AG28" s="7"/>
      <c r="AH28" s="7"/>
    </row>
    <row r="29" spans="1:34" ht="15">
      <c r="A29" s="198"/>
      <c r="B29" s="199"/>
      <c r="C29" s="199"/>
      <c r="D29" s="200"/>
      <c r="E29" s="200"/>
      <c r="F29" s="200"/>
      <c r="G29" s="200"/>
      <c r="H29" s="200"/>
      <c r="I29" s="51"/>
      <c r="J29" s="51"/>
      <c r="K29" s="94"/>
      <c r="L29" s="94"/>
      <c r="M29" s="94"/>
      <c r="N29" s="94"/>
      <c r="O29" s="7"/>
      <c r="P29" s="7"/>
      <c r="Q29" s="7"/>
      <c r="R29" s="7"/>
      <c r="S29" s="7"/>
      <c r="T29" s="7"/>
      <c r="U29" s="7"/>
      <c r="V29" s="7"/>
      <c r="W29" s="7"/>
      <c r="X29" s="7"/>
      <c r="Y29" s="7"/>
      <c r="Z29" s="7"/>
      <c r="AA29" s="7"/>
      <c r="AB29" s="7"/>
      <c r="AC29" s="7"/>
      <c r="AD29" s="7"/>
      <c r="AE29" s="7"/>
      <c r="AF29" s="7"/>
      <c r="AG29" s="7"/>
      <c r="AH29" s="7"/>
    </row>
    <row r="30" spans="1:34" ht="15">
      <c r="A30" s="201"/>
      <c r="B30" s="199"/>
      <c r="C30" s="199"/>
      <c r="D30" s="200"/>
      <c r="E30" s="200"/>
      <c r="F30" s="200"/>
      <c r="G30" s="200"/>
      <c r="H30" s="200"/>
      <c r="I30" s="51"/>
      <c r="J30" s="51"/>
      <c r="K30" s="94"/>
      <c r="L30" s="94"/>
      <c r="M30" s="94"/>
      <c r="N30" s="94"/>
      <c r="O30" s="7"/>
      <c r="P30" s="7"/>
      <c r="Q30" s="7"/>
      <c r="R30" s="7"/>
      <c r="S30" s="7"/>
      <c r="T30" s="7"/>
      <c r="U30" s="7"/>
      <c r="V30" s="7"/>
      <c r="W30" s="7"/>
      <c r="X30" s="7"/>
      <c r="Y30" s="7"/>
      <c r="Z30" s="7"/>
      <c r="AA30" s="7"/>
      <c r="AB30" s="7"/>
      <c r="AC30" s="7"/>
      <c r="AD30" s="7"/>
      <c r="AE30" s="7"/>
      <c r="AF30" s="7"/>
      <c r="AG30" s="7"/>
      <c r="AH30" s="7"/>
    </row>
    <row r="31" spans="1:34" ht="15">
      <c r="A31" s="202"/>
      <c r="B31" s="199"/>
      <c r="C31" s="199"/>
      <c r="D31" s="200"/>
      <c r="E31" s="200"/>
      <c r="F31" s="200"/>
      <c r="G31" s="200"/>
      <c r="H31" s="200"/>
      <c r="I31" s="51"/>
      <c r="J31" s="51"/>
      <c r="K31" s="94"/>
      <c r="L31" s="94"/>
      <c r="M31" s="94"/>
      <c r="N31" s="94"/>
      <c r="O31" s="7"/>
      <c r="P31" s="7"/>
      <c r="Q31" s="7"/>
      <c r="R31" s="7"/>
      <c r="S31" s="7"/>
      <c r="T31" s="7"/>
      <c r="U31" s="7"/>
      <c r="V31" s="7"/>
      <c r="W31" s="7"/>
      <c r="X31" s="7"/>
      <c r="Y31" s="7"/>
      <c r="Z31" s="7"/>
      <c r="AA31" s="7"/>
      <c r="AB31" s="7"/>
      <c r="AC31" s="7"/>
      <c r="AD31" s="7"/>
      <c r="AE31" s="7"/>
      <c r="AF31" s="7"/>
      <c r="AG31" s="7"/>
      <c r="AH31" s="7"/>
    </row>
    <row r="32" spans="1:34" ht="15">
      <c r="A32" s="202"/>
      <c r="B32" s="199"/>
      <c r="C32" s="199"/>
      <c r="D32" s="200"/>
      <c r="E32" s="200"/>
      <c r="F32" s="200"/>
      <c r="G32" s="200"/>
      <c r="H32" s="200"/>
      <c r="I32" s="51"/>
      <c r="J32" s="51"/>
      <c r="K32" s="94"/>
      <c r="L32" s="94"/>
      <c r="M32" s="94"/>
      <c r="N32" s="94"/>
      <c r="O32" s="7"/>
      <c r="P32" s="7"/>
      <c r="Q32" s="7"/>
      <c r="R32" s="7"/>
      <c r="S32" s="7"/>
      <c r="T32" s="7"/>
      <c r="U32" s="7"/>
      <c r="V32" s="7"/>
      <c r="W32" s="7"/>
      <c r="X32" s="7"/>
      <c r="Y32" s="7"/>
      <c r="Z32" s="7"/>
      <c r="AA32" s="7"/>
      <c r="AB32" s="7"/>
      <c r="AC32" s="7"/>
      <c r="AD32" s="7"/>
      <c r="AE32" s="7"/>
      <c r="AF32" s="7"/>
      <c r="AG32" s="7"/>
      <c r="AH32" s="7"/>
    </row>
    <row r="33" spans="1:34" ht="15">
      <c r="A33" s="201"/>
      <c r="B33" s="199"/>
      <c r="C33" s="199"/>
      <c r="D33" s="200"/>
      <c r="E33" s="200"/>
      <c r="F33" s="200"/>
      <c r="G33" s="200"/>
      <c r="H33" s="200"/>
      <c r="I33" s="51"/>
      <c r="J33" s="51"/>
      <c r="K33" s="94"/>
      <c r="L33" s="94"/>
      <c r="M33" s="94"/>
      <c r="N33" s="94"/>
      <c r="O33" s="7"/>
      <c r="P33" s="7"/>
      <c r="Q33" s="7"/>
      <c r="R33" s="7"/>
      <c r="S33" s="7"/>
      <c r="T33" s="7"/>
      <c r="U33" s="7"/>
      <c r="V33" s="7"/>
      <c r="W33" s="7"/>
      <c r="X33" s="7"/>
      <c r="Y33" s="7"/>
      <c r="Z33" s="7"/>
      <c r="AA33" s="7"/>
      <c r="AB33" s="7"/>
      <c r="AC33" s="7"/>
      <c r="AD33" s="7"/>
      <c r="AE33" s="7"/>
      <c r="AF33" s="7"/>
      <c r="AG33" s="7"/>
      <c r="AH33" s="7"/>
    </row>
    <row r="34" spans="1:34" ht="15">
      <c r="A34" s="203"/>
      <c r="B34" s="199"/>
      <c r="C34" s="199"/>
      <c r="D34" s="200"/>
      <c r="E34" s="200"/>
      <c r="F34" s="200"/>
      <c r="G34" s="200"/>
      <c r="H34" s="200"/>
      <c r="I34" s="51"/>
      <c r="J34" s="51"/>
      <c r="K34" s="94"/>
      <c r="L34" s="94"/>
      <c r="M34" s="94"/>
      <c r="N34" s="94"/>
      <c r="O34" s="7"/>
      <c r="P34" s="7"/>
      <c r="Q34" s="7"/>
      <c r="R34" s="7"/>
      <c r="S34" s="7"/>
      <c r="T34" s="7"/>
      <c r="U34" s="7"/>
      <c r="V34" s="7"/>
      <c r="W34" s="7"/>
      <c r="X34" s="7"/>
      <c r="Y34" s="7"/>
      <c r="Z34" s="7"/>
      <c r="AA34" s="7"/>
      <c r="AB34" s="7"/>
      <c r="AC34" s="7"/>
      <c r="AD34" s="7"/>
      <c r="AE34" s="7"/>
      <c r="AF34" s="7"/>
      <c r="AG34" s="7"/>
      <c r="AH34" s="7"/>
    </row>
    <row r="35" spans="1:34" ht="15">
      <c r="A35" s="203"/>
      <c r="B35" s="199"/>
      <c r="C35" s="199"/>
      <c r="D35" s="200"/>
      <c r="E35" s="200"/>
      <c r="F35" s="200"/>
      <c r="G35" s="200"/>
      <c r="H35" s="200"/>
      <c r="I35" s="51"/>
      <c r="J35" s="51"/>
      <c r="K35" s="94"/>
      <c r="L35" s="94"/>
      <c r="M35" s="94"/>
      <c r="N35" s="94"/>
      <c r="O35" s="7"/>
      <c r="P35" s="7"/>
      <c r="Q35" s="7"/>
      <c r="R35" s="7"/>
      <c r="S35" s="7"/>
      <c r="T35" s="7"/>
      <c r="U35" s="7"/>
      <c r="V35" s="7"/>
      <c r="W35" s="7"/>
      <c r="X35" s="7"/>
      <c r="Y35" s="7"/>
      <c r="Z35" s="7"/>
      <c r="AA35" s="7"/>
      <c r="AB35" s="7"/>
      <c r="AC35" s="7"/>
      <c r="AD35" s="7"/>
      <c r="AE35" s="7"/>
      <c r="AF35" s="7"/>
      <c r="AG35" s="7"/>
      <c r="AH35" s="7"/>
    </row>
    <row r="36" spans="1:34" ht="15">
      <c r="A36" s="203"/>
      <c r="B36" s="199"/>
      <c r="C36" s="199"/>
      <c r="D36" s="200"/>
      <c r="E36" s="200"/>
      <c r="F36" s="200"/>
      <c r="G36" s="200"/>
      <c r="H36" s="200"/>
      <c r="I36" s="51"/>
      <c r="J36" s="51"/>
      <c r="K36" s="94"/>
      <c r="L36" s="94"/>
      <c r="M36" s="94"/>
      <c r="N36" s="94"/>
      <c r="O36" s="7"/>
      <c r="P36" s="7"/>
      <c r="Q36" s="7"/>
      <c r="R36" s="7"/>
      <c r="S36" s="7"/>
      <c r="T36" s="7"/>
      <c r="U36" s="7"/>
      <c r="V36" s="7"/>
      <c r="W36" s="7"/>
      <c r="X36" s="7"/>
      <c r="Y36" s="7"/>
      <c r="Z36" s="7"/>
      <c r="AA36" s="7"/>
      <c r="AB36" s="7"/>
      <c r="AC36" s="7"/>
      <c r="AD36" s="7"/>
      <c r="AE36" s="7"/>
      <c r="AF36" s="7"/>
      <c r="AG36" s="7"/>
      <c r="AH36" s="7"/>
    </row>
    <row r="37" spans="1:34" ht="15">
      <c r="A37" s="201"/>
      <c r="B37" s="199"/>
      <c r="C37" s="199"/>
      <c r="D37" s="200"/>
      <c r="E37" s="200"/>
      <c r="F37" s="200"/>
      <c r="G37" s="200"/>
      <c r="H37" s="200"/>
      <c r="I37" s="51"/>
      <c r="J37" s="51"/>
      <c r="K37" s="94"/>
      <c r="L37" s="94"/>
      <c r="M37" s="94"/>
      <c r="N37" s="94"/>
      <c r="O37" s="7"/>
      <c r="P37" s="7"/>
      <c r="Q37" s="7"/>
      <c r="R37" s="7"/>
      <c r="S37" s="7"/>
      <c r="T37" s="7"/>
      <c r="U37" s="7"/>
      <c r="V37" s="7"/>
      <c r="W37" s="7"/>
      <c r="X37" s="7"/>
      <c r="Y37" s="7"/>
      <c r="Z37" s="7"/>
      <c r="AA37" s="7"/>
      <c r="AB37" s="7"/>
      <c r="AC37" s="7"/>
      <c r="AD37" s="7"/>
      <c r="AE37" s="7"/>
      <c r="AF37" s="7"/>
      <c r="AG37" s="7"/>
      <c r="AH37" s="7"/>
    </row>
    <row r="38" spans="1:34" ht="15">
      <c r="A38" s="203"/>
      <c r="B38" s="199"/>
      <c r="C38" s="199"/>
      <c r="D38" s="200"/>
      <c r="E38" s="200"/>
      <c r="F38" s="200"/>
      <c r="G38" s="200"/>
      <c r="H38" s="200"/>
      <c r="I38" s="51"/>
      <c r="J38" s="51"/>
      <c r="K38" s="94"/>
      <c r="L38" s="94"/>
      <c r="M38" s="94"/>
      <c r="N38" s="94"/>
      <c r="O38" s="7"/>
      <c r="P38" s="7"/>
      <c r="Q38" s="7"/>
      <c r="R38" s="7"/>
      <c r="S38" s="7"/>
      <c r="T38" s="7"/>
      <c r="U38" s="7"/>
      <c r="V38" s="7"/>
      <c r="W38" s="7"/>
      <c r="X38" s="7"/>
      <c r="Y38" s="7"/>
      <c r="Z38" s="7"/>
      <c r="AA38" s="7"/>
      <c r="AB38" s="7"/>
      <c r="AC38" s="7"/>
      <c r="AD38" s="7"/>
      <c r="AE38" s="7"/>
      <c r="AF38" s="7"/>
      <c r="AG38" s="7"/>
      <c r="AH38" s="7"/>
    </row>
    <row r="39" spans="1:34" ht="15">
      <c r="A39" s="203"/>
      <c r="B39" s="199"/>
      <c r="C39" s="199"/>
      <c r="D39" s="200"/>
      <c r="E39" s="200"/>
      <c r="F39" s="200"/>
      <c r="G39" s="200"/>
      <c r="H39" s="200"/>
      <c r="I39" s="51"/>
      <c r="J39" s="51"/>
      <c r="K39" s="7"/>
      <c r="L39" s="7"/>
      <c r="M39" s="7"/>
      <c r="N39" s="7"/>
      <c r="O39" s="7"/>
      <c r="P39" s="7"/>
      <c r="Q39" s="7"/>
      <c r="R39" s="7"/>
      <c r="S39" s="7"/>
      <c r="T39" s="7"/>
      <c r="U39" s="7"/>
      <c r="V39" s="7"/>
      <c r="W39" s="7"/>
      <c r="X39" s="7"/>
      <c r="Y39" s="7"/>
      <c r="Z39" s="7"/>
      <c r="AA39" s="7"/>
      <c r="AB39" s="7"/>
      <c r="AC39" s="7"/>
      <c r="AD39" s="7"/>
      <c r="AE39" s="7"/>
      <c r="AF39" s="7"/>
      <c r="AG39" s="7"/>
      <c r="AH39" s="7"/>
    </row>
    <row r="40" spans="1:34" ht="15">
      <c r="A40" s="202"/>
      <c r="B40" s="199"/>
      <c r="C40" s="199"/>
      <c r="D40" s="200"/>
      <c r="E40" s="200"/>
      <c r="F40" s="200"/>
      <c r="G40" s="200"/>
      <c r="H40" s="200"/>
      <c r="I40" s="51"/>
      <c r="J40" s="51"/>
      <c r="K40" s="7"/>
      <c r="L40" s="7"/>
      <c r="M40" s="7"/>
      <c r="N40" s="7"/>
      <c r="O40" s="7"/>
      <c r="P40" s="7"/>
      <c r="Q40" s="7"/>
      <c r="R40" s="7"/>
      <c r="S40" s="7"/>
      <c r="T40" s="7"/>
      <c r="U40" s="7"/>
      <c r="V40" s="7"/>
      <c r="W40" s="7"/>
      <c r="X40" s="7"/>
      <c r="Y40" s="7"/>
      <c r="Z40" s="7"/>
      <c r="AA40" s="7"/>
      <c r="AB40" s="7"/>
      <c r="AC40" s="7"/>
      <c r="AD40" s="7"/>
      <c r="AE40" s="7"/>
      <c r="AF40" s="7"/>
      <c r="AG40" s="7"/>
      <c r="AH40" s="7"/>
    </row>
    <row r="41" spans="1:34" ht="15">
      <c r="A41" s="204"/>
      <c r="B41" s="199"/>
      <c r="C41" s="199"/>
      <c r="D41" s="200"/>
      <c r="E41" s="200"/>
      <c r="F41" s="200"/>
      <c r="G41" s="200"/>
      <c r="H41" s="200"/>
      <c r="I41" s="51"/>
      <c r="J41" s="51"/>
      <c r="K41" s="7"/>
      <c r="L41" s="7"/>
      <c r="M41" s="7"/>
      <c r="N41" s="7"/>
      <c r="O41" s="7"/>
      <c r="P41" s="7"/>
      <c r="Q41" s="7"/>
      <c r="R41" s="7"/>
      <c r="S41" s="7"/>
      <c r="T41" s="7"/>
      <c r="U41" s="7"/>
      <c r="V41" s="7"/>
      <c r="W41" s="7"/>
      <c r="X41" s="7"/>
      <c r="Y41" s="7"/>
      <c r="Z41" s="7"/>
      <c r="AA41" s="7"/>
      <c r="AB41" s="7"/>
      <c r="AC41" s="7"/>
      <c r="AD41" s="7"/>
      <c r="AE41" s="7"/>
      <c r="AF41" s="7"/>
      <c r="AG41" s="7"/>
      <c r="AH41" s="7"/>
    </row>
    <row r="42" spans="1:34" ht="15">
      <c r="A42" s="205"/>
      <c r="B42" s="199"/>
      <c r="C42" s="199"/>
      <c r="D42" s="200"/>
      <c r="E42" s="200"/>
      <c r="F42" s="200"/>
      <c r="G42" s="200"/>
      <c r="H42" s="200"/>
      <c r="I42" s="51"/>
      <c r="J42" s="51"/>
      <c r="K42" s="7"/>
      <c r="L42" s="7"/>
      <c r="M42" s="7"/>
      <c r="N42" s="7"/>
      <c r="O42" s="7"/>
      <c r="P42" s="7"/>
      <c r="Q42" s="7"/>
      <c r="R42" s="7"/>
      <c r="S42" s="7"/>
      <c r="T42" s="7"/>
      <c r="U42" s="7"/>
      <c r="V42" s="7"/>
      <c r="W42" s="7"/>
      <c r="X42" s="7"/>
      <c r="Y42" s="7"/>
      <c r="Z42" s="7"/>
      <c r="AA42" s="7"/>
      <c r="AB42" s="7"/>
      <c r="AC42" s="7"/>
      <c r="AD42" s="7"/>
      <c r="AE42" s="7"/>
      <c r="AF42" s="7"/>
      <c r="AG42" s="7"/>
      <c r="AH42" s="7"/>
    </row>
    <row r="43" spans="1:34" ht="15">
      <c r="A43" s="206"/>
      <c r="B43" s="199"/>
      <c r="C43" s="199"/>
      <c r="D43" s="200"/>
      <c r="E43" s="200"/>
      <c r="F43" s="200"/>
      <c r="G43" s="200"/>
      <c r="H43" s="200"/>
      <c r="I43" s="51"/>
      <c r="J43" s="51"/>
      <c r="K43" s="7"/>
      <c r="L43" s="7"/>
      <c r="M43" s="7"/>
      <c r="N43" s="7"/>
      <c r="O43" s="7"/>
      <c r="P43" s="7"/>
      <c r="Q43" s="7"/>
      <c r="R43" s="7"/>
      <c r="S43" s="7"/>
      <c r="T43" s="7"/>
      <c r="U43" s="7"/>
      <c r="V43" s="7"/>
      <c r="W43" s="7"/>
      <c r="X43" s="7"/>
      <c r="Y43" s="7"/>
      <c r="Z43" s="7"/>
      <c r="AA43" s="7"/>
      <c r="AB43" s="7"/>
      <c r="AC43" s="7"/>
      <c r="AD43" s="7"/>
      <c r="AE43" s="7"/>
      <c r="AF43" s="7"/>
      <c r="AG43" s="7"/>
      <c r="AH43" s="7"/>
    </row>
    <row r="44" spans="1:34" ht="15">
      <c r="A44" s="206"/>
      <c r="B44" s="199"/>
      <c r="C44" s="199"/>
      <c r="D44" s="200"/>
      <c r="E44" s="200"/>
      <c r="F44" s="200"/>
      <c r="G44" s="200"/>
      <c r="H44" s="200"/>
      <c r="I44" s="51"/>
      <c r="J44" s="51"/>
      <c r="K44" s="7"/>
      <c r="L44" s="7"/>
      <c r="M44" s="7"/>
      <c r="N44" s="7"/>
      <c r="O44" s="7"/>
      <c r="P44" s="7"/>
      <c r="Q44" s="7"/>
      <c r="R44" s="7"/>
      <c r="S44" s="7"/>
      <c r="T44" s="7"/>
      <c r="U44" s="7"/>
      <c r="V44" s="7"/>
      <c r="W44" s="7"/>
      <c r="X44" s="7"/>
      <c r="Y44" s="7"/>
      <c r="Z44" s="7"/>
      <c r="AA44" s="7"/>
      <c r="AB44" s="7"/>
      <c r="AC44" s="7"/>
      <c r="AD44" s="7"/>
      <c r="AE44" s="7"/>
      <c r="AF44" s="7"/>
      <c r="AG44" s="7"/>
      <c r="AH44" s="7"/>
    </row>
    <row r="45" spans="1:34" ht="15">
      <c r="A45" s="206"/>
      <c r="B45" s="199"/>
      <c r="C45" s="199"/>
      <c r="D45" s="200"/>
      <c r="E45" s="200"/>
      <c r="F45" s="200"/>
      <c r="G45" s="200"/>
      <c r="H45" s="200"/>
      <c r="I45" s="51"/>
      <c r="J45" s="51"/>
      <c r="K45" s="7"/>
      <c r="L45" s="7"/>
      <c r="M45" s="7"/>
      <c r="N45" s="7"/>
      <c r="O45" s="7"/>
      <c r="P45" s="7"/>
      <c r="Q45" s="7"/>
      <c r="R45" s="7"/>
      <c r="S45" s="7"/>
      <c r="T45" s="7"/>
      <c r="U45" s="7"/>
      <c r="V45" s="7"/>
      <c r="W45" s="7"/>
      <c r="X45" s="7"/>
      <c r="Y45" s="7"/>
      <c r="Z45" s="7"/>
      <c r="AA45" s="7"/>
      <c r="AB45" s="7"/>
      <c r="AC45" s="7"/>
      <c r="AD45" s="7"/>
      <c r="AE45" s="7"/>
      <c r="AF45" s="7"/>
      <c r="AG45" s="7"/>
      <c r="AH45" s="7"/>
    </row>
    <row r="46" spans="1:34" ht="15">
      <c r="A46" s="206"/>
      <c r="B46" s="199"/>
      <c r="C46" s="199"/>
      <c r="D46" s="200"/>
      <c r="E46" s="200"/>
      <c r="F46" s="200"/>
      <c r="G46" s="200"/>
      <c r="H46" s="200"/>
      <c r="I46" s="51"/>
      <c r="J46" s="51"/>
      <c r="K46" s="7"/>
      <c r="L46" s="7"/>
      <c r="M46" s="7"/>
      <c r="N46" s="7"/>
      <c r="O46" s="7"/>
      <c r="P46" s="7"/>
      <c r="Q46" s="7"/>
      <c r="R46" s="7"/>
      <c r="S46" s="7"/>
      <c r="T46" s="7"/>
      <c r="U46" s="7"/>
      <c r="V46" s="7"/>
      <c r="W46" s="7"/>
      <c r="X46" s="7"/>
      <c r="Y46" s="7"/>
      <c r="Z46" s="7"/>
      <c r="AA46" s="7"/>
      <c r="AB46" s="7"/>
      <c r="AC46" s="7"/>
      <c r="AD46" s="7"/>
      <c r="AE46" s="7"/>
      <c r="AF46" s="7"/>
      <c r="AG46" s="7"/>
      <c r="AH46" s="7"/>
    </row>
    <row r="47" spans="1:34" ht="15">
      <c r="A47" s="205"/>
      <c r="B47" s="199"/>
      <c r="C47" s="199"/>
      <c r="D47" s="200"/>
      <c r="E47" s="200"/>
      <c r="F47" s="200"/>
      <c r="G47" s="200"/>
      <c r="H47" s="200"/>
      <c r="I47" s="51"/>
      <c r="J47" s="51"/>
      <c r="K47" s="7"/>
      <c r="L47" s="7"/>
      <c r="M47" s="7"/>
      <c r="N47" s="7"/>
      <c r="O47" s="7"/>
      <c r="P47" s="7"/>
      <c r="Q47" s="7"/>
      <c r="R47" s="7"/>
      <c r="S47" s="7"/>
      <c r="T47" s="7"/>
      <c r="U47" s="7"/>
      <c r="V47" s="7"/>
      <c r="W47" s="7"/>
      <c r="X47" s="7"/>
      <c r="Y47" s="7"/>
      <c r="Z47" s="7"/>
      <c r="AA47" s="7"/>
      <c r="AB47" s="7"/>
      <c r="AC47" s="7"/>
      <c r="AD47" s="7"/>
      <c r="AE47" s="7"/>
      <c r="AF47" s="7"/>
      <c r="AG47" s="7"/>
      <c r="AH47" s="7"/>
    </row>
    <row r="48" spans="1:34" ht="15">
      <c r="A48" s="207"/>
      <c r="B48" s="199"/>
      <c r="C48" s="199"/>
      <c r="D48" s="200"/>
      <c r="E48" s="200"/>
      <c r="F48" s="200"/>
      <c r="G48" s="200"/>
      <c r="H48" s="200"/>
      <c r="I48" s="51"/>
      <c r="J48" s="51"/>
      <c r="K48" s="7"/>
      <c r="L48" s="7"/>
      <c r="M48" s="7"/>
      <c r="N48" s="7"/>
      <c r="O48" s="7"/>
      <c r="P48" s="7"/>
      <c r="Q48" s="7"/>
      <c r="R48" s="7"/>
      <c r="S48" s="7"/>
      <c r="T48" s="7"/>
      <c r="U48" s="7"/>
      <c r="V48" s="7"/>
      <c r="W48" s="7"/>
      <c r="X48" s="7"/>
      <c r="Y48" s="7"/>
      <c r="Z48" s="7"/>
      <c r="AA48" s="7"/>
      <c r="AB48" s="7"/>
      <c r="AC48" s="7"/>
      <c r="AD48" s="7"/>
      <c r="AE48" s="7"/>
      <c r="AF48" s="7"/>
      <c r="AG48" s="7"/>
      <c r="AH48" s="7"/>
    </row>
    <row r="49" spans="1:34" ht="15">
      <c r="A49" s="207"/>
      <c r="B49" s="208"/>
      <c r="C49" s="208"/>
      <c r="D49" s="200"/>
      <c r="E49" s="200"/>
      <c r="F49" s="200"/>
      <c r="G49" s="200"/>
      <c r="H49" s="200"/>
      <c r="I49" s="51"/>
      <c r="J49" s="51"/>
      <c r="K49" s="7"/>
      <c r="L49" s="7"/>
      <c r="M49" s="7"/>
      <c r="N49" s="7"/>
      <c r="O49" s="7"/>
      <c r="P49" s="7"/>
      <c r="Q49" s="7"/>
      <c r="R49" s="7"/>
      <c r="S49" s="7"/>
      <c r="T49" s="7"/>
      <c r="U49" s="7"/>
      <c r="V49" s="7"/>
      <c r="W49" s="7"/>
      <c r="X49" s="7"/>
      <c r="Y49" s="7"/>
      <c r="Z49" s="7"/>
      <c r="AA49" s="7"/>
      <c r="AB49" s="7"/>
      <c r="AC49" s="7"/>
      <c r="AD49" s="7"/>
      <c r="AE49" s="7"/>
      <c r="AF49" s="7"/>
      <c r="AG49" s="7"/>
      <c r="AH49" s="7"/>
    </row>
    <row r="50" spans="1:34" ht="15">
      <c r="A50" s="207"/>
      <c r="B50" s="199"/>
      <c r="C50" s="199"/>
      <c r="D50" s="200"/>
      <c r="E50" s="200"/>
      <c r="F50" s="200"/>
      <c r="G50" s="200"/>
      <c r="H50" s="200"/>
      <c r="I50" s="51"/>
      <c r="J50" s="51"/>
      <c r="K50" s="7"/>
      <c r="L50" s="7"/>
      <c r="M50" s="7"/>
      <c r="N50" s="7"/>
      <c r="O50" s="7"/>
      <c r="P50" s="7"/>
      <c r="Q50" s="7"/>
      <c r="R50" s="7"/>
      <c r="S50" s="7"/>
      <c r="T50" s="7"/>
      <c r="U50" s="7"/>
      <c r="V50" s="7"/>
      <c r="W50" s="7"/>
      <c r="X50" s="7"/>
      <c r="Y50" s="7"/>
      <c r="Z50" s="7"/>
      <c r="AA50" s="7"/>
      <c r="AB50" s="7"/>
      <c r="AC50" s="7"/>
      <c r="AD50" s="7"/>
      <c r="AE50" s="7"/>
      <c r="AF50" s="7"/>
      <c r="AG50" s="7"/>
      <c r="AH50" s="7"/>
    </row>
    <row r="51" spans="1:34" ht="15">
      <c r="A51" s="209"/>
      <c r="B51" s="199"/>
      <c r="C51" s="199"/>
      <c r="D51" s="200"/>
      <c r="E51" s="200"/>
      <c r="F51" s="200"/>
      <c r="G51" s="200"/>
      <c r="H51" s="200"/>
      <c r="I51" s="51"/>
      <c r="J51" s="51"/>
      <c r="K51" s="7"/>
      <c r="L51" s="7"/>
      <c r="M51" s="7"/>
      <c r="N51" s="7"/>
      <c r="O51" s="7"/>
      <c r="P51" s="7"/>
      <c r="Q51" s="7"/>
      <c r="R51" s="7"/>
      <c r="S51" s="7"/>
      <c r="T51" s="7"/>
      <c r="U51" s="7"/>
      <c r="V51" s="7"/>
      <c r="W51" s="7"/>
      <c r="X51" s="7"/>
      <c r="Y51" s="7"/>
      <c r="Z51" s="7"/>
      <c r="AA51" s="7"/>
      <c r="AB51" s="7"/>
      <c r="AC51" s="7"/>
      <c r="AD51" s="7"/>
      <c r="AE51" s="7"/>
      <c r="AF51" s="7"/>
      <c r="AG51" s="7"/>
      <c r="AH51" s="7"/>
    </row>
    <row r="52" spans="1:34" ht="15">
      <c r="A52" s="210"/>
      <c r="B52" s="199"/>
      <c r="C52" s="199"/>
      <c r="D52" s="200"/>
      <c r="E52" s="200"/>
      <c r="F52" s="200"/>
      <c r="G52" s="200"/>
      <c r="H52" s="200"/>
      <c r="I52" s="51"/>
      <c r="J52" s="51"/>
      <c r="K52" s="7"/>
      <c r="L52" s="7"/>
      <c r="M52" s="7"/>
      <c r="N52" s="7"/>
      <c r="O52" s="7"/>
      <c r="P52" s="7"/>
      <c r="Q52" s="7"/>
      <c r="R52" s="7"/>
      <c r="S52" s="7"/>
      <c r="T52" s="7"/>
      <c r="U52" s="7"/>
      <c r="V52" s="7"/>
      <c r="W52" s="7"/>
      <c r="X52" s="7"/>
      <c r="Y52" s="7"/>
      <c r="Z52" s="7"/>
      <c r="AA52" s="7"/>
      <c r="AB52" s="7"/>
      <c r="AC52" s="7"/>
      <c r="AD52" s="7"/>
      <c r="AE52" s="7"/>
      <c r="AF52" s="7"/>
      <c r="AG52" s="7"/>
      <c r="AH52" s="7"/>
    </row>
    <row r="53" spans="1:34" ht="15">
      <c r="A53" s="206"/>
      <c r="B53" s="199"/>
      <c r="C53" s="199"/>
      <c r="D53" s="200"/>
      <c r="E53" s="200"/>
      <c r="F53" s="200"/>
      <c r="G53" s="200"/>
      <c r="H53" s="200"/>
      <c r="I53" s="51"/>
      <c r="J53" s="51"/>
      <c r="K53" s="7"/>
      <c r="L53" s="7"/>
      <c r="M53" s="7"/>
      <c r="N53" s="7"/>
      <c r="O53" s="7"/>
      <c r="P53" s="7"/>
      <c r="Q53" s="7"/>
      <c r="R53" s="7"/>
      <c r="S53" s="7"/>
      <c r="T53" s="7"/>
      <c r="U53" s="7"/>
      <c r="V53" s="7"/>
      <c r="W53" s="7"/>
      <c r="X53" s="7"/>
      <c r="Y53" s="7"/>
      <c r="Z53" s="7"/>
      <c r="AA53" s="7"/>
      <c r="AB53" s="7"/>
      <c r="AC53" s="7"/>
      <c r="AD53" s="7"/>
      <c r="AE53" s="7"/>
      <c r="AF53" s="7"/>
      <c r="AG53" s="7"/>
      <c r="AH53" s="7"/>
    </row>
    <row r="54" spans="1:34" ht="15">
      <c r="A54" s="205"/>
      <c r="B54" s="199"/>
      <c r="C54" s="199"/>
      <c r="D54" s="211"/>
      <c r="E54" s="211"/>
      <c r="F54" s="211"/>
      <c r="G54" s="200"/>
      <c r="H54" s="200"/>
      <c r="I54" s="51"/>
      <c r="J54" s="51"/>
      <c r="K54" s="7"/>
      <c r="L54" s="7"/>
      <c r="M54" s="7"/>
      <c r="N54" s="7"/>
      <c r="O54" s="7"/>
      <c r="P54" s="7"/>
      <c r="Q54" s="7"/>
      <c r="R54" s="7"/>
      <c r="S54" s="7"/>
      <c r="T54" s="7"/>
      <c r="U54" s="7"/>
      <c r="V54" s="7"/>
      <c r="W54" s="7"/>
      <c r="X54" s="7"/>
      <c r="Y54" s="7"/>
      <c r="Z54" s="7"/>
      <c r="AA54" s="7"/>
      <c r="AB54" s="7"/>
      <c r="AC54" s="7"/>
      <c r="AD54" s="7"/>
      <c r="AE54" s="7"/>
      <c r="AF54" s="7"/>
      <c r="AG54" s="7"/>
      <c r="AH54" s="7"/>
    </row>
    <row r="55" spans="1:34" ht="15">
      <c r="A55" s="212"/>
      <c r="B55" s="199"/>
      <c r="C55" s="199"/>
      <c r="D55" s="200"/>
      <c r="E55" s="200"/>
      <c r="F55" s="200"/>
      <c r="G55" s="200"/>
      <c r="H55" s="200"/>
      <c r="I55" s="51"/>
      <c r="J55" s="51"/>
      <c r="K55" s="7"/>
      <c r="L55" s="7"/>
      <c r="M55" s="7"/>
      <c r="N55" s="7"/>
      <c r="O55" s="7"/>
      <c r="P55" s="7"/>
      <c r="Q55" s="7"/>
      <c r="R55" s="7"/>
      <c r="S55" s="7"/>
      <c r="T55" s="7"/>
      <c r="U55" s="7"/>
      <c r="V55" s="7"/>
      <c r="W55" s="7"/>
      <c r="X55" s="7"/>
      <c r="Y55" s="7"/>
      <c r="Z55" s="7"/>
      <c r="AA55" s="7"/>
      <c r="AB55" s="7"/>
      <c r="AC55" s="7"/>
      <c r="AD55" s="7"/>
      <c r="AE55" s="7"/>
      <c r="AF55" s="7"/>
      <c r="AG55" s="7"/>
      <c r="AH55" s="7"/>
    </row>
    <row r="56" spans="1:34" ht="15">
      <c r="A56" s="213"/>
      <c r="B56" s="199"/>
      <c r="C56" s="199"/>
      <c r="D56" s="200"/>
      <c r="E56" s="200"/>
      <c r="F56" s="200"/>
      <c r="G56" s="200"/>
      <c r="H56" s="200"/>
      <c r="I56" s="51"/>
      <c r="J56" s="51"/>
      <c r="K56" s="7"/>
      <c r="L56" s="7"/>
      <c r="M56" s="7"/>
      <c r="N56" s="7"/>
      <c r="O56" s="7"/>
      <c r="P56" s="7"/>
      <c r="Q56" s="7"/>
      <c r="R56" s="7"/>
      <c r="S56" s="7"/>
      <c r="T56" s="7"/>
      <c r="U56" s="7"/>
      <c r="V56" s="7"/>
      <c r="W56" s="7"/>
      <c r="X56" s="7"/>
      <c r="Y56" s="7"/>
      <c r="Z56" s="7"/>
      <c r="AA56" s="7"/>
      <c r="AB56" s="7"/>
      <c r="AC56" s="7"/>
      <c r="AD56" s="7"/>
      <c r="AE56" s="7"/>
      <c r="AF56" s="7"/>
      <c r="AG56" s="7"/>
      <c r="AH56" s="7"/>
    </row>
    <row r="57" spans="1:34" ht="15">
      <c r="A57" s="212"/>
      <c r="B57" s="199"/>
      <c r="C57" s="199"/>
      <c r="D57" s="200"/>
      <c r="E57" s="200"/>
      <c r="F57" s="200"/>
      <c r="G57" s="200"/>
      <c r="H57" s="200"/>
      <c r="I57" s="51"/>
      <c r="J57" s="51"/>
      <c r="K57" s="7"/>
      <c r="L57" s="7"/>
      <c r="M57" s="7"/>
      <c r="N57" s="7"/>
      <c r="O57" s="7"/>
      <c r="P57" s="7"/>
      <c r="Q57" s="7"/>
      <c r="R57" s="7"/>
      <c r="S57" s="7"/>
      <c r="T57" s="7"/>
      <c r="U57" s="7"/>
      <c r="V57" s="7"/>
      <c r="W57" s="7"/>
      <c r="X57" s="7"/>
      <c r="Y57" s="7"/>
      <c r="Z57" s="7"/>
      <c r="AA57" s="7"/>
      <c r="AB57" s="7"/>
      <c r="AC57" s="7"/>
      <c r="AD57" s="7"/>
      <c r="AE57" s="7"/>
      <c r="AF57" s="7"/>
      <c r="AG57" s="7"/>
      <c r="AH57" s="7"/>
    </row>
    <row r="58" spans="1:34" ht="15">
      <c r="A58" s="213"/>
      <c r="B58" s="199"/>
      <c r="C58" s="199"/>
      <c r="D58" s="200"/>
      <c r="E58" s="200"/>
      <c r="F58" s="200"/>
      <c r="G58" s="200"/>
      <c r="H58" s="200"/>
      <c r="I58" s="51"/>
      <c r="J58" s="51"/>
      <c r="K58" s="7"/>
      <c r="L58" s="7"/>
      <c r="M58" s="7"/>
      <c r="N58" s="7"/>
      <c r="O58" s="7"/>
      <c r="P58" s="7"/>
      <c r="Q58" s="7"/>
      <c r="R58" s="7"/>
      <c r="S58" s="7"/>
      <c r="T58" s="7"/>
      <c r="U58" s="7"/>
      <c r="V58" s="7"/>
      <c r="W58" s="7"/>
      <c r="X58" s="7"/>
      <c r="Y58" s="7"/>
      <c r="Z58" s="7"/>
      <c r="AA58" s="7"/>
      <c r="AB58" s="7"/>
      <c r="AC58" s="7"/>
      <c r="AD58" s="7"/>
      <c r="AE58" s="7"/>
      <c r="AF58" s="7"/>
      <c r="AG58" s="7"/>
      <c r="AH58" s="7"/>
    </row>
    <row r="59" spans="1:34" ht="15">
      <c r="A59" s="205"/>
      <c r="B59" s="199"/>
      <c r="C59" s="199"/>
      <c r="D59" s="200"/>
      <c r="E59" s="200"/>
      <c r="F59" s="200"/>
      <c r="G59" s="200"/>
      <c r="H59" s="200"/>
      <c r="I59" s="51"/>
      <c r="J59" s="51"/>
      <c r="K59" s="7"/>
      <c r="L59" s="7"/>
      <c r="M59" s="7"/>
      <c r="N59" s="7"/>
      <c r="O59" s="7"/>
      <c r="P59" s="7"/>
      <c r="Q59" s="7"/>
      <c r="R59" s="7"/>
      <c r="S59" s="7"/>
      <c r="T59" s="7"/>
      <c r="U59" s="7"/>
      <c r="V59" s="7"/>
      <c r="W59" s="7"/>
      <c r="X59" s="7"/>
      <c r="Y59" s="7"/>
      <c r="Z59" s="7"/>
      <c r="AA59" s="7"/>
      <c r="AB59" s="7"/>
      <c r="AC59" s="7"/>
      <c r="AD59" s="7"/>
      <c r="AE59" s="7"/>
      <c r="AF59" s="7"/>
      <c r="AG59" s="7"/>
      <c r="AH59" s="7"/>
    </row>
    <row r="60" spans="1:34" ht="15">
      <c r="A60" s="204"/>
      <c r="B60" s="199"/>
      <c r="C60" s="199"/>
      <c r="D60" s="200"/>
      <c r="E60" s="200"/>
      <c r="F60" s="200"/>
      <c r="G60" s="200"/>
      <c r="H60" s="200"/>
      <c r="I60" s="51"/>
      <c r="J60" s="51"/>
      <c r="K60" s="7"/>
      <c r="L60" s="7"/>
      <c r="M60" s="7"/>
      <c r="N60" s="7"/>
      <c r="O60" s="7"/>
      <c r="P60" s="7"/>
      <c r="Q60" s="7"/>
      <c r="R60" s="7"/>
      <c r="S60" s="7"/>
      <c r="T60" s="7"/>
      <c r="U60" s="7"/>
      <c r="V60" s="7"/>
      <c r="W60" s="7"/>
      <c r="X60" s="7"/>
      <c r="Y60" s="7"/>
      <c r="Z60" s="7"/>
      <c r="AA60" s="7"/>
      <c r="AB60" s="7"/>
      <c r="AC60" s="7"/>
      <c r="AD60" s="7"/>
      <c r="AE60" s="7"/>
      <c r="AF60" s="7"/>
      <c r="AG60" s="7"/>
      <c r="AH60" s="7"/>
    </row>
    <row r="61" spans="1:34" ht="15">
      <c r="A61" s="204"/>
      <c r="B61" s="199"/>
      <c r="C61" s="199"/>
      <c r="D61" s="200"/>
      <c r="E61" s="200"/>
      <c r="F61" s="200"/>
      <c r="G61" s="200"/>
      <c r="H61" s="200"/>
      <c r="I61" s="51"/>
      <c r="J61" s="51"/>
      <c r="K61" s="7"/>
      <c r="L61" s="7"/>
      <c r="M61" s="7"/>
      <c r="N61" s="7"/>
      <c r="O61" s="7"/>
      <c r="P61" s="7"/>
      <c r="Q61" s="7"/>
      <c r="R61" s="7"/>
      <c r="S61" s="7"/>
      <c r="T61" s="7"/>
      <c r="U61" s="7"/>
      <c r="V61" s="7"/>
      <c r="W61" s="7"/>
      <c r="X61" s="7"/>
      <c r="Y61" s="7"/>
      <c r="Z61" s="7"/>
      <c r="AA61" s="7"/>
      <c r="AB61" s="7"/>
      <c r="AC61" s="7"/>
      <c r="AD61" s="7"/>
      <c r="AE61" s="7"/>
      <c r="AF61" s="7"/>
      <c r="AG61" s="7"/>
      <c r="AH61" s="7"/>
    </row>
    <row r="62" spans="1:34" ht="15">
      <c r="A62" s="205"/>
      <c r="B62" s="199"/>
      <c r="C62" s="199"/>
      <c r="D62" s="200"/>
      <c r="E62" s="200"/>
      <c r="F62" s="200"/>
      <c r="G62" s="200"/>
      <c r="H62" s="200"/>
      <c r="I62" s="51"/>
      <c r="J62" s="51"/>
      <c r="K62" s="7"/>
      <c r="L62" s="7"/>
      <c r="M62" s="7"/>
      <c r="N62" s="7"/>
      <c r="O62" s="7"/>
      <c r="P62" s="7"/>
      <c r="Q62" s="7"/>
      <c r="R62" s="7"/>
      <c r="S62" s="7"/>
      <c r="T62" s="7"/>
      <c r="U62" s="7"/>
      <c r="V62" s="7"/>
      <c r="W62" s="7"/>
      <c r="X62" s="7"/>
      <c r="Y62" s="7"/>
      <c r="Z62" s="7"/>
      <c r="AA62" s="7"/>
      <c r="AB62" s="7"/>
      <c r="AC62" s="7"/>
      <c r="AD62" s="7"/>
      <c r="AE62" s="7"/>
      <c r="AF62" s="7"/>
      <c r="AG62" s="7"/>
      <c r="AH62" s="7"/>
    </row>
    <row r="63" spans="1:34" ht="15">
      <c r="A63" s="205"/>
      <c r="B63" s="214"/>
      <c r="C63" s="214"/>
      <c r="D63" s="200"/>
      <c r="E63" s="200"/>
      <c r="F63" s="200"/>
      <c r="G63" s="200"/>
      <c r="H63" s="200"/>
      <c r="I63" s="51"/>
      <c r="J63" s="51"/>
      <c r="K63" s="7"/>
      <c r="L63" s="7"/>
      <c r="M63" s="7"/>
      <c r="N63" s="7"/>
      <c r="O63" s="7"/>
      <c r="P63" s="7"/>
      <c r="Q63" s="7"/>
      <c r="R63" s="7"/>
      <c r="S63" s="7"/>
      <c r="T63" s="7"/>
      <c r="U63" s="7"/>
      <c r="V63" s="7"/>
      <c r="W63" s="7"/>
      <c r="X63" s="7"/>
      <c r="Y63" s="7"/>
      <c r="Z63" s="7"/>
      <c r="AA63" s="7"/>
      <c r="AB63" s="7"/>
      <c r="AC63" s="7"/>
      <c r="AD63" s="7"/>
      <c r="AE63" s="7"/>
      <c r="AF63" s="7"/>
      <c r="AG63" s="7"/>
      <c r="AH63" s="7"/>
    </row>
    <row r="64" spans="1:34" ht="15">
      <c r="A64" s="204"/>
      <c r="B64" s="199"/>
      <c r="C64" s="199"/>
      <c r="D64" s="200"/>
      <c r="E64" s="200"/>
      <c r="F64" s="200"/>
      <c r="G64" s="200"/>
      <c r="H64" s="200"/>
      <c r="I64" s="51"/>
      <c r="J64" s="51"/>
      <c r="K64" s="7"/>
      <c r="L64" s="7"/>
      <c r="M64" s="7"/>
      <c r="N64" s="7"/>
      <c r="O64" s="7"/>
      <c r="P64" s="7"/>
      <c r="Q64" s="7"/>
      <c r="R64" s="7"/>
      <c r="S64" s="7"/>
      <c r="T64" s="7"/>
      <c r="U64" s="7"/>
      <c r="V64" s="7"/>
      <c r="W64" s="7"/>
      <c r="X64" s="7"/>
      <c r="Y64" s="7"/>
      <c r="Z64" s="7"/>
      <c r="AA64" s="7"/>
      <c r="AB64" s="7"/>
      <c r="AC64" s="7"/>
      <c r="AD64" s="7"/>
      <c r="AE64" s="7"/>
      <c r="AF64" s="7"/>
      <c r="AG64" s="7"/>
      <c r="AH64" s="7"/>
    </row>
    <row r="65" spans="1:34" ht="15">
      <c r="A65" s="204"/>
      <c r="B65" s="199"/>
      <c r="C65" s="199"/>
      <c r="D65" s="200"/>
      <c r="E65" s="200"/>
      <c r="F65" s="200"/>
      <c r="G65" s="200"/>
      <c r="H65" s="200"/>
      <c r="I65" s="51"/>
      <c r="J65" s="51"/>
      <c r="K65" s="7"/>
      <c r="L65" s="7"/>
      <c r="M65" s="7"/>
      <c r="N65" s="7"/>
      <c r="O65" s="7"/>
      <c r="P65" s="7"/>
      <c r="Q65" s="7"/>
      <c r="R65" s="7"/>
      <c r="S65" s="7"/>
      <c r="T65" s="7"/>
      <c r="U65" s="7"/>
      <c r="V65" s="7"/>
      <c r="W65" s="7"/>
      <c r="X65" s="7"/>
      <c r="Y65" s="7"/>
      <c r="Z65" s="7"/>
      <c r="AA65" s="7"/>
      <c r="AB65" s="7"/>
      <c r="AC65" s="7"/>
      <c r="AD65" s="7"/>
      <c r="AE65" s="7"/>
      <c r="AF65" s="7"/>
      <c r="AG65" s="7"/>
      <c r="AH65" s="7"/>
    </row>
    <row r="66" spans="1:34" ht="15">
      <c r="A66" s="205"/>
      <c r="B66" s="199"/>
      <c r="C66" s="199"/>
      <c r="D66" s="200"/>
      <c r="E66" s="200"/>
      <c r="F66" s="200"/>
      <c r="G66" s="200"/>
      <c r="H66" s="200"/>
      <c r="I66" s="51"/>
      <c r="J66" s="51"/>
      <c r="K66" s="7"/>
      <c r="L66" s="7"/>
      <c r="M66" s="7"/>
      <c r="N66" s="7"/>
      <c r="O66" s="7"/>
      <c r="P66" s="7"/>
      <c r="Q66" s="7"/>
      <c r="R66" s="7"/>
      <c r="S66" s="7"/>
      <c r="T66" s="7"/>
      <c r="U66" s="7"/>
      <c r="V66" s="7"/>
      <c r="W66" s="7"/>
      <c r="X66" s="7"/>
      <c r="Y66" s="7"/>
      <c r="Z66" s="7"/>
      <c r="AA66" s="7"/>
      <c r="AB66" s="7"/>
      <c r="AC66" s="7"/>
      <c r="AD66" s="7"/>
      <c r="AE66" s="7"/>
      <c r="AF66" s="7"/>
      <c r="AG66" s="7"/>
      <c r="AH66" s="7"/>
    </row>
    <row r="67" spans="1:34" ht="15">
      <c r="A67" s="205"/>
      <c r="B67" s="199"/>
      <c r="C67" s="199"/>
      <c r="D67" s="200"/>
      <c r="E67" s="200"/>
      <c r="F67" s="200"/>
      <c r="G67" s="200"/>
      <c r="H67" s="200"/>
      <c r="I67" s="51"/>
      <c r="J67" s="51"/>
      <c r="K67" s="7"/>
      <c r="L67" s="7"/>
      <c r="M67" s="7"/>
      <c r="N67" s="7"/>
      <c r="O67" s="7"/>
      <c r="P67" s="7"/>
      <c r="Q67" s="7"/>
      <c r="R67" s="7"/>
      <c r="S67" s="7"/>
      <c r="T67" s="7"/>
      <c r="U67" s="7"/>
      <c r="V67" s="7"/>
      <c r="W67" s="7"/>
      <c r="X67" s="7"/>
      <c r="Y67" s="7"/>
      <c r="Z67" s="7"/>
      <c r="AA67" s="7"/>
      <c r="AB67" s="7"/>
      <c r="AC67" s="7"/>
      <c r="AD67" s="7"/>
      <c r="AE67" s="7"/>
      <c r="AF67" s="7"/>
      <c r="AG67" s="7"/>
      <c r="AH67" s="7"/>
    </row>
    <row r="68" spans="1:34" ht="15">
      <c r="A68" s="204"/>
      <c r="B68" s="199"/>
      <c r="C68" s="199"/>
      <c r="D68" s="200"/>
      <c r="E68" s="200"/>
      <c r="F68" s="200"/>
      <c r="G68" s="200"/>
      <c r="H68" s="200"/>
      <c r="I68" s="51"/>
      <c r="J68" s="51"/>
      <c r="K68" s="7"/>
      <c r="L68" s="7"/>
      <c r="M68" s="7"/>
      <c r="N68" s="7"/>
      <c r="O68" s="7"/>
      <c r="P68" s="7"/>
      <c r="Q68" s="7"/>
      <c r="R68" s="7"/>
      <c r="S68" s="7"/>
      <c r="T68" s="7"/>
      <c r="U68" s="7"/>
      <c r="V68" s="7"/>
      <c r="W68" s="7"/>
      <c r="X68" s="7"/>
      <c r="Y68" s="7"/>
      <c r="Z68" s="7"/>
      <c r="AA68" s="7"/>
      <c r="AB68" s="7"/>
      <c r="AC68" s="7"/>
      <c r="AD68" s="7"/>
      <c r="AE68" s="7"/>
      <c r="AF68" s="7"/>
      <c r="AG68" s="7"/>
      <c r="AH68" s="7"/>
    </row>
    <row r="69" spans="1:34" ht="15">
      <c r="A69" s="215"/>
      <c r="B69" s="199"/>
      <c r="C69" s="199"/>
      <c r="D69" s="200"/>
      <c r="E69" s="200"/>
      <c r="F69" s="200"/>
      <c r="G69" s="200"/>
      <c r="H69" s="200"/>
      <c r="I69" s="51"/>
      <c r="J69" s="51"/>
      <c r="K69" s="7"/>
      <c r="L69" s="7"/>
      <c r="M69" s="7"/>
      <c r="N69" s="7"/>
      <c r="O69" s="7"/>
      <c r="P69" s="7"/>
      <c r="Q69" s="7"/>
      <c r="R69" s="7"/>
      <c r="S69" s="7"/>
      <c r="T69" s="7"/>
      <c r="U69" s="7"/>
      <c r="V69" s="7"/>
      <c r="W69" s="7"/>
      <c r="X69" s="7"/>
      <c r="Y69" s="7"/>
      <c r="Z69" s="7"/>
      <c r="AA69" s="7"/>
      <c r="AB69" s="7"/>
      <c r="AC69" s="7"/>
      <c r="AD69" s="7"/>
      <c r="AE69" s="7"/>
      <c r="AF69" s="7"/>
      <c r="AG69" s="7"/>
      <c r="AH69" s="7"/>
    </row>
    <row r="70" spans="1:34" ht="15">
      <c r="A70" s="204"/>
      <c r="B70" s="199"/>
      <c r="C70" s="199"/>
      <c r="D70" s="200"/>
      <c r="E70" s="200"/>
      <c r="F70" s="200"/>
      <c r="G70" s="200"/>
      <c r="H70" s="200"/>
      <c r="I70" s="51"/>
      <c r="J70" s="51"/>
    </row>
    <row r="71" spans="1:34" ht="15">
      <c r="A71" s="205"/>
      <c r="B71" s="214"/>
      <c r="C71" s="214"/>
      <c r="D71" s="200"/>
      <c r="E71" s="200"/>
      <c r="F71" s="200"/>
      <c r="G71" s="200"/>
      <c r="H71" s="200"/>
      <c r="I71" s="51"/>
      <c r="J71" s="51"/>
    </row>
    <row r="72" spans="1:34" ht="15">
      <c r="A72" s="204"/>
      <c r="B72" s="199"/>
      <c r="C72" s="199"/>
      <c r="D72" s="200"/>
      <c r="E72" s="200"/>
      <c r="F72" s="200"/>
      <c r="G72" s="200"/>
      <c r="H72" s="200"/>
      <c r="I72" s="51"/>
      <c r="J72" s="51"/>
    </row>
    <row r="73" spans="1:34" ht="15">
      <c r="A73" s="204"/>
      <c r="B73" s="199"/>
      <c r="C73" s="199"/>
      <c r="D73" s="200"/>
      <c r="E73" s="200"/>
      <c r="F73" s="200"/>
      <c r="G73" s="200"/>
      <c r="H73" s="200"/>
      <c r="I73" s="51"/>
      <c r="J73" s="51"/>
    </row>
    <row r="74" spans="1:34" ht="15">
      <c r="A74" s="204"/>
      <c r="B74" s="199"/>
      <c r="C74" s="199"/>
      <c r="D74" s="200"/>
      <c r="E74" s="200"/>
      <c r="F74" s="200"/>
      <c r="G74" s="200"/>
      <c r="H74" s="200"/>
      <c r="I74" s="51"/>
      <c r="J74" s="51"/>
    </row>
    <row r="75" spans="1:34" ht="15">
      <c r="A75" s="205"/>
      <c r="B75" s="199"/>
      <c r="C75" s="199"/>
      <c r="D75" s="200"/>
      <c r="E75" s="200"/>
      <c r="F75" s="200"/>
      <c r="G75" s="200"/>
      <c r="H75" s="200"/>
      <c r="I75" s="51"/>
      <c r="J75" s="51"/>
    </row>
    <row r="76" spans="1:34" ht="15">
      <c r="A76" s="204"/>
      <c r="B76" s="214"/>
      <c r="C76" s="214"/>
      <c r="D76" s="200"/>
      <c r="E76" s="200"/>
      <c r="F76" s="200"/>
      <c r="G76" s="200"/>
      <c r="H76" s="200"/>
      <c r="I76" s="51"/>
      <c r="J76" s="51"/>
    </row>
    <row r="77" spans="1:34" ht="15">
      <c r="A77" s="204"/>
      <c r="B77" s="199"/>
      <c r="C77" s="199"/>
      <c r="D77" s="200"/>
      <c r="E77" s="200"/>
      <c r="F77" s="200"/>
      <c r="G77" s="200"/>
      <c r="H77" s="200"/>
      <c r="I77" s="51"/>
      <c r="J77" s="51"/>
    </row>
    <row r="78" spans="1:34" ht="15">
      <c r="A78" s="205"/>
      <c r="B78" s="199"/>
      <c r="C78" s="199"/>
      <c r="D78" s="200"/>
      <c r="E78" s="200"/>
      <c r="F78" s="200"/>
      <c r="G78" s="200"/>
      <c r="H78" s="200"/>
      <c r="I78" s="51"/>
      <c r="J78" s="51"/>
    </row>
    <row r="79" spans="1:34" ht="15">
      <c r="A79" s="205"/>
      <c r="B79" s="199"/>
      <c r="C79" s="199"/>
      <c r="D79" s="200"/>
      <c r="E79" s="200"/>
      <c r="F79" s="200"/>
      <c r="G79" s="200"/>
      <c r="H79" s="200"/>
      <c r="I79" s="51"/>
      <c r="J79" s="51"/>
    </row>
    <row r="80" spans="1:34" ht="15">
      <c r="A80" s="216"/>
      <c r="B80" s="200"/>
      <c r="C80" s="200"/>
      <c r="D80" s="200"/>
      <c r="E80" s="200"/>
      <c r="F80" s="200"/>
      <c r="G80" s="200"/>
      <c r="H80" s="200"/>
      <c r="I80" s="51"/>
      <c r="J80" s="51"/>
    </row>
    <row r="81" spans="1:10" ht="15">
      <c r="A81" s="204"/>
      <c r="B81" s="199"/>
      <c r="C81" s="199"/>
      <c r="D81" s="200"/>
      <c r="E81" s="200"/>
      <c r="F81" s="200"/>
      <c r="G81" s="200"/>
      <c r="H81" s="200"/>
      <c r="I81" s="51"/>
      <c r="J81" s="51"/>
    </row>
    <row r="82" spans="1:10" ht="15">
      <c r="A82" s="201"/>
      <c r="B82" s="199"/>
      <c r="C82" s="199"/>
      <c r="D82" s="200"/>
      <c r="E82" s="200"/>
      <c r="F82" s="200"/>
      <c r="G82" s="200"/>
      <c r="H82" s="200"/>
      <c r="I82" s="51"/>
      <c r="J82" s="51"/>
    </row>
    <row r="83" spans="1:10" ht="15">
      <c r="A83" s="198"/>
      <c r="B83" s="199"/>
      <c r="C83" s="199"/>
      <c r="D83" s="200"/>
      <c r="E83" s="200"/>
      <c r="F83" s="200"/>
      <c r="G83" s="200"/>
      <c r="H83" s="200"/>
      <c r="I83" s="51"/>
      <c r="J83" s="51"/>
    </row>
    <row r="84" spans="1:10" ht="15">
      <c r="A84" s="205"/>
      <c r="B84" s="199"/>
      <c r="C84" s="199"/>
      <c r="D84" s="200"/>
      <c r="E84" s="200"/>
      <c r="F84" s="200"/>
      <c r="G84" s="200"/>
      <c r="H84" s="200"/>
      <c r="I84" s="51"/>
      <c r="J84" s="51"/>
    </row>
    <row r="85" spans="1:10" ht="15">
      <c r="A85" s="212"/>
      <c r="B85" s="199"/>
      <c r="C85" s="199"/>
      <c r="D85" s="200"/>
      <c r="E85" s="200"/>
      <c r="F85" s="200"/>
      <c r="G85" s="200"/>
      <c r="H85" s="200"/>
      <c r="I85" s="51"/>
      <c r="J85" s="51"/>
    </row>
    <row r="86" spans="1:10" ht="15">
      <c r="A86" s="212"/>
      <c r="B86" s="199"/>
      <c r="C86" s="199"/>
      <c r="D86" s="200"/>
      <c r="E86" s="200"/>
      <c r="F86" s="200"/>
      <c r="G86" s="200"/>
      <c r="H86" s="200"/>
      <c r="I86" s="51"/>
      <c r="J86" s="51"/>
    </row>
    <row r="87" spans="1:10" ht="15">
      <c r="A87" s="217"/>
      <c r="B87" s="199"/>
      <c r="C87" s="199"/>
      <c r="D87" s="200"/>
      <c r="E87" s="200"/>
      <c r="F87" s="200"/>
      <c r="G87" s="200"/>
      <c r="H87" s="200"/>
      <c r="I87" s="51"/>
      <c r="J87" s="51"/>
    </row>
    <row r="88" spans="1:10" ht="15">
      <c r="A88" s="212"/>
      <c r="B88" s="199"/>
      <c r="C88" s="199"/>
      <c r="D88" s="200"/>
      <c r="E88" s="200"/>
      <c r="F88" s="200"/>
      <c r="G88" s="200"/>
      <c r="H88" s="200"/>
      <c r="I88" s="51"/>
      <c r="J88" s="51"/>
    </row>
    <row r="89" spans="1:10" ht="15">
      <c r="A89" s="204"/>
      <c r="B89" s="199"/>
      <c r="C89" s="199"/>
      <c r="D89" s="200"/>
      <c r="E89" s="200"/>
      <c r="F89" s="200"/>
      <c r="G89" s="200"/>
      <c r="H89" s="200"/>
      <c r="I89" s="51"/>
      <c r="J89" s="51"/>
    </row>
    <row r="90" spans="1:10" ht="15">
      <c r="A90" s="205"/>
      <c r="B90" s="199"/>
      <c r="C90" s="199"/>
      <c r="D90" s="200"/>
      <c r="E90" s="200"/>
      <c r="F90" s="200"/>
      <c r="G90" s="200"/>
      <c r="H90" s="200"/>
      <c r="I90" s="51"/>
      <c r="J90" s="51"/>
    </row>
    <row r="91" spans="1:10" ht="15.75">
      <c r="A91" s="218"/>
      <c r="B91" s="199"/>
      <c r="C91" s="199"/>
      <c r="D91" s="200"/>
      <c r="E91" s="200"/>
      <c r="F91" s="200"/>
      <c r="G91" s="219"/>
      <c r="H91" s="219"/>
      <c r="I91" s="51"/>
      <c r="J91" s="51"/>
    </row>
    <row r="92" spans="1:10" ht="15">
      <c r="A92" s="234"/>
      <c r="B92" s="234"/>
      <c r="C92" s="234"/>
      <c r="D92" s="235"/>
      <c r="E92" s="235"/>
      <c r="F92" s="172"/>
      <c r="G92" s="220"/>
      <c r="H92" s="220"/>
      <c r="I92" s="51"/>
      <c r="J92" s="51"/>
    </row>
    <row r="93" spans="1:10" ht="15">
      <c r="A93" s="236"/>
      <c r="B93" s="236"/>
      <c r="C93" s="236"/>
      <c r="D93" s="235"/>
      <c r="E93" s="235"/>
      <c r="F93" s="172"/>
      <c r="G93" s="116"/>
      <c r="H93" s="116"/>
      <c r="I93" s="51"/>
      <c r="J93" s="51"/>
    </row>
    <row r="94" spans="1:10" ht="15">
      <c r="A94" s="236"/>
      <c r="B94" s="236"/>
      <c r="C94" s="236"/>
      <c r="D94" s="235"/>
      <c r="E94" s="235"/>
      <c r="F94" s="172"/>
      <c r="G94" s="116"/>
      <c r="H94" s="116"/>
      <c r="I94" s="51"/>
      <c r="J94" s="51"/>
    </row>
    <row r="95" spans="1:10" ht="15">
      <c r="A95" s="237"/>
      <c r="B95" s="237"/>
      <c r="C95" s="237"/>
      <c r="D95" s="235"/>
      <c r="E95" s="235"/>
      <c r="F95" s="172"/>
      <c r="G95" s="116"/>
      <c r="H95" s="116"/>
      <c r="I95" s="51"/>
      <c r="J95" s="51"/>
    </row>
    <row r="96" spans="1:10" ht="15">
      <c r="A96" s="236"/>
      <c r="B96" s="236"/>
      <c r="C96" s="236"/>
      <c r="D96" s="235"/>
      <c r="E96" s="235"/>
      <c r="F96" s="172"/>
      <c r="G96" s="116"/>
      <c r="H96" s="116"/>
      <c r="I96" s="51"/>
      <c r="J96" s="51"/>
    </row>
    <row r="97" spans="1:10" ht="15">
      <c r="A97" s="236"/>
      <c r="B97" s="236"/>
      <c r="C97" s="236"/>
      <c r="D97" s="235"/>
      <c r="E97" s="235"/>
      <c r="F97" s="172"/>
      <c r="G97" s="116"/>
      <c r="H97" s="116"/>
      <c r="I97" s="51"/>
      <c r="J97" s="51"/>
    </row>
    <row r="98" spans="1:10" ht="15">
      <c r="A98" s="236"/>
      <c r="B98" s="236"/>
      <c r="C98" s="236"/>
      <c r="D98" s="235"/>
      <c r="E98" s="235"/>
      <c r="F98" s="172"/>
      <c r="G98" s="116"/>
      <c r="H98" s="116"/>
      <c r="I98" s="51"/>
      <c r="J98" s="51"/>
    </row>
    <row r="99" spans="1:10" ht="15">
      <c r="A99" s="236"/>
      <c r="B99" s="236"/>
      <c r="C99" s="236"/>
      <c r="D99" s="235"/>
      <c r="E99" s="235"/>
      <c r="F99" s="172"/>
      <c r="G99" s="116"/>
      <c r="H99" s="116"/>
      <c r="I99" s="51"/>
      <c r="J99" s="51"/>
    </row>
    <row r="100" spans="1:10" ht="15">
      <c r="A100" s="236"/>
      <c r="B100" s="236"/>
      <c r="C100" s="236"/>
      <c r="D100" s="235"/>
      <c r="E100" s="235"/>
      <c r="F100" s="172"/>
      <c r="G100" s="116"/>
      <c r="H100" s="116"/>
      <c r="I100" s="51"/>
      <c r="J100" s="51"/>
    </row>
    <row r="101" spans="1:10" ht="15">
      <c r="A101" s="236"/>
      <c r="B101" s="236"/>
      <c r="C101" s="236"/>
      <c r="D101" s="235"/>
      <c r="E101" s="235"/>
      <c r="F101" s="172"/>
      <c r="G101" s="116"/>
      <c r="H101" s="116"/>
      <c r="I101" s="51"/>
      <c r="J101" s="51"/>
    </row>
    <row r="102" spans="1:10" ht="15">
      <c r="A102" s="236"/>
      <c r="B102" s="236"/>
      <c r="C102" s="236"/>
      <c r="D102" s="235"/>
      <c r="E102" s="235"/>
      <c r="F102" s="172"/>
      <c r="G102" s="116"/>
      <c r="H102" s="116"/>
      <c r="I102" s="51"/>
      <c r="J102" s="51"/>
    </row>
    <row r="103" spans="1:10" ht="15">
      <c r="A103" s="236"/>
      <c r="B103" s="236"/>
      <c r="C103" s="236"/>
      <c r="D103" s="235"/>
      <c r="E103" s="235"/>
      <c r="F103" s="172"/>
      <c r="G103" s="116"/>
      <c r="H103" s="116"/>
      <c r="I103" s="51"/>
      <c r="J103" s="51"/>
    </row>
    <row r="104" spans="1:10" ht="15">
      <c r="A104" s="237"/>
      <c r="B104" s="237"/>
      <c r="C104" s="237"/>
      <c r="D104" s="235"/>
      <c r="E104" s="235"/>
      <c r="F104" s="172"/>
      <c r="G104" s="116"/>
      <c r="H104" s="116"/>
      <c r="I104" s="51"/>
      <c r="J104" s="51"/>
    </row>
    <row r="105" spans="1:10" ht="15">
      <c r="A105" s="237"/>
      <c r="B105" s="237"/>
      <c r="C105" s="237"/>
      <c r="D105" s="235"/>
      <c r="E105" s="235"/>
      <c r="F105" s="172"/>
      <c r="G105" s="116"/>
      <c r="H105" s="116"/>
      <c r="I105" s="51"/>
      <c r="J105" s="51"/>
    </row>
    <row r="106" spans="1:10" ht="15">
      <c r="A106" s="237"/>
      <c r="B106" s="237"/>
      <c r="C106" s="237"/>
      <c r="D106" s="235"/>
      <c r="E106" s="235"/>
      <c r="F106" s="172"/>
      <c r="G106" s="116"/>
      <c r="H106" s="116"/>
      <c r="I106" s="51"/>
      <c r="J106" s="51"/>
    </row>
    <row r="107" spans="1:10" ht="15">
      <c r="A107" s="237"/>
      <c r="B107" s="237"/>
      <c r="C107" s="237"/>
      <c r="D107" s="235"/>
      <c r="E107" s="235"/>
      <c r="F107" s="172"/>
      <c r="G107" s="116"/>
      <c r="H107" s="116"/>
      <c r="I107" s="51"/>
      <c r="J107" s="51"/>
    </row>
    <row r="108" spans="1:10" ht="15">
      <c r="A108" s="237"/>
      <c r="B108" s="237"/>
      <c r="C108" s="237"/>
      <c r="D108" s="235"/>
      <c r="E108" s="235"/>
      <c r="F108" s="172"/>
      <c r="G108" s="116"/>
      <c r="H108" s="116"/>
      <c r="I108" s="51"/>
      <c r="J108" s="51"/>
    </row>
    <row r="109" spans="1:10" ht="15">
      <c r="A109" s="237"/>
      <c r="B109" s="237"/>
      <c r="C109" s="237"/>
      <c r="D109" s="235"/>
      <c r="E109" s="235"/>
      <c r="F109" s="172"/>
      <c r="G109" s="116"/>
      <c r="H109" s="116"/>
      <c r="I109" s="51"/>
      <c r="J109" s="51"/>
    </row>
    <row r="110" spans="1:10" ht="15">
      <c r="A110" s="237"/>
      <c r="B110" s="237"/>
      <c r="C110" s="237"/>
      <c r="D110" s="235"/>
      <c r="E110" s="235"/>
      <c r="F110" s="172"/>
      <c r="G110" s="116"/>
      <c r="H110" s="116"/>
      <c r="I110" s="51"/>
      <c r="J110" s="51"/>
    </row>
    <row r="111" spans="1:10" ht="15">
      <c r="A111" s="237"/>
      <c r="B111" s="237"/>
      <c r="C111" s="237"/>
      <c r="D111" s="235"/>
      <c r="E111" s="235"/>
      <c r="F111" s="172"/>
      <c r="G111" s="116"/>
      <c r="H111" s="116"/>
      <c r="I111" s="51"/>
      <c r="J111" s="51"/>
    </row>
    <row r="112" spans="1:10" ht="15">
      <c r="A112" s="237"/>
      <c r="B112" s="237"/>
      <c r="C112" s="237"/>
      <c r="D112" s="235"/>
      <c r="E112" s="235"/>
      <c r="F112" s="172"/>
      <c r="G112" s="116"/>
      <c r="H112" s="116"/>
      <c r="I112" s="51"/>
      <c r="J112" s="51"/>
    </row>
    <row r="113" spans="1:10" ht="15">
      <c r="A113" s="237"/>
      <c r="B113" s="237"/>
      <c r="C113" s="237"/>
      <c r="D113" s="235"/>
      <c r="E113" s="235"/>
      <c r="F113" s="172"/>
      <c r="G113" s="116"/>
      <c r="H113" s="116"/>
      <c r="I113" s="51"/>
      <c r="J113" s="51"/>
    </row>
    <row r="114" spans="1:10" ht="15">
      <c r="A114" s="237"/>
      <c r="B114" s="237"/>
      <c r="C114" s="237"/>
      <c r="D114" s="235"/>
      <c r="E114" s="235"/>
      <c r="F114" s="172"/>
      <c r="G114" s="221"/>
      <c r="H114" s="221"/>
      <c r="I114" s="51"/>
      <c r="J114" s="51"/>
    </row>
    <row r="115" spans="1:10" ht="15">
      <c r="A115" s="237"/>
      <c r="B115" s="237"/>
      <c r="C115" s="237"/>
      <c r="D115" s="235"/>
      <c r="E115" s="235"/>
      <c r="F115" s="172"/>
      <c r="G115" s="116"/>
      <c r="H115" s="116"/>
      <c r="I115" s="51"/>
      <c r="J115" s="51"/>
    </row>
    <row r="116" spans="1:10" ht="15">
      <c r="A116" s="236"/>
      <c r="B116" s="236"/>
      <c r="C116" s="236"/>
      <c r="D116" s="235"/>
      <c r="E116" s="235"/>
      <c r="F116" s="172"/>
      <c r="G116" s="116"/>
      <c r="H116" s="116"/>
      <c r="I116" s="51"/>
      <c r="J116" s="51"/>
    </row>
    <row r="117" spans="1:10" ht="15">
      <c r="A117" s="238"/>
      <c r="B117" s="238"/>
      <c r="C117" s="238"/>
      <c r="D117" s="239"/>
      <c r="E117" s="239"/>
      <c r="F117" s="240"/>
      <c r="G117" s="222"/>
      <c r="H117" s="222"/>
    </row>
    <row r="118" spans="1:10" ht="15">
      <c r="A118" s="241"/>
      <c r="B118" s="241"/>
      <c r="C118" s="241"/>
      <c r="D118" s="242"/>
      <c r="E118" s="242"/>
      <c r="F118" s="240"/>
      <c r="G118" s="222"/>
      <c r="H118" s="222"/>
    </row>
    <row r="119" spans="1:10" ht="15">
      <c r="A119" s="241"/>
      <c r="B119" s="241"/>
      <c r="C119" s="241"/>
      <c r="D119" s="242"/>
      <c r="E119" s="242"/>
      <c r="F119" s="240"/>
      <c r="G119" s="222"/>
      <c r="H119" s="222"/>
    </row>
    <row r="120" spans="1:10" ht="15">
      <c r="A120" s="241"/>
      <c r="B120" s="241"/>
      <c r="C120" s="241"/>
      <c r="D120" s="242"/>
      <c r="E120" s="242"/>
      <c r="F120" s="240"/>
      <c r="G120" s="222"/>
      <c r="H120" s="222"/>
    </row>
    <row r="121" spans="1:10" ht="15">
      <c r="A121" s="223"/>
      <c r="B121" s="224"/>
      <c r="C121" s="224"/>
      <c r="D121" s="225"/>
      <c r="E121" s="225"/>
      <c r="F121" s="222"/>
      <c r="G121" s="222"/>
      <c r="H121" s="222"/>
    </row>
    <row r="122" spans="1:10" ht="15">
      <c r="B122" s="224"/>
      <c r="C122" s="224"/>
      <c r="D122" s="225"/>
      <c r="E122" s="225"/>
    </row>
    <row r="123" spans="1:10" ht="15">
      <c r="B123" s="224"/>
      <c r="C123" s="224"/>
      <c r="D123" s="225"/>
      <c r="E123" s="225"/>
    </row>
    <row r="124" spans="1:10" ht="15">
      <c r="B124" s="226"/>
      <c r="C124" s="226"/>
      <c r="D124" s="225"/>
      <c r="E124" s="225"/>
    </row>
    <row r="125" spans="1:10" ht="15">
      <c r="B125" s="226"/>
      <c r="C125" s="226"/>
      <c r="D125" s="225"/>
      <c r="E125" s="225"/>
    </row>
    <row r="126" spans="1:10" ht="15">
      <c r="B126" s="226"/>
      <c r="C126" s="226"/>
      <c r="D126" s="225"/>
      <c r="E126" s="225"/>
    </row>
    <row r="127" spans="1:10" ht="15">
      <c r="B127" s="226"/>
      <c r="C127" s="226"/>
      <c r="D127" s="225"/>
      <c r="E127" s="225"/>
    </row>
    <row r="128" spans="1:10" ht="15">
      <c r="D128" s="225"/>
      <c r="E128" s="225"/>
    </row>
  </sheetData>
  <sheetProtection password="D3A6" sheet="1" objects="1" scenarios="1"/>
  <protectedRanges>
    <protectedRange sqref="C10 C15:G23" name="Range1"/>
  </protectedRanges>
  <mergeCells count="25">
    <mergeCell ref="A25:H25"/>
    <mergeCell ref="A28:H28"/>
    <mergeCell ref="A26:H26"/>
    <mergeCell ref="A27:H27"/>
    <mergeCell ref="G13:G14"/>
    <mergeCell ref="C24:D24"/>
    <mergeCell ref="C21:D21"/>
    <mergeCell ref="C22:D22"/>
    <mergeCell ref="C23:D23"/>
    <mergeCell ref="C16:D16"/>
    <mergeCell ref="C17:D17"/>
    <mergeCell ref="C18:D18"/>
    <mergeCell ref="C19:D19"/>
    <mergeCell ref="C20:D20"/>
    <mergeCell ref="C15:D15"/>
    <mergeCell ref="A5:H5"/>
    <mergeCell ref="A6:H6"/>
    <mergeCell ref="H13:H14"/>
    <mergeCell ref="E12:H12"/>
    <mergeCell ref="E13:F13"/>
    <mergeCell ref="A12:A14"/>
    <mergeCell ref="B12:B14"/>
    <mergeCell ref="C12:D14"/>
    <mergeCell ref="B8:H8"/>
    <mergeCell ref="A10:B10"/>
  </mergeCells>
  <phoneticPr fontId="30" type="noConversion"/>
  <conditionalFormatting sqref="J14">
    <cfRule type="expression" dxfId="34" priority="2" stopIfTrue="1">
      <formula>CHK_BOTH&gt;0</formula>
    </cfRule>
  </conditionalFormatting>
  <conditionalFormatting sqref="C11 E10:G10 A10:A11">
    <cfRule type="expression" dxfId="33" priority="3" stopIfTrue="1">
      <formula>AND(__TR901&lt;&gt;"Y",__TR901&lt;&gt;"N")</formula>
    </cfRule>
  </conditionalFormatting>
  <conditionalFormatting sqref="G24">
    <cfRule type="expression" dxfId="32" priority="4" stopIfTrue="1">
      <formula>CHK_IN446=1</formula>
    </cfRule>
  </conditionalFormatting>
  <conditionalFormatting sqref="G29:H29">
    <cfRule type="expression" dxfId="31" priority="5" stopIfTrue="1">
      <formula>CHK_IN108=1</formula>
    </cfRule>
  </conditionalFormatting>
  <conditionalFormatting sqref="G30:H30">
    <cfRule type="expression" dxfId="30" priority="6" stopIfTrue="1">
      <formula>CHK_IN246=1</formula>
    </cfRule>
  </conditionalFormatting>
  <conditionalFormatting sqref="G31:H32">
    <cfRule type="expression" dxfId="29" priority="7" stopIfTrue="1">
      <formula>CHK_IN246=1</formula>
    </cfRule>
  </conditionalFormatting>
  <conditionalFormatting sqref="G33:H33">
    <cfRule type="expression" dxfId="28" priority="8" stopIfTrue="1">
      <formula>CHK_IN244=1</formula>
    </cfRule>
  </conditionalFormatting>
  <conditionalFormatting sqref="G34:H36">
    <cfRule type="expression" dxfId="27" priority="9" stopIfTrue="1">
      <formula>CHK_IN244=1</formula>
    </cfRule>
  </conditionalFormatting>
  <conditionalFormatting sqref="G37:H37">
    <cfRule type="expression" dxfId="26" priority="10" stopIfTrue="1">
      <formula>CHK_IN245=1</formula>
    </cfRule>
  </conditionalFormatting>
  <conditionalFormatting sqref="G38:H40">
    <cfRule type="expression" dxfId="25" priority="11" stopIfTrue="1">
      <formula>CHK_IN245=1</formula>
    </cfRule>
  </conditionalFormatting>
  <conditionalFormatting sqref="G42:H42">
    <cfRule type="expression" dxfId="24" priority="12" stopIfTrue="1">
      <formula>CHK_IN812=1</formula>
    </cfRule>
  </conditionalFormatting>
  <conditionalFormatting sqref="G43:H46">
    <cfRule type="expression" dxfId="23" priority="13" stopIfTrue="1">
      <formula>CHK_IN812=1</formula>
    </cfRule>
  </conditionalFormatting>
  <conditionalFormatting sqref="G63:H63">
    <cfRule type="expression" dxfId="22" priority="14" stopIfTrue="1">
      <formula>CHK_IN213=1</formula>
    </cfRule>
  </conditionalFormatting>
  <conditionalFormatting sqref="G64:H65">
    <cfRule type="expression" dxfId="21" priority="15" stopIfTrue="1">
      <formula>CHK_IN213=1</formula>
    </cfRule>
  </conditionalFormatting>
  <conditionalFormatting sqref="G67:H67">
    <cfRule type="expression" dxfId="20" priority="16" stopIfTrue="1">
      <formula>CHK_IN411=1</formula>
    </cfRule>
  </conditionalFormatting>
  <conditionalFormatting sqref="G68:H70">
    <cfRule type="expression" dxfId="19" priority="17" stopIfTrue="1">
      <formula>CHK_IN411=1</formula>
    </cfRule>
  </conditionalFormatting>
  <conditionalFormatting sqref="G71:H71">
    <cfRule type="expression" dxfId="18" priority="18" stopIfTrue="1">
      <formula>CHK_IN511=1</formula>
    </cfRule>
  </conditionalFormatting>
  <conditionalFormatting sqref="G72:H74">
    <cfRule type="expression" dxfId="17" priority="19" stopIfTrue="1">
      <formula>CHK_IN511=1</formula>
    </cfRule>
  </conditionalFormatting>
  <conditionalFormatting sqref="G75:H75">
    <cfRule type="expression" dxfId="16" priority="20" stopIfTrue="1">
      <formula>CHK_IN854=1</formula>
    </cfRule>
  </conditionalFormatting>
  <conditionalFormatting sqref="G76:H77">
    <cfRule type="expression" dxfId="15" priority="21" stopIfTrue="1">
      <formula>CHK_IN854=1</formula>
    </cfRule>
  </conditionalFormatting>
  <conditionalFormatting sqref="C15:F15">
    <cfRule type="expression" dxfId="14" priority="43" stopIfTrue="1">
      <formula>OR(CHK_BOTH141&gt;0,CHK_SW141&gt;0)</formula>
    </cfRule>
  </conditionalFormatting>
  <conditionalFormatting sqref="B8:H8">
    <cfRule type="expression" dxfId="13" priority="44" stopIfTrue="1">
      <formula>OR(CHK_BOTH&gt;0, CHK_STORAGE&gt;0)</formula>
    </cfRule>
  </conditionalFormatting>
  <conditionalFormatting sqref="C24:F24">
    <cfRule type="expression" priority="45" stopIfTrue="1">
      <formula>OR(CHK_BOTH242&gt;0,CHK_SW242&gt;0)</formula>
    </cfRule>
  </conditionalFormatting>
  <conditionalFormatting sqref="C18:F18">
    <cfRule type="expression" dxfId="12" priority="48" stopIfTrue="1">
      <formula>OR(CHK_BOTH131&gt;0,CHK_SW131&gt;0)</formula>
    </cfRule>
  </conditionalFormatting>
  <conditionalFormatting sqref="C20:F20">
    <cfRule type="expression" dxfId="11" priority="49" stopIfTrue="1">
      <formula>OR(CHK_BOTH308&gt;0,CHK_SW308&gt;0)</formula>
    </cfRule>
  </conditionalFormatting>
  <conditionalFormatting sqref="C19:F19">
    <cfRule type="expression" dxfId="10" priority="50" stopIfTrue="1">
      <formula>OR(CHK_BOTH411&gt;0,CHK_SW411&gt;0)</formula>
    </cfRule>
  </conditionalFormatting>
  <conditionalFormatting sqref="C21:F21">
    <cfRule type="expression" dxfId="9" priority="51" stopIfTrue="1">
      <formula>OR(CHK_BOTH511&gt;0,CHK_SW511&gt;0)</formula>
    </cfRule>
  </conditionalFormatting>
  <conditionalFormatting sqref="C22:F22">
    <cfRule type="expression" dxfId="8" priority="52" stopIfTrue="1">
      <formula>OR(CHK_BOTH931&gt;0,CHK_SW931&gt;0)</formula>
    </cfRule>
  </conditionalFormatting>
  <conditionalFormatting sqref="C23:F23">
    <cfRule type="expression" dxfId="7" priority="53" stopIfTrue="1">
      <formula>OR(CHK_BOTH332&gt;0,CHK_SW332&gt;0)</formula>
    </cfRule>
  </conditionalFormatting>
  <conditionalFormatting sqref="C16:D16">
    <cfRule type="expression" dxfId="6" priority="83" stopIfTrue="1">
      <formula>OR(CHK_BOTH242&gt;0,CHK_SW242&gt;0,_SW246&gt;_SW242)</formula>
    </cfRule>
  </conditionalFormatting>
  <conditionalFormatting sqref="E16">
    <cfRule type="expression" dxfId="5" priority="84" stopIfTrue="1">
      <formula>OR(CHK_BOTH242&gt;0,CHK_SW242&gt;0,_SE246&gt;_SE242)</formula>
    </cfRule>
  </conditionalFormatting>
  <conditionalFormatting sqref="F16">
    <cfRule type="expression" dxfId="4" priority="85" stopIfTrue="1">
      <formula>OR(CHK_BOTH242&gt;0,CHK_SW242&gt;0,_SL246&gt;_SL242)</formula>
    </cfRule>
  </conditionalFormatting>
  <conditionalFormatting sqref="G16:G17">
    <cfRule type="expression" dxfId="3" priority="86" stopIfTrue="1">
      <formula>_SI242&lt;_SI246</formula>
    </cfRule>
  </conditionalFormatting>
  <conditionalFormatting sqref="C17:D17">
    <cfRule type="expression" dxfId="2" priority="87" stopIfTrue="1">
      <formula>OR(CHK_BOTH246&gt;0,CHK_SW246&gt;0,_SW246&gt;_SW242)</formula>
    </cfRule>
  </conditionalFormatting>
  <conditionalFormatting sqref="E17">
    <cfRule type="expression" dxfId="1" priority="88" stopIfTrue="1">
      <formula>OR(CHK_BOTH246&gt;0,CHK_SW246&gt;0,_SE246&gt;_SE242)</formula>
    </cfRule>
  </conditionalFormatting>
  <conditionalFormatting sqref="F17">
    <cfRule type="expression" dxfId="0" priority="89" stopIfTrue="1">
      <formula>OR(CHK_BOTH246&gt;0,CHK_SW246&gt;0,_SL246&gt;_SL242)</formula>
    </cfRule>
  </conditionalFormatting>
  <dataValidations count="2">
    <dataValidation type="custom" allowBlank="1" showInputMessage="1" showErrorMessage="1" error="Please enter &quot;Y&quot; or &quot;N&quot;." sqref="C10">
      <formula1>OR(_TR901="Y",_TR901="N")</formula1>
    </dataValidation>
    <dataValidation type="whole" operator="greaterThanOrEqual" allowBlank="1" showInputMessage="1" showErrorMessage="1" error="Reported storage capacity must be greater than or equal to zero." sqref="E15:G23">
      <formula1>0</formula1>
    </dataValidation>
  </dataValidations>
  <pageMargins left="0.75" right="0.75" top="1" bottom="1" header="0.5" footer="0.5"/>
  <pageSetup scale="55"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351</vt:i4>
      </vt:variant>
    </vt:vector>
  </HeadingPairs>
  <TitlesOfParts>
    <vt:vector size="354" baseType="lpstr">
      <vt:lpstr>Parts1-2</vt:lpstr>
      <vt:lpstr>Part3</vt:lpstr>
      <vt:lpstr>Part4</vt:lpstr>
      <vt:lpstr>_BS051</vt:lpstr>
      <vt:lpstr>_BS111</vt:lpstr>
      <vt:lpstr>_BS112</vt:lpstr>
      <vt:lpstr>_BS117</vt:lpstr>
      <vt:lpstr>_BS118</vt:lpstr>
      <vt:lpstr>_BS125</vt:lpstr>
      <vt:lpstr>_BS127</vt:lpstr>
      <vt:lpstr>_BS130</vt:lpstr>
      <vt:lpstr>_BS138</vt:lpstr>
      <vt:lpstr>_BS139</vt:lpstr>
      <vt:lpstr>_BS141</vt:lpstr>
      <vt:lpstr>_BS142</vt:lpstr>
      <vt:lpstr>_BS144</vt:lpstr>
      <vt:lpstr>_BS149</vt:lpstr>
      <vt:lpstr>_BS166</vt:lpstr>
      <vt:lpstr>_BS203</vt:lpstr>
      <vt:lpstr>_BS205</vt:lpstr>
      <vt:lpstr>_BS207</vt:lpstr>
      <vt:lpstr>_BS213</vt:lpstr>
      <vt:lpstr>_BS242</vt:lpstr>
      <vt:lpstr>_BS311</vt:lpstr>
      <vt:lpstr>_BS411</vt:lpstr>
      <vt:lpstr>_BS445</vt:lpstr>
      <vt:lpstr>_BS511</vt:lpstr>
      <vt:lpstr>_BS812</vt:lpstr>
      <vt:lpstr>_BS854</vt:lpstr>
      <vt:lpstr>_BS888</vt:lpstr>
      <vt:lpstr>_BS931</vt:lpstr>
      <vt:lpstr>_ES051</vt:lpstr>
      <vt:lpstr>_ES108</vt:lpstr>
      <vt:lpstr>_ES111</vt:lpstr>
      <vt:lpstr>_ES112</vt:lpstr>
      <vt:lpstr>_ES117</vt:lpstr>
      <vt:lpstr>_ES118</vt:lpstr>
      <vt:lpstr>_ES125</vt:lpstr>
      <vt:lpstr>_ES127</vt:lpstr>
      <vt:lpstr>_ES130</vt:lpstr>
      <vt:lpstr>_ES138</vt:lpstr>
      <vt:lpstr>_ES139</vt:lpstr>
      <vt:lpstr>_ES141</vt:lpstr>
      <vt:lpstr>_ES142</vt:lpstr>
      <vt:lpstr>_ES144</vt:lpstr>
      <vt:lpstr>_ES149</vt:lpstr>
      <vt:lpstr>_ES166</vt:lpstr>
      <vt:lpstr>_ES203</vt:lpstr>
      <vt:lpstr>_ES205</vt:lpstr>
      <vt:lpstr>_ES207</vt:lpstr>
      <vt:lpstr>_ES213</vt:lpstr>
      <vt:lpstr>_ES220</vt:lpstr>
      <vt:lpstr>_ES235</vt:lpstr>
      <vt:lpstr>_ES242</vt:lpstr>
      <vt:lpstr>_ES244</vt:lpstr>
      <vt:lpstr>_ES245</vt:lpstr>
      <vt:lpstr>_ES246</vt:lpstr>
      <vt:lpstr>_ES311</vt:lpstr>
      <vt:lpstr>_ES411</vt:lpstr>
      <vt:lpstr>_ES445</vt:lpstr>
      <vt:lpstr>_ES465</vt:lpstr>
      <vt:lpstr>_ES466</vt:lpstr>
      <vt:lpstr>_ES467</vt:lpstr>
      <vt:lpstr>_ES508</vt:lpstr>
      <vt:lpstr>_ES509</vt:lpstr>
      <vt:lpstr>_ES510</vt:lpstr>
      <vt:lpstr>_ES511</vt:lpstr>
      <vt:lpstr>_ES624</vt:lpstr>
      <vt:lpstr>_ES631</vt:lpstr>
      <vt:lpstr>_ES812</vt:lpstr>
      <vt:lpstr>_ES820</vt:lpstr>
      <vt:lpstr>_ES830</vt:lpstr>
      <vt:lpstr>_ES840</vt:lpstr>
      <vt:lpstr>_ES850</vt:lpstr>
      <vt:lpstr>_ES854</vt:lpstr>
      <vt:lpstr>_ES888</vt:lpstr>
      <vt:lpstr>_ES931</vt:lpstr>
      <vt:lpstr>_GP051</vt:lpstr>
      <vt:lpstr>_GP111</vt:lpstr>
      <vt:lpstr>_GP112</vt:lpstr>
      <vt:lpstr>_GP117</vt:lpstr>
      <vt:lpstr>_GP118</vt:lpstr>
      <vt:lpstr>_GP125</vt:lpstr>
      <vt:lpstr>_GP127</vt:lpstr>
      <vt:lpstr>_GP130</vt:lpstr>
      <vt:lpstr>_GP138</vt:lpstr>
      <vt:lpstr>_GP139</vt:lpstr>
      <vt:lpstr>_GP141</vt:lpstr>
      <vt:lpstr>_GP149</vt:lpstr>
      <vt:lpstr>_GP166</vt:lpstr>
      <vt:lpstr>_GP203</vt:lpstr>
      <vt:lpstr>_GP205</vt:lpstr>
      <vt:lpstr>_GP207</vt:lpstr>
      <vt:lpstr>_GP213</vt:lpstr>
      <vt:lpstr>_GP311</vt:lpstr>
      <vt:lpstr>_GP411</vt:lpstr>
      <vt:lpstr>_GP465</vt:lpstr>
      <vt:lpstr>_GP466</vt:lpstr>
      <vt:lpstr>_GP467</vt:lpstr>
      <vt:lpstr>_GP508</vt:lpstr>
      <vt:lpstr>_GP509</vt:lpstr>
      <vt:lpstr>_GP510</vt:lpstr>
      <vt:lpstr>_GP511</vt:lpstr>
      <vt:lpstr>_GP812</vt:lpstr>
      <vt:lpstr>_GP820</vt:lpstr>
      <vt:lpstr>_GP830</vt:lpstr>
      <vt:lpstr>_GP840</vt:lpstr>
      <vt:lpstr>_GP850</vt:lpstr>
      <vt:lpstr>_GP854</vt:lpstr>
      <vt:lpstr>_GP888</vt:lpstr>
      <vt:lpstr>_GP911</vt:lpstr>
      <vt:lpstr>_GP931</vt:lpstr>
      <vt:lpstr>_GP999</vt:lpstr>
      <vt:lpstr>_GR051</vt:lpstr>
      <vt:lpstr>_GR111</vt:lpstr>
      <vt:lpstr>_GR112</vt:lpstr>
      <vt:lpstr>_GR117</vt:lpstr>
      <vt:lpstr>_GR118</vt:lpstr>
      <vt:lpstr>_GR125</vt:lpstr>
      <vt:lpstr>_GR127</vt:lpstr>
      <vt:lpstr>_GR130</vt:lpstr>
      <vt:lpstr>_GR138</vt:lpstr>
      <vt:lpstr>_GR139</vt:lpstr>
      <vt:lpstr>_GR141</vt:lpstr>
      <vt:lpstr>_GR142</vt:lpstr>
      <vt:lpstr>_GR144</vt:lpstr>
      <vt:lpstr>_GR149</vt:lpstr>
      <vt:lpstr>_GR166</vt:lpstr>
      <vt:lpstr>_GR203</vt:lpstr>
      <vt:lpstr>_GR205</vt:lpstr>
      <vt:lpstr>_GR207</vt:lpstr>
      <vt:lpstr>_GR213</vt:lpstr>
      <vt:lpstr>_GR242</vt:lpstr>
      <vt:lpstr>_GR311</vt:lpstr>
      <vt:lpstr>_GR411</vt:lpstr>
      <vt:lpstr>_GR445</vt:lpstr>
      <vt:lpstr>_GR511</vt:lpstr>
      <vt:lpstr>_GR812</vt:lpstr>
      <vt:lpstr>_GR854</vt:lpstr>
      <vt:lpstr>_GR888</vt:lpstr>
      <vt:lpstr>_GR931</vt:lpstr>
      <vt:lpstr>_IN051</vt:lpstr>
      <vt:lpstr>_IN111</vt:lpstr>
      <vt:lpstr>_IN112</vt:lpstr>
      <vt:lpstr>_IN117</vt:lpstr>
      <vt:lpstr>_IN118</vt:lpstr>
      <vt:lpstr>_IN125</vt:lpstr>
      <vt:lpstr>_IN127</vt:lpstr>
      <vt:lpstr>_IN130</vt:lpstr>
      <vt:lpstr>_IN138</vt:lpstr>
      <vt:lpstr>_IN139</vt:lpstr>
      <vt:lpstr>_IN141</vt:lpstr>
      <vt:lpstr>_IN142</vt:lpstr>
      <vt:lpstr>_IN144</vt:lpstr>
      <vt:lpstr>_IN149</vt:lpstr>
      <vt:lpstr>_IN166</vt:lpstr>
      <vt:lpstr>_IN203</vt:lpstr>
      <vt:lpstr>_IN205</vt:lpstr>
      <vt:lpstr>_IN207</vt:lpstr>
      <vt:lpstr>_IN213</vt:lpstr>
      <vt:lpstr>_IN220</vt:lpstr>
      <vt:lpstr>_IN242</vt:lpstr>
      <vt:lpstr>_IN244</vt:lpstr>
      <vt:lpstr>_IN245</vt:lpstr>
      <vt:lpstr>_IN311</vt:lpstr>
      <vt:lpstr>_IN411</vt:lpstr>
      <vt:lpstr>_IN445</vt:lpstr>
      <vt:lpstr>_IN465</vt:lpstr>
      <vt:lpstr>_IN466</vt:lpstr>
      <vt:lpstr>_IN467</vt:lpstr>
      <vt:lpstr>_IN508</vt:lpstr>
      <vt:lpstr>_IN509</vt:lpstr>
      <vt:lpstr>_IN510</vt:lpstr>
      <vt:lpstr>_IN511</vt:lpstr>
      <vt:lpstr>_IN812</vt:lpstr>
      <vt:lpstr>_IN820</vt:lpstr>
      <vt:lpstr>_IN830</vt:lpstr>
      <vt:lpstr>_IN840</vt:lpstr>
      <vt:lpstr>_IN850</vt:lpstr>
      <vt:lpstr>_IN854</vt:lpstr>
      <vt:lpstr>_IN888</vt:lpstr>
      <vt:lpstr>_IN911</vt:lpstr>
      <vt:lpstr>_IN931</vt:lpstr>
      <vt:lpstr>_IN999</vt:lpstr>
      <vt:lpstr>_PCITY</vt:lpstr>
      <vt:lpstr>_PSTAT</vt:lpstr>
      <vt:lpstr>_PSTRE</vt:lpstr>
      <vt:lpstr>_PZIP</vt:lpstr>
      <vt:lpstr>_PZIP4</vt:lpstr>
      <vt:lpstr>_SC131</vt:lpstr>
      <vt:lpstr>_SC141</vt:lpstr>
      <vt:lpstr>_SC242</vt:lpstr>
      <vt:lpstr>_SC246</vt:lpstr>
      <vt:lpstr>_SC308</vt:lpstr>
      <vt:lpstr>_SC332</vt:lpstr>
      <vt:lpstr>_SC411</vt:lpstr>
      <vt:lpstr>_SC511</vt:lpstr>
      <vt:lpstr>_SC931</vt:lpstr>
      <vt:lpstr>_SC999</vt:lpstr>
      <vt:lpstr>_SE131</vt:lpstr>
      <vt:lpstr>_SE141</vt:lpstr>
      <vt:lpstr>_SE242</vt:lpstr>
      <vt:lpstr>_SE246</vt:lpstr>
      <vt:lpstr>_SE308</vt:lpstr>
      <vt:lpstr>_SE332</vt:lpstr>
      <vt:lpstr>_SE411</vt:lpstr>
      <vt:lpstr>_SE511</vt:lpstr>
      <vt:lpstr>_SE931</vt:lpstr>
      <vt:lpstr>_SE999</vt:lpstr>
      <vt:lpstr>_SH051</vt:lpstr>
      <vt:lpstr>_SH111</vt:lpstr>
      <vt:lpstr>_SH112</vt:lpstr>
      <vt:lpstr>_SH117</vt:lpstr>
      <vt:lpstr>_SH118</vt:lpstr>
      <vt:lpstr>_SH125</vt:lpstr>
      <vt:lpstr>_SH127</vt:lpstr>
      <vt:lpstr>_SH130</vt:lpstr>
      <vt:lpstr>_SH138</vt:lpstr>
      <vt:lpstr>_SH139</vt:lpstr>
      <vt:lpstr>_SH141</vt:lpstr>
      <vt:lpstr>_SH142</vt:lpstr>
      <vt:lpstr>_SH144</vt:lpstr>
      <vt:lpstr>_SH149</vt:lpstr>
      <vt:lpstr>_SH166</vt:lpstr>
      <vt:lpstr>_SH203</vt:lpstr>
      <vt:lpstr>_SH205</vt:lpstr>
      <vt:lpstr>_SH207</vt:lpstr>
      <vt:lpstr>_SH213</vt:lpstr>
      <vt:lpstr>_SH242</vt:lpstr>
      <vt:lpstr>_SH311</vt:lpstr>
      <vt:lpstr>_SH411</vt:lpstr>
      <vt:lpstr>_SH445</vt:lpstr>
      <vt:lpstr>_SH511</vt:lpstr>
      <vt:lpstr>_SH812</vt:lpstr>
      <vt:lpstr>_SH854</vt:lpstr>
      <vt:lpstr>_SH888</vt:lpstr>
      <vt:lpstr>_SH931</vt:lpstr>
      <vt:lpstr>_SI131</vt:lpstr>
      <vt:lpstr>_SI141</vt:lpstr>
      <vt:lpstr>_SI242</vt:lpstr>
      <vt:lpstr>_SI246</vt:lpstr>
      <vt:lpstr>_SI308</vt:lpstr>
      <vt:lpstr>_SI332</vt:lpstr>
      <vt:lpstr>_SI411</vt:lpstr>
      <vt:lpstr>_SI511</vt:lpstr>
      <vt:lpstr>_SI931</vt:lpstr>
      <vt:lpstr>_SI999</vt:lpstr>
      <vt:lpstr>_SL131</vt:lpstr>
      <vt:lpstr>_SL141</vt:lpstr>
      <vt:lpstr>_SL242</vt:lpstr>
      <vt:lpstr>_SL246</vt:lpstr>
      <vt:lpstr>_SL308</vt:lpstr>
      <vt:lpstr>_SL332</vt:lpstr>
      <vt:lpstr>_SL411</vt:lpstr>
      <vt:lpstr>_SL511</vt:lpstr>
      <vt:lpstr>_SL931</vt:lpstr>
      <vt:lpstr>_SL999</vt:lpstr>
      <vt:lpstr>_SW131</vt:lpstr>
      <vt:lpstr>_SW141</vt:lpstr>
      <vt:lpstr>_SW242</vt:lpstr>
      <vt:lpstr>_SW246</vt:lpstr>
      <vt:lpstr>_SW308</vt:lpstr>
      <vt:lpstr>_SW332</vt:lpstr>
      <vt:lpstr>_SW411</vt:lpstr>
      <vt:lpstr>_SW511</vt:lpstr>
      <vt:lpstr>_SW931</vt:lpstr>
      <vt:lpstr>_SW999</vt:lpstr>
      <vt:lpstr>_TR901</vt:lpstr>
      <vt:lpstr>_UL051</vt:lpstr>
      <vt:lpstr>_UL111</vt:lpstr>
      <vt:lpstr>_UL112</vt:lpstr>
      <vt:lpstr>_UL117</vt:lpstr>
      <vt:lpstr>_UL118</vt:lpstr>
      <vt:lpstr>_UL125</vt:lpstr>
      <vt:lpstr>_UL127</vt:lpstr>
      <vt:lpstr>_UL130</vt:lpstr>
      <vt:lpstr>_UL138</vt:lpstr>
      <vt:lpstr>_UL139</vt:lpstr>
      <vt:lpstr>_UL141</vt:lpstr>
      <vt:lpstr>_UL142</vt:lpstr>
      <vt:lpstr>_UL144</vt:lpstr>
      <vt:lpstr>_UL149</vt:lpstr>
      <vt:lpstr>_UL166</vt:lpstr>
      <vt:lpstr>_UL203</vt:lpstr>
      <vt:lpstr>_UL205</vt:lpstr>
      <vt:lpstr>_UL207</vt:lpstr>
      <vt:lpstr>_UL213</vt:lpstr>
      <vt:lpstr>_UL242</vt:lpstr>
      <vt:lpstr>_UL311</vt:lpstr>
      <vt:lpstr>_UL411</vt:lpstr>
      <vt:lpstr>_UL445</vt:lpstr>
      <vt:lpstr>_UL511</vt:lpstr>
      <vt:lpstr>_UL812</vt:lpstr>
      <vt:lpstr>_UL854</vt:lpstr>
      <vt:lpstr>_UL888</vt:lpstr>
      <vt:lpstr>_UL931</vt:lpstr>
      <vt:lpstr>_VFORM</vt:lpstr>
      <vt:lpstr>cext</vt:lpstr>
      <vt:lpstr>CHK_BOTH</vt:lpstr>
      <vt:lpstr>CHK_BOTH131</vt:lpstr>
      <vt:lpstr>CHK_BOTH141</vt:lpstr>
      <vt:lpstr>CHK_BOTH242</vt:lpstr>
      <vt:lpstr>CHK_BOTH246</vt:lpstr>
      <vt:lpstr>CHK_BOTH308</vt:lpstr>
      <vt:lpstr>CHK_BOTH332</vt:lpstr>
      <vt:lpstr>CHK_BOTH411</vt:lpstr>
      <vt:lpstr>CHK_BOTH511</vt:lpstr>
      <vt:lpstr>CHK_BOTH931</vt:lpstr>
      <vt:lpstr>CHK_ES242</vt:lpstr>
      <vt:lpstr>CHK_ES411</vt:lpstr>
      <vt:lpstr>CHK_ES511</vt:lpstr>
      <vt:lpstr>CHK_ES812</vt:lpstr>
      <vt:lpstr>CHK_GP411</vt:lpstr>
      <vt:lpstr>CHK_GP511</vt:lpstr>
      <vt:lpstr>CHK_GP812</vt:lpstr>
      <vt:lpstr>CHK_IN242</vt:lpstr>
      <vt:lpstr>CHK_IN411</vt:lpstr>
      <vt:lpstr>CHK_IN511</vt:lpstr>
      <vt:lpstr>CHK_IN812</vt:lpstr>
      <vt:lpstr>CHK_STORAGE</vt:lpstr>
      <vt:lpstr>CHK_SW131</vt:lpstr>
      <vt:lpstr>CHK_SW141</vt:lpstr>
      <vt:lpstr>CHK_SW242</vt:lpstr>
      <vt:lpstr>CHK_SW246</vt:lpstr>
      <vt:lpstr>CHK_SW308</vt:lpstr>
      <vt:lpstr>CHK_SW332</vt:lpstr>
      <vt:lpstr>CHK_SW411</vt:lpstr>
      <vt:lpstr>CHK_SW511</vt:lpstr>
      <vt:lpstr>CHK_SW931</vt:lpstr>
      <vt:lpstr>city</vt:lpstr>
      <vt:lpstr>contnm</vt:lpstr>
      <vt:lpstr>DBA</vt:lpstr>
      <vt:lpstr>fax</vt:lpstr>
      <vt:lpstr>ID</vt:lpstr>
      <vt:lpstr>IDChngChk</vt:lpstr>
      <vt:lpstr>intnet</vt:lpstr>
      <vt:lpstr>Month</vt:lpstr>
      <vt:lpstr>Name1</vt:lpstr>
      <vt:lpstr>Name2</vt:lpstr>
      <vt:lpstr>Notes</vt:lpstr>
      <vt:lpstr>PartSums</vt:lpstr>
      <vt:lpstr>phone</vt:lpstr>
      <vt:lpstr>Part3!Print_Area</vt:lpstr>
      <vt:lpstr>Part4!Print_Area</vt:lpstr>
      <vt:lpstr>'Parts1-2'!Print_Area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EIA-815</dc:title>
  <dc:creator>EIA</dc:creator>
  <cp:lastModifiedBy>Scheren, Barbara (CONTR)</cp:lastModifiedBy>
  <cp:lastPrinted>2010-05-14T14:41:24Z</cp:lastPrinted>
  <dcterms:created xsi:type="dcterms:W3CDTF">2008-04-23T16:45:39Z</dcterms:created>
  <dcterms:modified xsi:type="dcterms:W3CDTF">2016-11-14T17:11:11Z</dcterms:modified>
</cp:coreProperties>
</file>