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4-22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<sst xmlns="http://schemas.openxmlformats.org/spreadsheetml/2006/main" count="75" uniqueCount="51">
  <si>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Vehicle-miles (millions)</t>
  </si>
  <si>
    <t>Passenger car</t>
  </si>
  <si>
    <t>Other 2-axle 4-tire vehicle</t>
  </si>
  <si>
    <t>N</t>
  </si>
  <si>
    <t>Motorcycle</t>
  </si>
  <si>
    <t>a</t>
  </si>
  <si>
    <t>Fuel consumed (million gallons)</t>
  </si>
  <si>
    <t>Transportation Survey, 1977, 1983, 1995. Average vehicle occupancy rates are as follows:</t>
  </si>
  <si>
    <t xml:space="preserve">These new categories include passenger car, other 2-axle 4-tire vehicle, single-unit 2-axle 6-tire or more truck, and combination truck. </t>
  </si>
  <si>
    <t xml:space="preserve">Other 2-axle 4-tire vehicle includes vans, pickup trucks, and sport utility vehicles. In previous years, some minivans and  </t>
  </si>
  <si>
    <t xml:space="preserve">sport utility vehicles were included in the passenger car category. Single-unit 2-axle 6-tire or more trucks are on a single frame  </t>
  </si>
  <si>
    <t>with at least 2 axles and 6 tires.   Pre-1993 data have been reassigned to the closest available category.</t>
  </si>
  <si>
    <t>SOURCES:</t>
  </si>
  <si>
    <t>Vehicle-miles:</t>
  </si>
  <si>
    <t>Passenger car:</t>
  </si>
  <si>
    <t>Other 2-axle 4-tire vehicle:</t>
  </si>
  <si>
    <t>Motorcycle:</t>
  </si>
  <si>
    <t>For 1970-94, the unrevised motorcycle vehicle-miles are subtracted from the combined passenger car and motorcycle vehicle-miles from VM-201A.</t>
  </si>
  <si>
    <t>Fuel consumed:</t>
  </si>
  <si>
    <t>For 1970-94, the unrevised motorcycle fuel consumed is subtracted from the combined passenger car and motorcycle fuel consumed from VM-201A.</t>
  </si>
  <si>
    <r>
      <t xml:space="preserve">1960-94: U.S. Department of Transportation, Federal Highway Administration, </t>
    </r>
    <r>
      <rPr>
        <i/>
        <sz val="8"/>
        <rFont val="Arial"/>
        <family val="2"/>
      </rPr>
      <t>Highway Statistics Summary to 1995,</t>
    </r>
    <r>
      <rPr>
        <sz val="8"/>
        <rFont val="Arial"/>
        <family val="2"/>
      </rPr>
      <t xml:space="preserve"> FHWA-PL-97-009 (Washington, DC: July 1997), table VM-201A.</t>
    </r>
  </si>
  <si>
    <r>
      <t xml:space="preserve">1960-94: U.S. Department of Transportation, Federal Highway Administration, </t>
    </r>
    <r>
      <rPr>
        <i/>
        <sz val="8"/>
        <rFont val="Arial"/>
        <family val="2"/>
      </rPr>
      <t xml:space="preserve">Highway Statistics Summary to 1995, </t>
    </r>
    <r>
      <rPr>
        <sz val="8"/>
        <rFont val="Arial"/>
        <family val="2"/>
      </rPr>
      <t>FHWA-PL-97-009 (Washington, DC: July 1997), table VM-201A.</t>
    </r>
  </si>
  <si>
    <t xml:space="preserve">passenger car (1960-97): 1.95, 1.93, 1.91, 1.89, 1.81, 1.68, 1.62, 1.62, 1.61, 1.61, 1.60, 1.59, 1.59, 1.59; </t>
  </si>
  <si>
    <t>other 2-axle 4-tire vehicle (1960-97): 1.87, 1.85, 1.83, 1.81, 1.79, 1.76, 1.74, 1.72, 1.70, 1.68, 1.66, 1.64, 1.64, 1.64;</t>
  </si>
  <si>
    <t xml:space="preserve">motorcycle (1960-97): 1.1, 1.1, 1.1, 1.1, 1.2, 1.3, 1.3, 1.27, 1.25, 1.23, 1.21, 1.18, 1.18, 1.18. </t>
  </si>
  <si>
    <r>
      <t xml:space="preserve">Passenger-miles: </t>
    </r>
    <r>
      <rPr>
        <sz val="8"/>
        <rFont val="Arial"/>
        <family val="2"/>
      </rPr>
      <t xml:space="preserve"> Passenger-miles multiplied by vehicle occupancy rates.</t>
    </r>
  </si>
  <si>
    <t>b</t>
  </si>
  <si>
    <r>
      <t>b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Included in passenger car.</t>
    </r>
  </si>
  <si>
    <r>
      <t xml:space="preserve">a  </t>
    </r>
    <r>
      <rPr>
        <sz val="8"/>
        <rFont val="Arial"/>
        <family val="2"/>
      </rPr>
      <t xml:space="preserve">Passenger-miles are derived by multiplying vehicle-miles by an average occupancy rate for that vehicle type based on data provided by the Federal Highway Administration, Nationwide Personal </t>
    </r>
  </si>
  <si>
    <t>The heat equivalent factor used for Btu conversion is 125,000 Btus/gallon.</t>
  </si>
  <si>
    <r>
      <t xml:space="preserve">NOTES: </t>
    </r>
    <r>
      <rPr>
        <sz val="8"/>
        <rFont val="Arial"/>
        <family val="2"/>
      </rPr>
      <t xml:space="preserve"> In 1995, the U.S. Department of Transportation, Federal Highway Administration revised its vehicle type categories for 1993 and later data. </t>
    </r>
  </si>
  <si>
    <r>
      <t xml:space="preserve">Table 4-22 </t>
    </r>
    <r>
      <rPr>
        <b/>
        <sz val="10"/>
        <rFont val="Arial"/>
        <family val="2"/>
      </rPr>
      <t>Energy Intensity of Passenger Cars, Other 2-Axle 4-Tire Vehicles, and Motorcycles</t>
    </r>
  </si>
  <si>
    <r>
      <t>R</t>
    </r>
    <r>
      <rPr>
        <sz val="10"/>
        <rFont val="Arial"/>
        <family val="2"/>
      </rPr>
      <t>2,287,000</t>
    </r>
  </si>
  <si>
    <r>
      <t>R</t>
    </r>
    <r>
      <rPr>
        <sz val="10"/>
        <rFont val="Arial"/>
        <family val="2"/>
      </rPr>
      <t>1,256,000</t>
    </r>
  </si>
  <si>
    <r>
      <t>R</t>
    </r>
    <r>
      <rPr>
        <sz val="10"/>
        <rFont val="Arial"/>
        <family val="2"/>
      </rPr>
      <t>11,000</t>
    </r>
  </si>
  <si>
    <r>
      <t>R</t>
    </r>
    <r>
      <rPr>
        <sz val="10"/>
        <rFont val="Arial"/>
        <family val="2"/>
      </rPr>
      <t>1,298,000</t>
    </r>
  </si>
  <si>
    <r>
      <t>R</t>
    </r>
    <r>
      <rPr>
        <sz val="10"/>
        <rFont val="Arial"/>
        <family val="2"/>
      </rPr>
      <t>1,503,000</t>
    </r>
  </si>
  <si>
    <r>
      <t>R</t>
    </r>
    <r>
      <rPr>
        <sz val="10"/>
        <rFont val="Arial"/>
        <family val="2"/>
      </rPr>
      <t>851,000</t>
    </r>
  </si>
  <si>
    <r>
      <t>R</t>
    </r>
    <r>
      <rPr>
        <sz val="10"/>
        <rFont val="Arial"/>
        <family val="2"/>
      </rPr>
      <t>2,389,000</t>
    </r>
  </si>
  <si>
    <r>
      <t>R</t>
    </r>
    <r>
      <rPr>
        <sz val="10"/>
        <rFont val="Arial"/>
        <family val="2"/>
      </rPr>
      <t>1,353,000</t>
    </r>
  </si>
  <si>
    <r>
      <t>R</t>
    </r>
    <r>
      <rPr>
        <sz val="10"/>
        <rFont val="Arial"/>
        <family val="2"/>
      </rPr>
      <t>69,892</t>
    </r>
  </si>
  <si>
    <r>
      <t>R</t>
    </r>
    <r>
      <rPr>
        <sz val="10"/>
        <rFont val="Arial"/>
        <family val="2"/>
      </rPr>
      <t>49,388</t>
    </r>
  </si>
  <si>
    <r>
      <t>Passenger-miles (millions)</t>
    </r>
    <r>
      <rPr>
        <b/>
        <vertAlign val="superscript"/>
        <sz val="10"/>
        <rFont val="Arial"/>
        <family val="2"/>
      </rPr>
      <t>a</t>
    </r>
  </si>
  <si>
    <r>
      <t>KEY:</t>
    </r>
    <r>
      <rPr>
        <sz val="8"/>
        <rFont val="Arial"/>
        <family val="2"/>
      </rPr>
      <t xml:space="preserve"> Btu = British thermal unit; N = data do not exist; R = revised.</t>
    </r>
  </si>
  <si>
    <r>
      <t xml:space="preserve">1995-98: Ibid.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Annual issues)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table VM-1.</t>
    </r>
  </si>
  <si>
    <t>Energy intensity (BTU/passenger-mile)</t>
  </si>
  <si>
    <r>
      <t xml:space="preserve">1995-98: 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Annual issues), table VM-1.</t>
    </r>
  </si>
  <si>
    <r>
      <t xml:space="preserve">1960-94: Ibid., </t>
    </r>
    <r>
      <rPr>
        <i/>
        <sz val="8"/>
        <rFont val="Arial"/>
        <family val="2"/>
      </rPr>
      <t>Highway Statistics, Summary to 1995,</t>
    </r>
    <r>
      <rPr>
        <sz val="8"/>
        <rFont val="Arial"/>
        <family val="2"/>
      </rPr>
      <t xml:space="preserve"> FHWA-PL-97-009 (Washington, DC: July 1997), table VM-201A.</t>
    </r>
  </si>
  <si>
    <r>
      <t xml:space="preserve">1995-98: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 VM-1.</t>
    </r>
  </si>
  <si>
    <r>
      <t xml:space="preserve">1970-85: Ibid., </t>
    </r>
    <r>
      <rPr>
        <i/>
        <sz val="8"/>
        <rFont val="Arial"/>
        <family val="2"/>
      </rPr>
      <t xml:space="preserve">Highway Statistics, Summary to 1985 </t>
    </r>
    <r>
      <rPr>
        <sz val="8"/>
        <rFont val="Arial"/>
        <family val="2"/>
      </rPr>
      <t>(Washington, DC: 1986), table VM-201A.</t>
    </r>
  </si>
  <si>
    <r>
      <t xml:space="preserve">1990-98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 VM-1.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</si>
</sst>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323" formatCode="0.0_W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ms Rmn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0"/>
      <name val="Times New Roman"/>
      <family val="0"/>
    </font>
    <font>
      <sz val="12"/>
      <name val="Helv"/>
      <family val="0"/>
    </font>
    <font>
      <vertAlign val="superscript"/>
      <sz val="8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5" fillId="0" borderId="1" applyAlignment="0">
      <protection/>
    </xf>
    <xf numFmtId="49" fontId="6" fillId="0" borderId="1">
      <alignment horizontal="left" vertical="center"/>
      <protection/>
    </xf>
    <xf numFmtId="164" fontId="7" fillId="0" borderId="2" applyNumberFormat="0">
      <alignment horizontal="right" vertical="center"/>
      <protection/>
    </xf>
    <xf numFmtId="323" fontId="7" fillId="0" borderId="1">
      <alignment horizontal="right"/>
      <protection/>
    </xf>
    <xf numFmtId="0" fontId="10" fillId="0" borderId="1">
      <alignment horizontal="left"/>
      <protection/>
    </xf>
    <xf numFmtId="0" fontId="10" fillId="0" borderId="3">
      <alignment horizontal="right" vertical="center"/>
      <protection/>
    </xf>
    <xf numFmtId="0" fontId="7" fillId="0" borderId="1">
      <alignment horizontal="left" vertical="center"/>
      <protection/>
    </xf>
    <xf numFmtId="0" fontId="11" fillId="0" borderId="3">
      <alignment horizontal="left" vertical="center"/>
      <protection/>
    </xf>
    <xf numFmtId="0" fontId="11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6" fillId="0" borderId="0">
      <alignment horizontal="right"/>
      <protection/>
    </xf>
    <xf numFmtId="0" fontId="8" fillId="0" borderId="0">
      <alignment horizontal="left"/>
      <protection/>
    </xf>
    <xf numFmtId="49" fontId="6" fillId="0" borderId="1">
      <alignment horizontal="left" vertical="center"/>
      <protection/>
    </xf>
    <xf numFmtId="49" fontId="14" fillId="0" borderId="1" applyFill="0">
      <alignment horizontal="left" vertical="center"/>
      <protection/>
    </xf>
    <xf numFmtId="49" fontId="6" fillId="0" borderId="3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2">
      <alignment horizontal="left" vertical="center"/>
      <protection/>
    </xf>
    <xf numFmtId="0" fontId="17" fillId="0" borderId="0">
      <alignment horizontal="left" vertical="top"/>
      <protection/>
    </xf>
    <xf numFmtId="0" fontId="11" fillId="0" borderId="0">
      <alignment horizontal="left"/>
      <protection/>
    </xf>
    <xf numFmtId="0" fontId="18" fillId="0" borderId="0">
      <alignment horizontal="left"/>
      <protection/>
    </xf>
    <xf numFmtId="0" fontId="7" fillId="0" borderId="0">
      <alignment horizontal="left"/>
      <protection/>
    </xf>
    <xf numFmtId="0" fontId="17" fillId="0" borderId="0">
      <alignment horizontal="left" vertical="top"/>
      <protection/>
    </xf>
    <xf numFmtId="0" fontId="18" fillId="0" borderId="0">
      <alignment horizontal="left"/>
      <protection/>
    </xf>
    <xf numFmtId="0" fontId="7" fillId="0" borderId="0">
      <alignment horizontal="left"/>
      <protection/>
    </xf>
    <xf numFmtId="49" fontId="5" fillId="0" borderId="1">
      <alignment horizontal="left"/>
      <protection/>
    </xf>
    <xf numFmtId="0" fontId="10" fillId="0" borderId="3">
      <alignment horizontal="left"/>
      <protection/>
    </xf>
    <xf numFmtId="0" fontId="11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31" applyFont="1" applyBorder="1" applyAlignment="1">
      <alignment horizontal="left"/>
      <protection/>
    </xf>
    <xf numFmtId="3" fontId="0" fillId="0" borderId="0" xfId="31" applyNumberFormat="1" applyFont="1" applyBorder="1" applyAlignment="1">
      <alignment horizontal="right"/>
      <protection/>
    </xf>
    <xf numFmtId="0" fontId="0" fillId="0" borderId="0" xfId="31" applyFont="1" applyBorder="1" applyAlignment="1">
      <alignment horizontal="left"/>
      <protection/>
    </xf>
    <xf numFmtId="3" fontId="21" fillId="0" borderId="0" xfId="31" applyNumberFormat="1" applyFont="1" applyBorder="1" applyAlignment="1">
      <alignment horizontal="right"/>
      <protection/>
    </xf>
    <xf numFmtId="4" fontId="0" fillId="0" borderId="0" xfId="31" applyNumberFormat="1" applyFont="1" applyBorder="1" applyAlignment="1">
      <alignment horizontal="right"/>
      <protection/>
    </xf>
    <xf numFmtId="0" fontId="22" fillId="0" borderId="0" xfId="31" applyFont="1" applyAlignment="1">
      <alignment horizontal="left"/>
      <protection/>
    </xf>
    <xf numFmtId="0" fontId="1" fillId="0" borderId="4" xfId="31" applyFont="1" applyBorder="1" applyAlignment="1">
      <alignment horizontal="center"/>
      <protection/>
    </xf>
    <xf numFmtId="0" fontId="1" fillId="0" borderId="4" xfId="31" applyFont="1" applyBorder="1" applyAlignment="1">
      <alignment horizontal="right"/>
      <protection/>
    </xf>
    <xf numFmtId="0" fontId="19" fillId="0" borderId="5" xfId="42" applyFont="1" applyBorder="1" applyAlignment="1">
      <alignment horizontal="left"/>
      <protection/>
    </xf>
    <xf numFmtId="0" fontId="0" fillId="0" borderId="5" xfId="0" applyFont="1" applyBorder="1" applyAlignment="1">
      <alignment/>
    </xf>
    <xf numFmtId="0" fontId="0" fillId="0" borderId="5" xfId="31" applyFont="1" applyBorder="1" applyAlignment="1">
      <alignment horizontal="left"/>
      <protection/>
    </xf>
    <xf numFmtId="3" fontId="21" fillId="0" borderId="5" xfId="31" applyNumberFormat="1" applyFont="1" applyBorder="1" applyAlignment="1">
      <alignment horizontal="right"/>
      <protection/>
    </xf>
    <xf numFmtId="3" fontId="0" fillId="0" borderId="5" xfId="31" applyNumberFormat="1" applyFont="1" applyBorder="1" applyAlignment="1">
      <alignment horizontal="right"/>
      <protection/>
    </xf>
    <xf numFmtId="0" fontId="0" fillId="0" borderId="0" xfId="0" applyFont="1" applyAlignment="1">
      <alignment horizontal="left"/>
    </xf>
    <xf numFmtId="0" fontId="22" fillId="0" borderId="0" xfId="29" applyFont="1" applyAlignment="1">
      <alignment horizontal="left"/>
      <protection/>
    </xf>
    <xf numFmtId="0" fontId="1" fillId="4" borderId="4" xfId="31" applyFont="1" applyFill="1" applyBorder="1" applyAlignment="1">
      <alignment horizontal="right"/>
      <protection/>
    </xf>
    <xf numFmtId="0" fontId="1" fillId="5" borderId="4" xfId="31" applyFont="1" applyFill="1" applyBorder="1" applyAlignment="1">
      <alignment horizontal="right"/>
      <protection/>
    </xf>
    <xf numFmtId="3" fontId="0" fillId="5" borderId="0" xfId="31" applyNumberFormat="1" applyFont="1" applyFill="1" applyBorder="1" applyAlignment="1">
      <alignment horizontal="right"/>
      <protection/>
    </xf>
    <xf numFmtId="4" fontId="0" fillId="5" borderId="0" xfId="31" applyNumberFormat="1" applyFont="1" applyFill="1" applyBorder="1" applyAlignment="1">
      <alignment horizontal="right"/>
      <protection/>
    </xf>
    <xf numFmtId="3" fontId="0" fillId="5" borderId="5" xfId="31" applyNumberFormat="1" applyFont="1" applyFill="1" applyBorder="1" applyAlignment="1">
      <alignment horizontal="right"/>
      <protection/>
    </xf>
    <xf numFmtId="3" fontId="21" fillId="5" borderId="0" xfId="31" applyNumberFormat="1" applyFont="1" applyFill="1" applyBorder="1" applyAlignment="1">
      <alignment horizontal="right"/>
      <protection/>
    </xf>
    <xf numFmtId="0" fontId="1" fillId="4" borderId="0" xfId="31" applyFont="1" applyFill="1" applyBorder="1" applyAlignment="1">
      <alignment horizontal="left"/>
      <protection/>
    </xf>
    <xf numFmtId="0" fontId="22" fillId="0" borderId="0" xfId="31" applyFont="1" applyAlignment="1">
      <alignment horizontal="left"/>
      <protection/>
    </xf>
    <xf numFmtId="49" fontId="22" fillId="4" borderId="0" xfId="0" applyNumberFormat="1" applyFont="1" applyFill="1" applyAlignment="1">
      <alignment horizontal="left"/>
    </xf>
    <xf numFmtId="49" fontId="24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30" applyFont="1" applyAlignment="1">
      <alignment horizontal="left"/>
      <protection/>
    </xf>
    <xf numFmtId="0" fontId="24" fillId="4" borderId="0" xfId="31" applyFont="1" applyFill="1" applyAlignment="1">
      <alignment horizontal="left"/>
      <protection/>
    </xf>
    <xf numFmtId="0" fontId="22" fillId="4" borderId="0" xfId="31" applyFont="1" applyFill="1" applyAlignment="1">
      <alignment horizontal="left"/>
      <protection/>
    </xf>
    <xf numFmtId="0" fontId="24" fillId="0" borderId="0" xfId="31" applyFont="1" applyAlignment="1">
      <alignment horizontal="left"/>
      <protection/>
    </xf>
    <xf numFmtId="0" fontId="21" fillId="0" borderId="6" xfId="29" applyFont="1" applyBorder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28">
      <selection activeCell="A54" sqref="A54:O54"/>
    </sheetView>
  </sheetViews>
  <sheetFormatPr defaultColWidth="9.140625" defaultRowHeight="12.75"/>
  <cols>
    <col min="1" max="1" width="41.00390625" style="1" customWidth="1"/>
    <col min="2" max="2" width="10.28125" style="1" customWidth="1"/>
    <col min="3" max="3" width="10.57421875" style="1" customWidth="1"/>
    <col min="4" max="14" width="10.28125" style="1" customWidth="1"/>
    <col min="15" max="15" width="10.140625" style="1" bestFit="1" customWidth="1"/>
    <col min="16" max="16384" width="9.140625" style="1" customWidth="1"/>
  </cols>
  <sheetData>
    <row r="1" spans="1:16" ht="18.75" thickBot="1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8"/>
      <c r="B2" s="9">
        <v>1960</v>
      </c>
      <c r="C2" s="9">
        <v>1965</v>
      </c>
      <c r="D2" s="9">
        <v>1970</v>
      </c>
      <c r="E2" s="9">
        <v>1975</v>
      </c>
      <c r="F2" s="9">
        <v>1980</v>
      </c>
      <c r="G2" s="9">
        <v>1985</v>
      </c>
      <c r="H2" s="9">
        <v>1990</v>
      </c>
      <c r="I2" s="9">
        <v>1991</v>
      </c>
      <c r="J2" s="9">
        <v>1992</v>
      </c>
      <c r="K2" s="9">
        <v>1993</v>
      </c>
      <c r="L2" s="9">
        <v>1994</v>
      </c>
      <c r="M2" s="9">
        <v>1995</v>
      </c>
      <c r="N2" s="17">
        <v>1996</v>
      </c>
      <c r="O2" s="9">
        <v>1997</v>
      </c>
      <c r="P2" s="18">
        <v>1998</v>
      </c>
    </row>
    <row r="3" spans="1:16" ht="12.7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"/>
    </row>
    <row r="4" spans="1:16" ht="13.5" customHeight="1">
      <c r="A4" s="4" t="s">
        <v>1</v>
      </c>
      <c r="B4" s="3">
        <v>587000</v>
      </c>
      <c r="C4" s="3">
        <v>723000</v>
      </c>
      <c r="D4" s="3">
        <v>917000</v>
      </c>
      <c r="E4" s="3">
        <v>1034000</v>
      </c>
      <c r="F4" s="3">
        <v>1112000</v>
      </c>
      <c r="G4" s="3">
        <v>1247000</v>
      </c>
      <c r="H4" s="3">
        <v>1408000</v>
      </c>
      <c r="I4" s="3">
        <v>1358000</v>
      </c>
      <c r="J4" s="3">
        <v>1372000</v>
      </c>
      <c r="K4" s="3">
        <v>1375000</v>
      </c>
      <c r="L4" s="3">
        <v>1406000</v>
      </c>
      <c r="M4" s="3">
        <v>1438000</v>
      </c>
      <c r="N4" s="3">
        <v>1470000</v>
      </c>
      <c r="O4" s="22" t="s">
        <v>36</v>
      </c>
      <c r="P4" s="19">
        <v>1546000</v>
      </c>
    </row>
    <row r="5" spans="1:16" ht="14.25" customHeight="1">
      <c r="A5" s="4" t="s">
        <v>2</v>
      </c>
      <c r="B5" s="3" t="s">
        <v>3</v>
      </c>
      <c r="C5" s="3" t="s">
        <v>3</v>
      </c>
      <c r="D5" s="3">
        <v>123000</v>
      </c>
      <c r="E5" s="3">
        <v>201000</v>
      </c>
      <c r="F5" s="3">
        <v>291000</v>
      </c>
      <c r="G5" s="3">
        <v>391000</v>
      </c>
      <c r="H5" s="3">
        <v>575000</v>
      </c>
      <c r="I5" s="3">
        <v>649000</v>
      </c>
      <c r="J5" s="3">
        <v>707000</v>
      </c>
      <c r="K5" s="3">
        <v>746000</v>
      </c>
      <c r="L5" s="3">
        <v>765000</v>
      </c>
      <c r="M5" s="3">
        <v>790000</v>
      </c>
      <c r="N5" s="3">
        <v>817000</v>
      </c>
      <c r="O5" s="22" t="s">
        <v>37</v>
      </c>
      <c r="P5" s="19">
        <v>866000</v>
      </c>
    </row>
    <row r="6" spans="1:16" ht="14.25" customHeight="1">
      <c r="A6" s="4" t="s">
        <v>4</v>
      </c>
      <c r="B6" s="5" t="s">
        <v>26</v>
      </c>
      <c r="C6" s="5" t="s">
        <v>26</v>
      </c>
      <c r="D6" s="3">
        <v>3000</v>
      </c>
      <c r="E6" s="3">
        <v>5600</v>
      </c>
      <c r="F6" s="3">
        <v>10200</v>
      </c>
      <c r="G6" s="3">
        <v>9100</v>
      </c>
      <c r="H6" s="3">
        <v>9600</v>
      </c>
      <c r="I6" s="3">
        <v>9200</v>
      </c>
      <c r="J6" s="3">
        <v>9600</v>
      </c>
      <c r="K6" s="3">
        <v>9900</v>
      </c>
      <c r="L6" s="3">
        <v>10200</v>
      </c>
      <c r="M6" s="3">
        <v>9800</v>
      </c>
      <c r="N6" s="3">
        <v>9900</v>
      </c>
      <c r="O6" s="3">
        <v>10100</v>
      </c>
      <c r="P6" s="19">
        <v>10300</v>
      </c>
    </row>
    <row r="7" spans="1:16" ht="6" customHeight="1">
      <c r="A7" s="4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9"/>
    </row>
    <row r="8" spans="1:16" ht="14.25" customHeight="1">
      <c r="A8" s="23" t="s">
        <v>42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0"/>
    </row>
    <row r="9" spans="1:16" ht="14.25">
      <c r="A9" s="4" t="s">
        <v>1</v>
      </c>
      <c r="B9" s="3">
        <v>1145000</v>
      </c>
      <c r="C9" s="3">
        <v>1395000</v>
      </c>
      <c r="D9" s="3">
        <v>1751000</v>
      </c>
      <c r="E9" s="3">
        <v>1954000</v>
      </c>
      <c r="F9" s="3">
        <v>2012000</v>
      </c>
      <c r="G9" s="3">
        <v>2094000</v>
      </c>
      <c r="H9" s="3">
        <v>2282000</v>
      </c>
      <c r="I9" s="3">
        <v>2200000</v>
      </c>
      <c r="J9" s="3">
        <v>2208000</v>
      </c>
      <c r="K9" s="3">
        <v>2213000</v>
      </c>
      <c r="L9" s="3">
        <v>2250000</v>
      </c>
      <c r="M9" s="22" t="s">
        <v>32</v>
      </c>
      <c r="N9" s="3">
        <v>2337000</v>
      </c>
      <c r="O9" s="22" t="s">
        <v>38</v>
      </c>
      <c r="P9" s="19">
        <v>2458000</v>
      </c>
    </row>
    <row r="10" spans="1:16" ht="14.25">
      <c r="A10" s="4" t="s">
        <v>2</v>
      </c>
      <c r="B10" s="3" t="s">
        <v>3</v>
      </c>
      <c r="C10" s="3" t="s">
        <v>3</v>
      </c>
      <c r="D10" s="3">
        <v>226000</v>
      </c>
      <c r="E10" s="3">
        <v>363000</v>
      </c>
      <c r="F10" s="3">
        <v>521000</v>
      </c>
      <c r="G10" s="3">
        <v>688000</v>
      </c>
      <c r="H10" s="3">
        <v>1000000</v>
      </c>
      <c r="I10" s="3">
        <v>1117000</v>
      </c>
      <c r="J10" s="3">
        <v>1202000</v>
      </c>
      <c r="K10" s="3">
        <v>1253000</v>
      </c>
      <c r="L10" s="3">
        <v>1269000</v>
      </c>
      <c r="M10" s="22" t="s">
        <v>33</v>
      </c>
      <c r="N10" s="22" t="s">
        <v>35</v>
      </c>
      <c r="O10" s="22" t="s">
        <v>39</v>
      </c>
      <c r="P10" s="19">
        <v>1377000</v>
      </c>
    </row>
    <row r="11" spans="1:16" ht="13.5" customHeight="1">
      <c r="A11" s="4" t="s">
        <v>4</v>
      </c>
      <c r="B11" s="5" t="s">
        <v>26</v>
      </c>
      <c r="C11" s="5" t="s">
        <v>26</v>
      </c>
      <c r="D11" s="3">
        <v>3000</v>
      </c>
      <c r="E11" s="3">
        <v>6000</v>
      </c>
      <c r="F11" s="3">
        <v>12000</v>
      </c>
      <c r="G11" s="3">
        <v>12000</v>
      </c>
      <c r="H11" s="3">
        <v>12000</v>
      </c>
      <c r="I11" s="3">
        <v>12000</v>
      </c>
      <c r="J11" s="3">
        <v>12000</v>
      </c>
      <c r="K11" s="3">
        <v>12000</v>
      </c>
      <c r="L11" s="3">
        <v>12000</v>
      </c>
      <c r="M11" s="22" t="s">
        <v>34</v>
      </c>
      <c r="N11" s="22" t="s">
        <v>34</v>
      </c>
      <c r="O11" s="22" t="s">
        <v>34</v>
      </c>
      <c r="P11" s="19">
        <v>11000</v>
      </c>
    </row>
    <row r="12" spans="1:16" ht="6" customHeight="1">
      <c r="A12" s="4"/>
      <c r="B12" s="5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9"/>
    </row>
    <row r="13" spans="1:16" ht="12.75">
      <c r="A13" s="2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9"/>
    </row>
    <row r="14" spans="1:16" ht="14.25">
      <c r="A14" s="4" t="s">
        <v>1</v>
      </c>
      <c r="B14" s="3">
        <v>41171</v>
      </c>
      <c r="C14" s="3">
        <v>49723</v>
      </c>
      <c r="D14" s="3">
        <v>67819</v>
      </c>
      <c r="E14" s="3">
        <v>74140</v>
      </c>
      <c r="F14" s="3">
        <v>69982</v>
      </c>
      <c r="G14" s="3">
        <v>71518</v>
      </c>
      <c r="H14" s="3">
        <v>69568</v>
      </c>
      <c r="I14" s="3">
        <v>64317</v>
      </c>
      <c r="J14" s="3">
        <v>65436</v>
      </c>
      <c r="K14" s="3">
        <v>67048</v>
      </c>
      <c r="L14" s="3">
        <v>67874</v>
      </c>
      <c r="M14" s="3">
        <v>68072</v>
      </c>
      <c r="N14" s="3">
        <v>69221</v>
      </c>
      <c r="O14" s="22" t="s">
        <v>40</v>
      </c>
      <c r="P14" s="19">
        <v>72209</v>
      </c>
    </row>
    <row r="15" spans="1:16" ht="14.25">
      <c r="A15" s="4" t="s">
        <v>2</v>
      </c>
      <c r="B15" s="3" t="s">
        <v>3</v>
      </c>
      <c r="C15" s="3" t="s">
        <v>3</v>
      </c>
      <c r="D15" s="3">
        <v>12313</v>
      </c>
      <c r="E15" s="3">
        <v>19081</v>
      </c>
      <c r="F15" s="3">
        <v>23796</v>
      </c>
      <c r="G15" s="3">
        <v>27363</v>
      </c>
      <c r="H15" s="3">
        <v>35611</v>
      </c>
      <c r="I15" s="3">
        <v>38217</v>
      </c>
      <c r="J15" s="3">
        <v>40929</v>
      </c>
      <c r="K15" s="3">
        <v>42851</v>
      </c>
      <c r="L15" s="3">
        <v>44112</v>
      </c>
      <c r="M15" s="3">
        <v>45605</v>
      </c>
      <c r="N15" s="3">
        <v>47354</v>
      </c>
      <c r="O15" s="22" t="s">
        <v>41</v>
      </c>
      <c r="P15" s="19">
        <v>50579</v>
      </c>
    </row>
    <row r="16" spans="1:16" ht="14.25">
      <c r="A16" s="4" t="s">
        <v>4</v>
      </c>
      <c r="B16" s="5" t="s">
        <v>26</v>
      </c>
      <c r="C16" s="5" t="s">
        <v>26</v>
      </c>
      <c r="D16" s="3">
        <v>60</v>
      </c>
      <c r="E16" s="3">
        <v>113</v>
      </c>
      <c r="F16" s="3">
        <v>204</v>
      </c>
      <c r="G16" s="3">
        <v>182</v>
      </c>
      <c r="H16" s="3">
        <v>191</v>
      </c>
      <c r="I16" s="3">
        <v>184</v>
      </c>
      <c r="J16" s="3">
        <v>191</v>
      </c>
      <c r="K16" s="3">
        <v>198</v>
      </c>
      <c r="L16" s="3">
        <v>205</v>
      </c>
      <c r="M16" s="3">
        <v>196</v>
      </c>
      <c r="N16" s="3">
        <v>198</v>
      </c>
      <c r="O16" s="3">
        <v>202</v>
      </c>
      <c r="P16" s="19">
        <v>205</v>
      </c>
    </row>
    <row r="17" spans="1:16" ht="6" customHeight="1">
      <c r="A17" s="4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9"/>
    </row>
    <row r="18" spans="1:16" ht="12.75">
      <c r="A18" s="23" t="s">
        <v>45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9"/>
    </row>
    <row r="19" spans="1:16" ht="12.75">
      <c r="A19" s="4" t="s">
        <v>1</v>
      </c>
      <c r="B19" s="3">
        <f aca="true" t="shared" si="0" ref="B19:N19">(B14*125000)/B9</f>
        <v>4494.650655021834</v>
      </c>
      <c r="C19" s="3">
        <f t="shared" si="0"/>
        <v>4455.465949820788</v>
      </c>
      <c r="D19" s="3">
        <f t="shared" si="0"/>
        <v>4841.447744146202</v>
      </c>
      <c r="E19" s="3">
        <f t="shared" si="0"/>
        <v>4742.835209825998</v>
      </c>
      <c r="F19" s="3">
        <f t="shared" si="0"/>
        <v>4347.788270377733</v>
      </c>
      <c r="G19" s="3">
        <f t="shared" si="0"/>
        <v>4269.221585482331</v>
      </c>
      <c r="H19" s="3">
        <f t="shared" si="0"/>
        <v>3810.692375109553</v>
      </c>
      <c r="I19" s="3">
        <f t="shared" si="0"/>
        <v>3654.375</v>
      </c>
      <c r="J19" s="3">
        <f t="shared" si="0"/>
        <v>3704.483695652174</v>
      </c>
      <c r="K19" s="3">
        <f t="shared" si="0"/>
        <v>3787.166741979214</v>
      </c>
      <c r="L19" s="3">
        <f t="shared" si="0"/>
        <v>3770.777777777778</v>
      </c>
      <c r="M19" s="19">
        <f>(M14*125000)/2287000</f>
        <v>3720.594665500656</v>
      </c>
      <c r="N19" s="3">
        <f t="shared" si="0"/>
        <v>3702.4497218656397</v>
      </c>
      <c r="O19" s="19">
        <f>(69892*125000)/2389000</f>
        <v>3656.9694432817078</v>
      </c>
      <c r="P19" s="19">
        <f>(P14*125000)/P9</f>
        <v>3672.1419853539464</v>
      </c>
    </row>
    <row r="20" spans="1:16" ht="12.75">
      <c r="A20" s="4" t="s">
        <v>2</v>
      </c>
      <c r="B20" s="3" t="s">
        <v>3</v>
      </c>
      <c r="C20" s="3" t="s">
        <v>3</v>
      </c>
      <c r="D20" s="3">
        <f aca="true" t="shared" si="1" ref="D20:L20">(D15*125000)/D10</f>
        <v>6810.287610619469</v>
      </c>
      <c r="E20" s="3">
        <f t="shared" si="1"/>
        <v>6570.592286501377</v>
      </c>
      <c r="F20" s="3">
        <f t="shared" si="1"/>
        <v>5709.213051823416</v>
      </c>
      <c r="G20" s="3">
        <f t="shared" si="1"/>
        <v>4971.475290697675</v>
      </c>
      <c r="H20" s="3">
        <f t="shared" si="1"/>
        <v>4451.375</v>
      </c>
      <c r="I20" s="3">
        <f t="shared" si="1"/>
        <v>4276.745747538048</v>
      </c>
      <c r="J20" s="3">
        <f t="shared" si="1"/>
        <v>4256.3435940099835</v>
      </c>
      <c r="K20" s="3">
        <f t="shared" si="1"/>
        <v>4274.840383080606</v>
      </c>
      <c r="L20" s="3">
        <f t="shared" si="1"/>
        <v>4345.1536643026</v>
      </c>
      <c r="M20" s="19">
        <f>(M15*125000)/1256000</f>
        <v>4538.714171974522</v>
      </c>
      <c r="N20" s="19">
        <f>(N15*125000)/1298000</f>
        <v>4560.285053929122</v>
      </c>
      <c r="O20" s="19">
        <f>(49388*125000)/1353000</f>
        <v>4562.8233555062825</v>
      </c>
      <c r="P20" s="19">
        <f>(P15*125000)/P10</f>
        <v>4591.412490922295</v>
      </c>
    </row>
    <row r="21" spans="1:16" ht="15" thickBot="1">
      <c r="A21" s="12" t="s">
        <v>4</v>
      </c>
      <c r="B21" s="13" t="s">
        <v>5</v>
      </c>
      <c r="C21" s="13" t="s">
        <v>5</v>
      </c>
      <c r="D21" s="14">
        <f aca="true" t="shared" si="2" ref="D21:L21">(D16*125000)/D11</f>
        <v>2500</v>
      </c>
      <c r="E21" s="14">
        <f t="shared" si="2"/>
        <v>2354.1666666666665</v>
      </c>
      <c r="F21" s="14">
        <f t="shared" si="2"/>
        <v>2125</v>
      </c>
      <c r="G21" s="14">
        <f t="shared" si="2"/>
        <v>1895.8333333333333</v>
      </c>
      <c r="H21" s="14">
        <f t="shared" si="2"/>
        <v>1989.5833333333333</v>
      </c>
      <c r="I21" s="14">
        <f t="shared" si="2"/>
        <v>1916.6666666666667</v>
      </c>
      <c r="J21" s="14">
        <f t="shared" si="2"/>
        <v>1989.5833333333333</v>
      </c>
      <c r="K21" s="14">
        <f t="shared" si="2"/>
        <v>2062.5</v>
      </c>
      <c r="L21" s="14">
        <f t="shared" si="2"/>
        <v>2135.4166666666665</v>
      </c>
      <c r="M21" s="21">
        <f>(M16*125000)/11000</f>
        <v>2227.2727272727275</v>
      </c>
      <c r="N21" s="21">
        <f>(N16*125000)/11000</f>
        <v>2250</v>
      </c>
      <c r="O21" s="21">
        <f>(O16*125000)/11000</f>
        <v>2295.4545454545455</v>
      </c>
      <c r="P21" s="21">
        <f>(P16*125000)/P11</f>
        <v>2329.5454545454545</v>
      </c>
    </row>
    <row r="22" spans="1:15" ht="13.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3.5" customHeight="1">
      <c r="A23" s="24" t="s">
        <v>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3.5" customHeight="1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3.5" customHeight="1">
      <c r="A25" s="24" t="s">
        <v>23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3.5" customHeight="1">
      <c r="A26" s="24" t="s">
        <v>24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 customHeight="1">
      <c r="A27" s="30" t="s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3.5" customHeight="1">
      <c r="A29" s="31" t="s">
        <v>43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3.5" customHeight="1">
      <c r="A31" s="33" t="s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3.5" customHeight="1">
      <c r="A32" s="24" t="s">
        <v>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3.5" customHeight="1">
      <c r="A33" s="24" t="s">
        <v>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3.5" customHeight="1">
      <c r="A34" s="24" t="s">
        <v>10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3.5" customHeight="1">
      <c r="A35" s="24" t="s">
        <v>11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3.5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3.5" customHeight="1">
      <c r="A37" s="24" t="s">
        <v>29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3.5" customHeight="1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29" t="s">
        <v>12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.75">
      <c r="A40" s="26" t="s">
        <v>13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.75">
      <c r="A41" s="28" t="s">
        <v>14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2.75">
      <c r="A42" s="27" t="s">
        <v>20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5" t="s">
        <v>46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2.75">
      <c r="A44" s="28" t="s">
        <v>15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2.75">
      <c r="A45" s="25" t="s">
        <v>47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2.75">
      <c r="A46" s="25" t="s">
        <v>48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2.75">
      <c r="A47" s="28" t="s">
        <v>16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2.75">
      <c r="A49" s="24" t="s">
        <v>17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>
      <c r="A50" s="25" t="s">
        <v>50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2.75">
      <c r="A51" s="26" t="s">
        <v>25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 t="s">
        <v>18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7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4" t="s">
        <v>19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25" t="s">
        <v>44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mergeCells count="30">
    <mergeCell ref="A22:O22"/>
    <mergeCell ref="A23:O23"/>
    <mergeCell ref="A24:O24"/>
    <mergeCell ref="A25:O25"/>
    <mergeCell ref="A26:O26"/>
    <mergeCell ref="A27:O27"/>
    <mergeCell ref="A29:O29"/>
    <mergeCell ref="A31:O31"/>
    <mergeCell ref="A32:O32"/>
    <mergeCell ref="A33:O33"/>
    <mergeCell ref="A34:O34"/>
    <mergeCell ref="A35:O35"/>
    <mergeCell ref="A37:O37"/>
    <mergeCell ref="A39:O39"/>
    <mergeCell ref="A40:O40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54:O54"/>
    <mergeCell ref="A55:O55"/>
    <mergeCell ref="A50:O50"/>
    <mergeCell ref="A51:O51"/>
    <mergeCell ref="A52:O52"/>
    <mergeCell ref="A53:O53"/>
  </mergeCells>
  <printOptions/>
  <pageMargins left="0.36" right="0.75" top="0.5" bottom="0.5" header="0.5" footer="0.5"/>
  <pageSetup fitToHeight="1" fitToWidth="1" horizontalDpi="600" verticalDpi="600" orientation="landscape" scale="69" r:id="rId1"/>
  <headerFooter alignWithMargins="0">
    <oddFooter>&amp;L&amp;D&amp;C&amp;P of &amp;N&amp;RNTS99Main/&amp;F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1999-06-28T15:20:35Z</cp:lastPrinted>
  <dcterms:created xsi:type="dcterms:W3CDTF">1999-06-04T16:26:27Z</dcterms:created>
  <dcterms:modified xsi:type="dcterms:W3CDTF">2001-02-06T20:43:10Z</dcterms:modified>
  <cp:category/>
  <cp:version/>
  <cp:contentType/>
  <cp:contentStatus/>
</cp:coreProperties>
</file>