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2" windowWidth="18192" windowHeight="11820"/>
  </bookViews>
  <sheets>
    <sheet name="Comparison" sheetId="8" r:id="rId1"/>
    <sheet name="Summary" sheetId="7" r:id="rId2"/>
    <sheet name="FY 2016" sheetId="1" r:id="rId3"/>
    <sheet name="FY 2017" sheetId="9" r:id="rId4"/>
    <sheet name="FY 2018" sheetId="10" r:id="rId5"/>
    <sheet name="FY 2019" sheetId="11" r:id="rId6"/>
    <sheet name="FY 2020" sheetId="12" r:id="rId7"/>
  </sheets>
  <externalReferences>
    <externalReference r:id="rId8"/>
  </externalReferences>
  <definedNames>
    <definedName name="\R" localSheetId="0">#REF!</definedName>
    <definedName name="\R" localSheetId="3">#REF!</definedName>
    <definedName name="\R" localSheetId="4">#REF!</definedName>
    <definedName name="\R" localSheetId="5">#REF!</definedName>
    <definedName name="\R" localSheetId="6">#REF!</definedName>
    <definedName name="\R" localSheetId="1">#REF!</definedName>
    <definedName name="\R">#REF!</definedName>
    <definedName name="_1999ADMIN" localSheetId="0">#REF!</definedName>
    <definedName name="_1999ADMIN" localSheetId="3">#REF!</definedName>
    <definedName name="_1999ADMIN" localSheetId="4">#REF!</definedName>
    <definedName name="_1999ADMIN" localSheetId="5">#REF!</definedName>
    <definedName name="_1999ADMIN" localSheetId="6">#REF!</definedName>
    <definedName name="_1999ADMIN" localSheetId="1">#REF!</definedName>
    <definedName name="_1999ADMIN">#REF!</definedName>
    <definedName name="_1999ALLOCATED" localSheetId="0">#REF!</definedName>
    <definedName name="_1999ALLOCATED" localSheetId="3">#REF!</definedName>
    <definedName name="_1999ALLOCATED" localSheetId="4">#REF!</definedName>
    <definedName name="_1999ALLOCATED" localSheetId="5">#REF!</definedName>
    <definedName name="_1999ALLOCATED" localSheetId="6">#REF!</definedName>
    <definedName name="_1999ALLOCATED" localSheetId="1">#REF!</definedName>
    <definedName name="_1999ALLOCATED">#REF!</definedName>
    <definedName name="_1999OBLIMIT" localSheetId="0">#REF!</definedName>
    <definedName name="_1999OBLIMIT" localSheetId="3">#REF!</definedName>
    <definedName name="_1999OBLIMIT" localSheetId="4">#REF!</definedName>
    <definedName name="_1999OBLIMIT" localSheetId="5">#REF!</definedName>
    <definedName name="_1999OBLIMIT" localSheetId="6">#REF!</definedName>
    <definedName name="_1999OBLIMIT" localSheetId="1">#REF!</definedName>
    <definedName name="_1999OBLIMIT">#REF!</definedName>
    <definedName name="_1999SUMMARY" localSheetId="0">#REF!</definedName>
    <definedName name="_1999SUMMARY" localSheetId="3">#REF!</definedName>
    <definedName name="_1999SUMMARY" localSheetId="4">#REF!</definedName>
    <definedName name="_1999SUMMARY" localSheetId="5">#REF!</definedName>
    <definedName name="_1999SUMMARY" localSheetId="6">#REF!</definedName>
    <definedName name="_1999SUMMARY" localSheetId="1">#REF!</definedName>
    <definedName name="_1999SUMMARY">#REF!</definedName>
    <definedName name="_2000ADMIN" localSheetId="0">#REF!</definedName>
    <definedName name="_2000ADMIN" localSheetId="3">#REF!</definedName>
    <definedName name="_2000ADMIN" localSheetId="4">#REF!</definedName>
    <definedName name="_2000ADMIN" localSheetId="5">#REF!</definedName>
    <definedName name="_2000ADMIN" localSheetId="6">#REF!</definedName>
    <definedName name="_2000ADMIN" localSheetId="1">#REF!</definedName>
    <definedName name="_2000ADMIN">#REF!</definedName>
    <definedName name="_2000ALLOCATED" localSheetId="0">#REF!</definedName>
    <definedName name="_2000ALLOCATED" localSheetId="3">#REF!</definedName>
    <definedName name="_2000ALLOCATED" localSheetId="4">#REF!</definedName>
    <definedName name="_2000ALLOCATED" localSheetId="5">#REF!</definedName>
    <definedName name="_2000ALLOCATED" localSheetId="6">#REF!</definedName>
    <definedName name="_2000ALLOCATED" localSheetId="1">#REF!</definedName>
    <definedName name="_2000ALLOCATED">#REF!</definedName>
    <definedName name="_2000OBLIMIT" localSheetId="0">#REF!</definedName>
    <definedName name="_2000OBLIMIT" localSheetId="3">#REF!</definedName>
    <definedName name="_2000OBLIMIT" localSheetId="4">#REF!</definedName>
    <definedName name="_2000OBLIMIT" localSheetId="5">#REF!</definedName>
    <definedName name="_2000OBLIMIT" localSheetId="6">#REF!</definedName>
    <definedName name="_2000OBLIMIT" localSheetId="1">#REF!</definedName>
    <definedName name="_2000OBLIMIT">#REF!</definedName>
    <definedName name="_2000SUMMARY" localSheetId="0">#REF!</definedName>
    <definedName name="_2000SUMMARY" localSheetId="3">#REF!</definedName>
    <definedName name="_2000SUMMARY" localSheetId="4">#REF!</definedName>
    <definedName name="_2000SUMMARY" localSheetId="5">#REF!</definedName>
    <definedName name="_2000SUMMARY" localSheetId="6">#REF!</definedName>
    <definedName name="_2000SUMMARY" localSheetId="1">#REF!</definedName>
    <definedName name="_2000SUMMARY">#REF!</definedName>
    <definedName name="_Order1" hidden="1">0</definedName>
    <definedName name="_Order2" hidden="1">0</definedName>
    <definedName name="BRIDGE_00">[1]Bridge!$A$274:$AP$278,[1]Bridge!$B$279:$AP$336</definedName>
    <definedName name="BRIDGE_01">[1]Bridge!$A$342:$AP$346,[1]Bridge!$B$347:$AP$404</definedName>
    <definedName name="BRIDGE_02">[1]Bridge!$A$410:$AP$414,[1]Bridge!$B$415:$AP$472</definedName>
    <definedName name="BRIDGE_03">[1]Bridge!$A$478:$AP$482,[1]Bridge!$B$483:$AP$540</definedName>
    <definedName name="BRIDGE_98">[1]Bridge!$A$138:$AP$142,[1]Bridge!$B$143:$AP$200</definedName>
    <definedName name="BRIDGE_99">[1]Bridge!$A$206:$AP$210,[1]Bridge!$B$211:$AP$268</definedName>
    <definedName name="BY_AGENCY" localSheetId="0">#REF!</definedName>
    <definedName name="BY_AGENCY" localSheetId="3">#REF!</definedName>
    <definedName name="BY_AGENCY" localSheetId="4">#REF!</definedName>
    <definedName name="BY_AGENCY" localSheetId="5">#REF!</definedName>
    <definedName name="BY_AGENCY" localSheetId="6">#REF!</definedName>
    <definedName name="BY_AGENCY" localSheetId="1">#REF!</definedName>
    <definedName name="BY_AGENCY">#REF!</definedName>
    <definedName name="BY_TITLE" localSheetId="0">#REF!</definedName>
    <definedName name="BY_TITLE" localSheetId="3">#REF!</definedName>
    <definedName name="BY_TITLE" localSheetId="4">#REF!</definedName>
    <definedName name="BY_TITLE" localSheetId="5">#REF!</definedName>
    <definedName name="BY_TITLE" localSheetId="6">#REF!</definedName>
    <definedName name="BY_TITLE" localSheetId="1">#REF!</definedName>
    <definedName name="BY_TITLE">#REF!</definedName>
    <definedName name="cap_factors" localSheetId="0">#REF!</definedName>
    <definedName name="cap_factors" localSheetId="3">#REF!</definedName>
    <definedName name="cap_factors" localSheetId="4">#REF!</definedName>
    <definedName name="cap_factors" localSheetId="5">#REF!</definedName>
    <definedName name="cap_factors" localSheetId="6">#REF!</definedName>
    <definedName name="cap_factors" localSheetId="1">#REF!</definedName>
    <definedName name="cap_factors">#REF!</definedName>
    <definedName name="data" localSheetId="0">#REF!</definedName>
    <definedName name="data" localSheetId="3">#REF!</definedName>
    <definedName name="data" localSheetId="4">#REF!</definedName>
    <definedName name="data" localSheetId="5">#REF!</definedName>
    <definedName name="data" localSheetId="6">#REF!</definedName>
    <definedName name="data" localSheetId="1">#REF!</definedName>
    <definedName name="data">#REF!</definedName>
    <definedName name="factors_1998" localSheetId="0">#REF!</definedName>
    <definedName name="factors_1998" localSheetId="3">#REF!</definedName>
    <definedName name="factors_1998" localSheetId="4">#REF!</definedName>
    <definedName name="factors_1998" localSheetId="5">#REF!</definedName>
    <definedName name="factors_1998" localSheetId="6">#REF!</definedName>
    <definedName name="factors_1998" localSheetId="1">#REF!</definedName>
    <definedName name="factors_1998">#REF!</definedName>
    <definedName name="factors_1999" localSheetId="0">#REF!</definedName>
    <definedName name="factors_1999" localSheetId="3">#REF!</definedName>
    <definedName name="factors_1999" localSheetId="4">#REF!</definedName>
    <definedName name="factors_1999" localSheetId="5">#REF!</definedName>
    <definedName name="factors_1999" localSheetId="6">#REF!</definedName>
    <definedName name="factors_1999" localSheetId="1">#REF!</definedName>
    <definedName name="factors_1999">#REF!</definedName>
    <definedName name="factors_2000" localSheetId="0">#REF!</definedName>
    <definedName name="factors_2000" localSheetId="3">#REF!</definedName>
    <definedName name="factors_2000" localSheetId="4">#REF!</definedName>
    <definedName name="factors_2000" localSheetId="5">#REF!</definedName>
    <definedName name="factors_2000" localSheetId="6">#REF!</definedName>
    <definedName name="factors_2000" localSheetId="1">#REF!</definedName>
    <definedName name="factors_2000">#REF!</definedName>
    <definedName name="factors_2001" localSheetId="0">#REF!</definedName>
    <definedName name="factors_2001" localSheetId="3">#REF!</definedName>
    <definedName name="factors_2001" localSheetId="4">#REF!</definedName>
    <definedName name="factors_2001" localSheetId="5">#REF!</definedName>
    <definedName name="factors_2001" localSheetId="6">#REF!</definedName>
    <definedName name="factors_2001" localSheetId="1">#REF!</definedName>
    <definedName name="factors_2001">#REF!</definedName>
    <definedName name="factors_2002" localSheetId="0">#REF!</definedName>
    <definedName name="factors_2002" localSheetId="3">#REF!</definedName>
    <definedName name="factors_2002" localSheetId="4">#REF!</definedName>
    <definedName name="factors_2002" localSheetId="5">#REF!</definedName>
    <definedName name="factors_2002" localSheetId="6">#REF!</definedName>
    <definedName name="factors_2002" localSheetId="1">#REF!</definedName>
    <definedName name="factors_2002">#REF!</definedName>
    <definedName name="factors_2003" localSheetId="0">#REF!</definedName>
    <definedName name="factors_2003" localSheetId="3">#REF!</definedName>
    <definedName name="factors_2003" localSheetId="4">#REF!</definedName>
    <definedName name="factors_2003" localSheetId="5">#REF!</definedName>
    <definedName name="factors_2003" localSheetId="6">#REF!</definedName>
    <definedName name="factors_2003" localSheetId="1">#REF!</definedName>
    <definedName name="factors_2003">#REF!</definedName>
    <definedName name="factors_2004" localSheetId="0">#REF!</definedName>
    <definedName name="factors_2004" localSheetId="3">#REF!</definedName>
    <definedName name="factors_2004" localSheetId="4">#REF!</definedName>
    <definedName name="factors_2004" localSheetId="5">#REF!</definedName>
    <definedName name="factors_2004" localSheetId="6">#REF!</definedName>
    <definedName name="factors_2004" localSheetId="1">#REF!</definedName>
    <definedName name="factors_2004">#REF!</definedName>
    <definedName name="factors_2005" localSheetId="0">#REF!</definedName>
    <definedName name="factors_2005" localSheetId="3">#REF!</definedName>
    <definedName name="factors_2005" localSheetId="4">#REF!</definedName>
    <definedName name="factors_2005" localSheetId="5">#REF!</definedName>
    <definedName name="factors_2005" localSheetId="6">#REF!</definedName>
    <definedName name="factors_2005" localSheetId="1">#REF!</definedName>
    <definedName name="factors_2005">#REF!</definedName>
    <definedName name="factors_2006" localSheetId="0">#REF!</definedName>
    <definedName name="factors_2006" localSheetId="3">#REF!</definedName>
    <definedName name="factors_2006" localSheetId="4">#REF!</definedName>
    <definedName name="factors_2006" localSheetId="5">#REF!</definedName>
    <definedName name="factors_2006" localSheetId="6">#REF!</definedName>
    <definedName name="factors_2006" localSheetId="1">#REF!</definedName>
    <definedName name="factors_2006">#REF!</definedName>
    <definedName name="factors_2007" localSheetId="0">#REF!</definedName>
    <definedName name="factors_2007" localSheetId="3">#REF!</definedName>
    <definedName name="factors_2007" localSheetId="4">#REF!</definedName>
    <definedName name="factors_2007" localSheetId="5">#REF!</definedName>
    <definedName name="factors_2007" localSheetId="6">#REF!</definedName>
    <definedName name="factors_2007" localSheetId="1">#REF!</definedName>
    <definedName name="factors_2007">#REF!</definedName>
    <definedName name="factors_2008" localSheetId="0">#REF!</definedName>
    <definedName name="factors_2008" localSheetId="3">#REF!</definedName>
    <definedName name="factors_2008" localSheetId="4">#REF!</definedName>
    <definedName name="factors_2008" localSheetId="5">#REF!</definedName>
    <definedName name="factors_2008" localSheetId="6">#REF!</definedName>
    <definedName name="factors_2008" localSheetId="1">#REF!</definedName>
    <definedName name="factors_2008">#REF!</definedName>
    <definedName name="factors_2009" localSheetId="0">#REF!</definedName>
    <definedName name="factors_2009" localSheetId="3">#REF!</definedName>
    <definedName name="factors_2009" localSheetId="4">#REF!</definedName>
    <definedName name="factors_2009" localSheetId="5">#REF!</definedName>
    <definedName name="factors_2009" localSheetId="6">#REF!</definedName>
    <definedName name="factors_2009" localSheetId="1">#REF!</definedName>
    <definedName name="factors_2009">#REF!</definedName>
    <definedName name="FirstRow">"IF(ISNA(MATCH(ROW(),RowAfterpgbrk,1)),1,MATCH(ROW(),RowAfterpgbrk,1)+1)&lt;&gt;IF(ISNA(MATCH(ROW()-1,RowAfterpgbrk,1)),1,MATCH(ROW()-1,RowAfterpgbrk,1)+1)"</definedName>
    <definedName name="GUAR_FUNDING" localSheetId="0">#REF!</definedName>
    <definedName name="GUAR_FUNDING" localSheetId="3">#REF!</definedName>
    <definedName name="GUAR_FUNDING" localSheetId="4">#REF!</definedName>
    <definedName name="GUAR_FUNDING" localSheetId="5">#REF!</definedName>
    <definedName name="GUAR_FUNDING" localSheetId="6">#REF!</definedName>
    <definedName name="GUAR_FUNDING" localSheetId="1">#REF!</definedName>
    <definedName name="GUAR_FUNDING">#REF!</definedName>
    <definedName name="IMNHS_00">'[1]IM-NHS'!$A$274:$BK$279,'[1]IM-NHS'!$B$280:$BK$336</definedName>
    <definedName name="IMNHS_01">'[1]IM-NHS'!$A$342:$BK$347,'[1]IM-NHS'!$B$348:$BK$404</definedName>
    <definedName name="IMNHS_02">'[1]IM-NHS'!$A$410:$BK$415,'[1]IM-NHS'!$B$416:$BK$472</definedName>
    <definedName name="IMNHS_03">'[1]IM-NHS'!$A$478:$BK$483,'[1]IM-NHS'!$B$484:$BK$540</definedName>
    <definedName name="IMNHS_98">'[1]IM-NHS'!$A$138:$BK$143,'[1]IM-NHS'!$B$144:$BK$200</definedName>
    <definedName name="IMNHS_99">'[1]IM-NHS'!$A$206:$BK$211,'[1]IM-NHS'!$B$212:$BK$268</definedName>
    <definedName name="LastRow" localSheetId="0">IF(ISNA(MATCH(ROW(),RowAfterpgbrk,1)),1,MATCH(ROW(),RowAfterpgbrk,1)+1)&lt;&gt;IF(ISNA(MATCH(ROW()+1,RowAfterpgbrk,1)),1,MATCH(ROW()+1,RowAfterpgbrk,1)+1)</definedName>
    <definedName name="LastRow" localSheetId="3">IF(ISNA(MATCH(ROW(),RowAfterpgbrk,1)),1,MATCH(ROW(),RowAfterpgbrk,1)+1)&lt;&gt;IF(ISNA(MATCH(ROW()+1,RowAfterpgbrk,1)),1,MATCH(ROW()+1,RowAfterpgbrk,1)+1)</definedName>
    <definedName name="LastRow" localSheetId="4">IF(ISNA(MATCH(ROW(),RowAfterpgbrk,1)),1,MATCH(ROW(),RowAfterpgbrk,1)+1)&lt;&gt;IF(ISNA(MATCH(ROW()+1,RowAfterpgbrk,1)),1,MATCH(ROW()+1,RowAfterpgbrk,1)+1)</definedName>
    <definedName name="LastRow" localSheetId="5">IF(ISNA(MATCH(ROW(),RowAfterpgbrk,1)),1,MATCH(ROW(),RowAfterpgbrk,1)+1)&lt;&gt;IF(ISNA(MATCH(ROW()+1,RowAfterpgbrk,1)),1,MATCH(ROW()+1,RowAfterpgbrk,1)+1)</definedName>
    <definedName name="LastRow" localSheetId="6">IF(ISNA(MATCH(ROW(),RowAfterpgbrk,1)),1,MATCH(ROW(),RowAfterpgbrk,1)+1)&lt;&gt;IF(ISNA(MATCH(ROW()+1,RowAfterpgbrk,1)),1,MATCH(ROW()+1,RowAfterpgbrk,1)+1)</definedName>
    <definedName name="LastRow" localSheetId="1">IF(ISNA(MATCH(ROW(),RowAfterpgbrk,1)),1,MATCH(ROW(),RowAfterpgbrk,1)+1)&lt;&gt;IF(ISNA(MATCH(ROW()+1,RowAfterpgbrk,1)),1,MATCH(ROW()+1,RowAfterpgbrk,1)+1)</definedName>
    <definedName name="LastRow">IF(ISNA(MATCH(ROW(),RowAfterpgbrk,1)),1,MATCH(ROW(),RowAfterpgbrk,1)+1)&lt;&gt;IF(ISNA(MATCH(ROW()+1,RowAfterpgbrk,1)),1,MATCH(ROW()+1,RowAfterpgbrk,1)+1)</definedName>
    <definedName name="PAGE1" localSheetId="0">#REF!</definedName>
    <definedName name="PAGE1" localSheetId="3">#REF!</definedName>
    <definedName name="PAGE1" localSheetId="4">#REF!</definedName>
    <definedName name="PAGE1" localSheetId="5">#REF!</definedName>
    <definedName name="PAGE1" localSheetId="6">#REF!</definedName>
    <definedName name="PAGE1" localSheetId="1">#REF!</definedName>
    <definedName name="PAGE1">#REF!</definedName>
    <definedName name="PAGE2" localSheetId="0">#REF!</definedName>
    <definedName name="PAGE2" localSheetId="3">#REF!</definedName>
    <definedName name="PAGE2" localSheetId="4">#REF!</definedName>
    <definedName name="PAGE2" localSheetId="5">#REF!</definedName>
    <definedName name="PAGE2" localSheetId="6">#REF!</definedName>
    <definedName name="PAGE2" localSheetId="1">#REF!</definedName>
    <definedName name="PAGE2">#REF!</definedName>
    <definedName name="PAGE3" localSheetId="0">#REF!</definedName>
    <definedName name="PAGE3" localSheetId="3">#REF!</definedName>
    <definedName name="PAGE3" localSheetId="4">#REF!</definedName>
    <definedName name="PAGE3" localSheetId="5">#REF!</definedName>
    <definedName name="PAGE3" localSheetId="6">#REF!</definedName>
    <definedName name="PAGE3" localSheetId="1">#REF!</definedName>
    <definedName name="PAGE3">#REF!</definedName>
    <definedName name="PageOfPages" localSheetId="0">"Page "&amp;IF(ISNA(MATCH(ROW(),RowAfterpgbrk,1)),1,MATCH(ROW(),RowAfterpgbrk,-1)+1)&amp;" of " &amp; TotPageCount + 0*NOW()</definedName>
    <definedName name="PageOfPages" localSheetId="3">"Page "&amp;IF(ISNA(MATCH(ROW(),RowAfterpgbrk,1)),1,MATCH(ROW(),RowAfterpgbrk,-1)+1)&amp;" of " &amp; TotPageCount + 0*NOW()</definedName>
    <definedName name="PageOfPages" localSheetId="4">"Page "&amp;IF(ISNA(MATCH(ROW(),RowAfterpgbrk,1)),1,MATCH(ROW(),RowAfterpgbrk,-1)+1)&amp;" of " &amp; TotPageCount + 0*NOW()</definedName>
    <definedName name="PageOfPages" localSheetId="5">"Page "&amp;IF(ISNA(MATCH(ROW(),RowAfterpgbrk,1)),1,MATCH(ROW(),RowAfterpgbrk,-1)+1)&amp;" of " &amp; TotPageCount + 0*NOW()</definedName>
    <definedName name="PageOfPages" localSheetId="6">"Page "&amp;IF(ISNA(MATCH(ROW(),RowAfterpgbrk,1)),1,MATCH(ROW(),RowAfterpgbrk,-1)+1)&amp;" of " &amp; TotPageCount + 0*NOW()</definedName>
    <definedName name="PageOfPages" localSheetId="1">"Page "&amp;IF(ISNA(MATCH(ROW(),RowAfterpgbrk,1)),1,MATCH(ROW(),RowAfterpgbrk,-1)+1)&amp;" of " &amp; TotPageCount + 0*NOW()</definedName>
    <definedName name="PageOfPages">"Page "&amp;IF(ISNA(MATCH(ROW(),RowAfterpgbrk,1)),1,MATCH(ROW(),RowAfterpgbrk,-1)+1)&amp;" of " &amp; TotPageCount + 0*NOW()</definedName>
    <definedName name="_xlnm.Print_Area" localSheetId="0">#REF!</definedName>
    <definedName name="_xlnm.Print_Area" localSheetId="3">#REF!</definedName>
    <definedName name="_xlnm.Print_Area" localSheetId="4">#REF!</definedName>
    <definedName name="_xlnm.Print_Area" localSheetId="5">#REF!</definedName>
    <definedName name="_xlnm.Print_Area" localSheetId="6">#REF!</definedName>
    <definedName name="_xlnm.Print_Area" localSheetId="1">#REF!</definedName>
    <definedName name="_xlnm.Print_Area">#REF!</definedName>
    <definedName name="Rslts_Pg1" localSheetId="0">#REF!</definedName>
    <definedName name="Rslts_Pg1" localSheetId="3">#REF!</definedName>
    <definedName name="Rslts_Pg1" localSheetId="4">#REF!</definedName>
    <definedName name="Rslts_Pg1" localSheetId="5">#REF!</definedName>
    <definedName name="Rslts_Pg1" localSheetId="6">#REF!</definedName>
    <definedName name="Rslts_Pg1" localSheetId="1">#REF!</definedName>
    <definedName name="Rslts_Pg1">#REF!</definedName>
    <definedName name="Rslts_Pg2" localSheetId="0">#REF!</definedName>
    <definedName name="Rslts_Pg2" localSheetId="3">#REF!</definedName>
    <definedName name="Rslts_Pg2" localSheetId="4">#REF!</definedName>
    <definedName name="Rslts_Pg2" localSheetId="5">#REF!</definedName>
    <definedName name="Rslts_Pg2" localSheetId="6">#REF!</definedName>
    <definedName name="Rslts_Pg2" localSheetId="1">#REF!</definedName>
    <definedName name="Rslts_Pg2">#REF!</definedName>
    <definedName name="Rslts_Pg3" localSheetId="0">#REF!</definedName>
    <definedName name="Rslts_Pg3" localSheetId="3">#REF!</definedName>
    <definedName name="Rslts_Pg3" localSheetId="4">#REF!</definedName>
    <definedName name="Rslts_Pg3" localSheetId="5">#REF!</definedName>
    <definedName name="Rslts_Pg3" localSheetId="6">#REF!</definedName>
    <definedName name="Rslts_Pg3" localSheetId="1">#REF!</definedName>
    <definedName name="Rslts_Pg3">#REF!</definedName>
    <definedName name="Rslts_Pg4" localSheetId="0">#REF!</definedName>
    <definedName name="Rslts_Pg4" localSheetId="3">#REF!</definedName>
    <definedName name="Rslts_Pg4" localSheetId="4">#REF!</definedName>
    <definedName name="Rslts_Pg4" localSheetId="5">#REF!</definedName>
    <definedName name="Rslts_Pg4" localSheetId="6">#REF!</definedName>
    <definedName name="Rslts_Pg4" localSheetId="1">#REF!</definedName>
    <definedName name="Rslts_Pg4">#REF!</definedName>
    <definedName name="STATES" localSheetId="0">#REF!</definedName>
    <definedName name="STATES" localSheetId="3">#REF!</definedName>
    <definedName name="STATES" localSheetId="4">#REF!</definedName>
    <definedName name="STATES" localSheetId="5">#REF!</definedName>
    <definedName name="STATES" localSheetId="6">#REF!</definedName>
    <definedName name="STATES" localSheetId="1">#REF!</definedName>
    <definedName name="STATES">#REF!</definedName>
    <definedName name="STP_00">[1]STP!$A$274:$AN$278,[1]STP!$B$279:$AN$336</definedName>
    <definedName name="STP_01">[1]STP!$A$342:$AN$346,[1]STP!$B$347:$AN$404</definedName>
    <definedName name="STP_02">[1]STP!$A$410:$AN$414,[1]STP!$B$415:$AN$472</definedName>
    <definedName name="STP_03">[1]STP!$A$478:$AN$482,[1]STP!$B$483:$AN$540</definedName>
    <definedName name="STP_98">[1]STP!$A$138:$AN$142,[1]STP!$B$143:$AN$200</definedName>
    <definedName name="STP_99">[1]STP!$A$206:$AN$210,[1]STP!$B$211:$AN$268</definedName>
    <definedName name="SUMMARY" localSheetId="0">#REF!</definedName>
    <definedName name="SUMMARY" localSheetId="3">#REF!</definedName>
    <definedName name="SUMMARY" localSheetId="4">#REF!</definedName>
    <definedName name="SUMMARY" localSheetId="5">#REF!</definedName>
    <definedName name="SUMMARY" localSheetId="6">#REF!</definedName>
    <definedName name="SUMMARY" localSheetId="1">#REF!</definedName>
    <definedName name="SUMMARY">#REF!</definedName>
    <definedName name="SUMMARY2" localSheetId="0">#REF!</definedName>
    <definedName name="SUMMARY2" localSheetId="3">#REF!</definedName>
    <definedName name="SUMMARY2" localSheetId="4">#REF!</definedName>
    <definedName name="SUMMARY2" localSheetId="5">#REF!</definedName>
    <definedName name="SUMMARY2" localSheetId="6">#REF!</definedName>
    <definedName name="SUMMARY2" localSheetId="1">#REF!</definedName>
    <definedName name="SUMMARY2">#REF!</definedName>
    <definedName name="ThisPage" localSheetId="0">IF(ISNA(MATCH(ROW(),RowAfterpgbrk,1)),1,MATCH(ROW(),RowAfterpgbrk,1)+2)</definedName>
    <definedName name="ThisPage" localSheetId="3">IF(ISNA(MATCH(ROW(),RowAfterpgbrk,1)),1,MATCH(ROW(),RowAfterpgbrk,1)+2)</definedName>
    <definedName name="ThisPage" localSheetId="4">IF(ISNA(MATCH(ROW(),RowAfterpgbrk,1)),1,MATCH(ROW(),RowAfterpgbrk,1)+2)</definedName>
    <definedName name="ThisPage" localSheetId="5">IF(ISNA(MATCH(ROW(),RowAfterpgbrk,1)),1,MATCH(ROW(),RowAfterpgbrk,1)+2)</definedName>
    <definedName name="ThisPage" localSheetId="6">IF(ISNA(MATCH(ROW(),RowAfterpgbrk,1)),1,MATCH(ROW(),RowAfterpgbrk,1)+2)</definedName>
    <definedName name="ThisPage" localSheetId="1">IF(ISNA(MATCH(ROW(),RowAfterpgbrk,1)),1,MATCH(ROW(),RowAfterpgbrk,1)+2)</definedName>
    <definedName name="ThisPage">IF(ISNA(MATCH(ROW(),RowAfterpgbrk,1)),1,MATCH(ROW(),RowAfterpgbrk,1)+2)</definedName>
  </definedNames>
  <calcPr calcId="145621"/>
</workbook>
</file>

<file path=xl/calcChain.xml><?xml version="1.0" encoding="utf-8"?>
<calcChain xmlns="http://schemas.openxmlformats.org/spreadsheetml/2006/main">
  <c r="J13" i="12" l="1"/>
  <c r="J63" i="7"/>
  <c r="J62" i="7"/>
  <c r="J61" i="7"/>
  <c r="J60" i="7"/>
  <c r="J59" i="7"/>
  <c r="J58" i="7"/>
  <c r="J57" i="7"/>
  <c r="J56" i="7"/>
  <c r="J55" i="7"/>
  <c r="J54" i="7"/>
  <c r="J53" i="7"/>
  <c r="J52" i="7"/>
  <c r="J51" i="7"/>
  <c r="J50" i="7"/>
  <c r="J49" i="7"/>
  <c r="J48" i="7"/>
  <c r="J47" i="7"/>
  <c r="J46" i="7"/>
  <c r="J45" i="7"/>
  <c r="C65" i="7"/>
  <c r="D65" i="7"/>
  <c r="D63" i="7"/>
  <c r="D62" i="7"/>
  <c r="D61" i="7"/>
  <c r="D60" i="7"/>
  <c r="D59" i="7"/>
  <c r="D58" i="7"/>
  <c r="D57" i="7"/>
  <c r="D56" i="7"/>
  <c r="D55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65" i="9"/>
  <c r="D65" i="10"/>
  <c r="D65" i="11"/>
  <c r="D65" i="12"/>
  <c r="D65" i="1"/>
  <c r="J65" i="7" l="1"/>
  <c r="I63" i="7"/>
  <c r="I62" i="7"/>
  <c r="I61" i="7"/>
  <c r="I60" i="7"/>
  <c r="I59" i="7"/>
  <c r="I58" i="7"/>
  <c r="I57" i="7"/>
  <c r="I56" i="7"/>
  <c r="I55" i="7"/>
  <c r="I54" i="7"/>
  <c r="I53" i="7"/>
  <c r="I52" i="7"/>
  <c r="I51" i="7"/>
  <c r="I50" i="7"/>
  <c r="I49" i="7"/>
  <c r="I48" i="7"/>
  <c r="I47" i="7"/>
  <c r="I46" i="7"/>
  <c r="I45" i="7"/>
  <c r="I44" i="7"/>
  <c r="I43" i="7"/>
  <c r="I42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65" i="9"/>
  <c r="I65" i="10"/>
  <c r="I65" i="11"/>
  <c r="I65" i="12"/>
  <c r="I65" i="1"/>
  <c r="J63" i="9"/>
  <c r="J62" i="9"/>
  <c r="J61" i="9"/>
  <c r="J60" i="9"/>
  <c r="J59" i="9"/>
  <c r="J58" i="9"/>
  <c r="J57" i="9"/>
  <c r="J56" i="9"/>
  <c r="J55" i="9"/>
  <c r="J54" i="9"/>
  <c r="J53" i="9"/>
  <c r="J52" i="9"/>
  <c r="J51" i="9"/>
  <c r="J50" i="9"/>
  <c r="J49" i="9"/>
  <c r="J48" i="9"/>
  <c r="J47" i="9"/>
  <c r="J46" i="9"/>
  <c r="J45" i="9"/>
  <c r="J44" i="9"/>
  <c r="J43" i="9"/>
  <c r="J42" i="9"/>
  <c r="J41" i="9"/>
  <c r="J40" i="9"/>
  <c r="J39" i="9"/>
  <c r="J38" i="9"/>
  <c r="J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J15" i="9"/>
  <c r="J14" i="9"/>
  <c r="J63" i="10"/>
  <c r="J62" i="10"/>
  <c r="J61" i="10"/>
  <c r="J60" i="10"/>
  <c r="J59" i="10"/>
  <c r="J58" i="10"/>
  <c r="J57" i="10"/>
  <c r="J56" i="10"/>
  <c r="J55" i="10"/>
  <c r="J54" i="10"/>
  <c r="J53" i="10"/>
  <c r="J52" i="10"/>
  <c r="J51" i="10"/>
  <c r="J50" i="10"/>
  <c r="J49" i="10"/>
  <c r="J48" i="10"/>
  <c r="J47" i="10"/>
  <c r="J46" i="10"/>
  <c r="J45" i="10"/>
  <c r="J44" i="10"/>
  <c r="J43" i="10"/>
  <c r="J42" i="10"/>
  <c r="J41" i="10"/>
  <c r="J40" i="10"/>
  <c r="J39" i="10"/>
  <c r="J38" i="10"/>
  <c r="J37" i="10"/>
  <c r="J36" i="10"/>
  <c r="J35" i="10"/>
  <c r="J34" i="10"/>
  <c r="J33" i="10"/>
  <c r="J32" i="10"/>
  <c r="J31" i="10"/>
  <c r="J30" i="10"/>
  <c r="J29" i="10"/>
  <c r="J28" i="10"/>
  <c r="J27" i="10"/>
  <c r="J26" i="10"/>
  <c r="J25" i="10"/>
  <c r="J24" i="10"/>
  <c r="J23" i="10"/>
  <c r="J22" i="10"/>
  <c r="J21" i="10"/>
  <c r="J20" i="10"/>
  <c r="J19" i="10"/>
  <c r="J18" i="10"/>
  <c r="J17" i="10"/>
  <c r="J16" i="10"/>
  <c r="J15" i="10"/>
  <c r="J14" i="10"/>
  <c r="J63" i="11"/>
  <c r="J62" i="11"/>
  <c r="J61" i="11"/>
  <c r="J60" i="11"/>
  <c r="J59" i="11"/>
  <c r="J58" i="11"/>
  <c r="J57" i="11"/>
  <c r="J56" i="11"/>
  <c r="J55" i="11"/>
  <c r="J54" i="11"/>
  <c r="J53" i="11"/>
  <c r="J52" i="11"/>
  <c r="J51" i="11"/>
  <c r="J50" i="11"/>
  <c r="J49" i="11"/>
  <c r="J48" i="11"/>
  <c r="J47" i="11"/>
  <c r="J46" i="11"/>
  <c r="J45" i="11"/>
  <c r="J44" i="11"/>
  <c r="J43" i="11"/>
  <c r="J42" i="11"/>
  <c r="J41" i="11"/>
  <c r="J40" i="11"/>
  <c r="J39" i="11"/>
  <c r="J38" i="11"/>
  <c r="J37" i="11"/>
  <c r="J36" i="11"/>
  <c r="J35" i="11"/>
  <c r="J34" i="11"/>
  <c r="J33" i="11"/>
  <c r="J32" i="11"/>
  <c r="J31" i="11"/>
  <c r="J30" i="11"/>
  <c r="J29" i="11"/>
  <c r="J28" i="11"/>
  <c r="J27" i="11"/>
  <c r="J26" i="11"/>
  <c r="J25" i="11"/>
  <c r="J24" i="11"/>
  <c r="J23" i="11"/>
  <c r="J22" i="11"/>
  <c r="J21" i="11"/>
  <c r="J20" i="11"/>
  <c r="J19" i="11"/>
  <c r="J18" i="11"/>
  <c r="J17" i="11"/>
  <c r="J16" i="11"/>
  <c r="J15" i="11"/>
  <c r="J14" i="11"/>
  <c r="J63" i="12"/>
  <c r="J62" i="12"/>
  <c r="J61" i="12"/>
  <c r="J60" i="12"/>
  <c r="J59" i="12"/>
  <c r="J58" i="12"/>
  <c r="J57" i="12"/>
  <c r="J56" i="12"/>
  <c r="J55" i="12"/>
  <c r="J54" i="12"/>
  <c r="J53" i="12"/>
  <c r="J52" i="12"/>
  <c r="J51" i="12"/>
  <c r="J50" i="12"/>
  <c r="J49" i="12"/>
  <c r="J48" i="12"/>
  <c r="J47" i="12"/>
  <c r="J46" i="12"/>
  <c r="J45" i="12"/>
  <c r="J44" i="12"/>
  <c r="J43" i="12"/>
  <c r="J42" i="12"/>
  <c r="J41" i="12"/>
  <c r="J40" i="12"/>
  <c r="J39" i="12"/>
  <c r="J38" i="12"/>
  <c r="J37" i="12"/>
  <c r="J36" i="12"/>
  <c r="J35" i="12"/>
  <c r="J34" i="12"/>
  <c r="J33" i="12"/>
  <c r="J32" i="12"/>
  <c r="J31" i="12"/>
  <c r="J30" i="12"/>
  <c r="J29" i="12"/>
  <c r="J28" i="12"/>
  <c r="J27" i="12"/>
  <c r="J26" i="12"/>
  <c r="J25" i="12"/>
  <c r="J24" i="12"/>
  <c r="J23" i="12"/>
  <c r="J22" i="12"/>
  <c r="J21" i="12"/>
  <c r="J20" i="12"/>
  <c r="J19" i="12"/>
  <c r="J18" i="12"/>
  <c r="J17" i="12"/>
  <c r="J16" i="12"/>
  <c r="J15" i="12"/>
  <c r="J14" i="12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9"/>
  <c r="J13" i="10"/>
  <c r="J13" i="11"/>
  <c r="J13" i="1"/>
  <c r="H63" i="7"/>
  <c r="G63" i="7"/>
  <c r="F63" i="7"/>
  <c r="E63" i="7"/>
  <c r="C63" i="7"/>
  <c r="H62" i="7"/>
  <c r="G62" i="7"/>
  <c r="F62" i="7"/>
  <c r="E62" i="7"/>
  <c r="C62" i="7"/>
  <c r="H61" i="7"/>
  <c r="G61" i="7"/>
  <c r="F61" i="7"/>
  <c r="E61" i="7"/>
  <c r="C61" i="7"/>
  <c r="H60" i="7"/>
  <c r="G60" i="7"/>
  <c r="F60" i="7"/>
  <c r="E60" i="7"/>
  <c r="C60" i="7"/>
  <c r="H59" i="7"/>
  <c r="G59" i="7"/>
  <c r="F59" i="7"/>
  <c r="E59" i="7"/>
  <c r="C59" i="7"/>
  <c r="H58" i="7"/>
  <c r="G58" i="7"/>
  <c r="F58" i="7"/>
  <c r="E58" i="7"/>
  <c r="C58" i="7"/>
  <c r="H57" i="7"/>
  <c r="G57" i="7"/>
  <c r="F57" i="7"/>
  <c r="E57" i="7"/>
  <c r="C57" i="7"/>
  <c r="H56" i="7"/>
  <c r="G56" i="7"/>
  <c r="F56" i="7"/>
  <c r="E56" i="7"/>
  <c r="C56" i="7"/>
  <c r="H55" i="7"/>
  <c r="G55" i="7"/>
  <c r="F55" i="7"/>
  <c r="E55" i="7"/>
  <c r="C55" i="7"/>
  <c r="H54" i="7"/>
  <c r="G54" i="7"/>
  <c r="F54" i="7"/>
  <c r="E54" i="7"/>
  <c r="C54" i="7"/>
  <c r="H53" i="7"/>
  <c r="G53" i="7"/>
  <c r="F53" i="7"/>
  <c r="E53" i="7"/>
  <c r="C53" i="7"/>
  <c r="H52" i="7"/>
  <c r="G52" i="7"/>
  <c r="F52" i="7"/>
  <c r="E52" i="7"/>
  <c r="C52" i="7"/>
  <c r="H51" i="7"/>
  <c r="G51" i="7"/>
  <c r="F51" i="7"/>
  <c r="E51" i="7"/>
  <c r="C51" i="7"/>
  <c r="H50" i="7"/>
  <c r="G50" i="7"/>
  <c r="F50" i="7"/>
  <c r="E50" i="7"/>
  <c r="C50" i="7"/>
  <c r="H49" i="7"/>
  <c r="G49" i="7"/>
  <c r="F49" i="7"/>
  <c r="E49" i="7"/>
  <c r="C49" i="7"/>
  <c r="H48" i="7"/>
  <c r="G48" i="7"/>
  <c r="F48" i="7"/>
  <c r="E48" i="7"/>
  <c r="C48" i="7"/>
  <c r="H47" i="7"/>
  <c r="G47" i="7"/>
  <c r="F47" i="7"/>
  <c r="E47" i="7"/>
  <c r="C47" i="7"/>
  <c r="H46" i="7"/>
  <c r="G46" i="7"/>
  <c r="F46" i="7"/>
  <c r="E46" i="7"/>
  <c r="C46" i="7"/>
  <c r="H45" i="7"/>
  <c r="G45" i="7"/>
  <c r="F45" i="7"/>
  <c r="E45" i="7"/>
  <c r="C45" i="7"/>
  <c r="H44" i="7"/>
  <c r="G44" i="7"/>
  <c r="F44" i="7"/>
  <c r="E44" i="7"/>
  <c r="C44" i="7"/>
  <c r="H43" i="7"/>
  <c r="G43" i="7"/>
  <c r="F43" i="7"/>
  <c r="E43" i="7"/>
  <c r="C43" i="7"/>
  <c r="H42" i="7"/>
  <c r="G42" i="7"/>
  <c r="F42" i="7"/>
  <c r="E42" i="7"/>
  <c r="C42" i="7"/>
  <c r="H41" i="7"/>
  <c r="G41" i="7"/>
  <c r="F41" i="7"/>
  <c r="E41" i="7"/>
  <c r="C41" i="7"/>
  <c r="H40" i="7"/>
  <c r="G40" i="7"/>
  <c r="F40" i="7"/>
  <c r="E40" i="7"/>
  <c r="C40" i="7"/>
  <c r="H39" i="7"/>
  <c r="G39" i="7"/>
  <c r="F39" i="7"/>
  <c r="E39" i="7"/>
  <c r="C39" i="7"/>
  <c r="H38" i="7"/>
  <c r="G38" i="7"/>
  <c r="F38" i="7"/>
  <c r="E38" i="7"/>
  <c r="C38" i="7"/>
  <c r="H37" i="7"/>
  <c r="G37" i="7"/>
  <c r="F37" i="7"/>
  <c r="E37" i="7"/>
  <c r="C37" i="7"/>
  <c r="H36" i="7"/>
  <c r="G36" i="7"/>
  <c r="F36" i="7"/>
  <c r="E36" i="7"/>
  <c r="C36" i="7"/>
  <c r="H35" i="7"/>
  <c r="G35" i="7"/>
  <c r="F35" i="7"/>
  <c r="E35" i="7"/>
  <c r="C35" i="7"/>
  <c r="H34" i="7"/>
  <c r="G34" i="7"/>
  <c r="F34" i="7"/>
  <c r="E34" i="7"/>
  <c r="C34" i="7"/>
  <c r="H33" i="7"/>
  <c r="G33" i="7"/>
  <c r="F33" i="7"/>
  <c r="E33" i="7"/>
  <c r="C33" i="7"/>
  <c r="H32" i="7"/>
  <c r="G32" i="7"/>
  <c r="F32" i="7"/>
  <c r="E32" i="7"/>
  <c r="C32" i="7"/>
  <c r="H31" i="7"/>
  <c r="G31" i="7"/>
  <c r="F31" i="7"/>
  <c r="E31" i="7"/>
  <c r="C31" i="7"/>
  <c r="H30" i="7"/>
  <c r="G30" i="7"/>
  <c r="F30" i="7"/>
  <c r="E30" i="7"/>
  <c r="C30" i="7"/>
  <c r="H29" i="7"/>
  <c r="G29" i="7"/>
  <c r="F29" i="7"/>
  <c r="E29" i="7"/>
  <c r="C29" i="7"/>
  <c r="H28" i="7"/>
  <c r="G28" i="7"/>
  <c r="F28" i="7"/>
  <c r="E28" i="7"/>
  <c r="C28" i="7"/>
  <c r="H27" i="7"/>
  <c r="G27" i="7"/>
  <c r="F27" i="7"/>
  <c r="E27" i="7"/>
  <c r="C27" i="7"/>
  <c r="H26" i="7"/>
  <c r="G26" i="7"/>
  <c r="F26" i="7"/>
  <c r="E26" i="7"/>
  <c r="C26" i="7"/>
  <c r="H25" i="7"/>
  <c r="G25" i="7"/>
  <c r="F25" i="7"/>
  <c r="E25" i="7"/>
  <c r="C25" i="7"/>
  <c r="H24" i="7"/>
  <c r="G24" i="7"/>
  <c r="F24" i="7"/>
  <c r="E24" i="7"/>
  <c r="C24" i="7"/>
  <c r="H23" i="7"/>
  <c r="G23" i="7"/>
  <c r="F23" i="7"/>
  <c r="E23" i="7"/>
  <c r="C23" i="7"/>
  <c r="H22" i="7"/>
  <c r="G22" i="7"/>
  <c r="F22" i="7"/>
  <c r="E22" i="7"/>
  <c r="C22" i="7"/>
  <c r="H21" i="7"/>
  <c r="G21" i="7"/>
  <c r="F21" i="7"/>
  <c r="E21" i="7"/>
  <c r="C21" i="7"/>
  <c r="H20" i="7"/>
  <c r="G20" i="7"/>
  <c r="F20" i="7"/>
  <c r="E20" i="7"/>
  <c r="C20" i="7"/>
  <c r="H19" i="7"/>
  <c r="G19" i="7"/>
  <c r="F19" i="7"/>
  <c r="E19" i="7"/>
  <c r="C19" i="7"/>
  <c r="H18" i="7"/>
  <c r="G18" i="7"/>
  <c r="F18" i="7"/>
  <c r="E18" i="7"/>
  <c r="C18" i="7"/>
  <c r="H17" i="7"/>
  <c r="G17" i="7"/>
  <c r="F17" i="7"/>
  <c r="E17" i="7"/>
  <c r="C17" i="7"/>
  <c r="H16" i="7"/>
  <c r="G16" i="7"/>
  <c r="F16" i="7"/>
  <c r="E16" i="7"/>
  <c r="C16" i="7"/>
  <c r="H15" i="7"/>
  <c r="G15" i="7"/>
  <c r="F15" i="7"/>
  <c r="E15" i="7"/>
  <c r="C15" i="7"/>
  <c r="H14" i="7"/>
  <c r="G14" i="7"/>
  <c r="F14" i="7"/>
  <c r="E14" i="7"/>
  <c r="C14" i="7"/>
  <c r="H13" i="7"/>
  <c r="H65" i="7" s="1"/>
  <c r="G13" i="7"/>
  <c r="F13" i="7"/>
  <c r="E13" i="7"/>
  <c r="E65" i="7" s="1"/>
  <c r="C13" i="7"/>
  <c r="F65" i="7" l="1"/>
  <c r="G65" i="7"/>
  <c r="J65" i="1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I65" i="7"/>
  <c r="J13" i="7"/>
  <c r="C65" i="8"/>
  <c r="H65" i="12" l="1"/>
  <c r="G65" i="12"/>
  <c r="F65" i="12"/>
  <c r="E65" i="12"/>
  <c r="C65" i="12"/>
  <c r="I63" i="8"/>
  <c r="I62" i="8"/>
  <c r="I61" i="8"/>
  <c r="I60" i="8"/>
  <c r="I59" i="8"/>
  <c r="I58" i="8"/>
  <c r="I57" i="8"/>
  <c r="I56" i="8"/>
  <c r="I55" i="8"/>
  <c r="I54" i="8"/>
  <c r="I53" i="8"/>
  <c r="I52" i="8"/>
  <c r="I51" i="8"/>
  <c r="I50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4" i="8"/>
  <c r="I13" i="8"/>
  <c r="J65" i="12" l="1"/>
  <c r="I15" i="8"/>
  <c r="H65" i="11"/>
  <c r="G65" i="11"/>
  <c r="F65" i="11"/>
  <c r="E65" i="11"/>
  <c r="C65" i="11"/>
  <c r="H63" i="8"/>
  <c r="H62" i="8"/>
  <c r="H61" i="8"/>
  <c r="H60" i="8"/>
  <c r="H59" i="8"/>
  <c r="H58" i="8"/>
  <c r="H57" i="8"/>
  <c r="H56" i="8"/>
  <c r="H55" i="8"/>
  <c r="H54" i="8"/>
  <c r="H53" i="8"/>
  <c r="H52" i="8"/>
  <c r="H51" i="8"/>
  <c r="H50" i="8"/>
  <c r="H49" i="8"/>
  <c r="H48" i="8"/>
  <c r="H47" i="8"/>
  <c r="H46" i="8"/>
  <c r="H45" i="8"/>
  <c r="H44" i="8"/>
  <c r="H43" i="8"/>
  <c r="H42" i="8"/>
  <c r="H41" i="8"/>
  <c r="H40" i="8"/>
  <c r="H39" i="8"/>
  <c r="H38" i="8"/>
  <c r="H37" i="8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65" i="10"/>
  <c r="G65" i="10"/>
  <c r="F65" i="10"/>
  <c r="E65" i="10"/>
  <c r="C65" i="10"/>
  <c r="G63" i="8"/>
  <c r="G62" i="8"/>
  <c r="G61" i="8"/>
  <c r="G60" i="8"/>
  <c r="G59" i="8"/>
  <c r="G58" i="8"/>
  <c r="G57" i="8"/>
  <c r="G56" i="8"/>
  <c r="G55" i="8"/>
  <c r="G54" i="8"/>
  <c r="G53" i="8"/>
  <c r="G52" i="8"/>
  <c r="G51" i="8"/>
  <c r="G50" i="8"/>
  <c r="G49" i="8"/>
  <c r="G48" i="8"/>
  <c r="G47" i="8"/>
  <c r="G46" i="8"/>
  <c r="G45" i="8"/>
  <c r="G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H65" i="9"/>
  <c r="G65" i="9"/>
  <c r="F65" i="9"/>
  <c r="E65" i="9"/>
  <c r="C65" i="9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E65" i="1"/>
  <c r="E13" i="8"/>
  <c r="H65" i="1"/>
  <c r="G65" i="1"/>
  <c r="F65" i="1"/>
  <c r="C65" i="1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J13" i="8" l="1"/>
  <c r="J14" i="8"/>
  <c r="J16" i="8"/>
  <c r="K16" i="8"/>
  <c r="K20" i="8"/>
  <c r="J20" i="8"/>
  <c r="J24" i="8"/>
  <c r="K24" i="8"/>
  <c r="K28" i="8"/>
  <c r="J28" i="8"/>
  <c r="K32" i="8"/>
  <c r="J32" i="8"/>
  <c r="K36" i="8"/>
  <c r="J36" i="8"/>
  <c r="K40" i="8"/>
  <c r="J40" i="8"/>
  <c r="K44" i="8"/>
  <c r="J44" i="8"/>
  <c r="K48" i="8"/>
  <c r="J48" i="8"/>
  <c r="K52" i="8"/>
  <c r="J52" i="8"/>
  <c r="K56" i="8"/>
  <c r="J56" i="8"/>
  <c r="K60" i="8"/>
  <c r="J60" i="8"/>
  <c r="J17" i="8"/>
  <c r="K17" i="8"/>
  <c r="J21" i="8"/>
  <c r="K21" i="8"/>
  <c r="K25" i="8"/>
  <c r="J25" i="8"/>
  <c r="K29" i="8"/>
  <c r="J29" i="8"/>
  <c r="J33" i="8"/>
  <c r="K33" i="8"/>
  <c r="K37" i="8"/>
  <c r="J37" i="8"/>
  <c r="J41" i="8"/>
  <c r="K41" i="8"/>
  <c r="K45" i="8"/>
  <c r="J45" i="8"/>
  <c r="J49" i="8"/>
  <c r="K49" i="8"/>
  <c r="J53" i="8"/>
  <c r="K53" i="8"/>
  <c r="K57" i="8"/>
  <c r="J57" i="8"/>
  <c r="J61" i="8"/>
  <c r="K61" i="8"/>
  <c r="K13" i="8"/>
  <c r="K14" i="8"/>
  <c r="J18" i="8"/>
  <c r="K18" i="8"/>
  <c r="J22" i="8"/>
  <c r="K22" i="8"/>
  <c r="J26" i="8"/>
  <c r="K26" i="8"/>
  <c r="K30" i="8"/>
  <c r="J30" i="8"/>
  <c r="K34" i="8"/>
  <c r="J34" i="8"/>
  <c r="K38" i="8"/>
  <c r="J38" i="8"/>
  <c r="J42" i="8"/>
  <c r="K42" i="8"/>
  <c r="K46" i="8"/>
  <c r="J46" i="8"/>
  <c r="J50" i="8"/>
  <c r="K50" i="8"/>
  <c r="K54" i="8"/>
  <c r="J54" i="8"/>
  <c r="K58" i="8"/>
  <c r="J58" i="8"/>
  <c r="K62" i="8"/>
  <c r="J62" i="8"/>
  <c r="K15" i="8"/>
  <c r="J15" i="8"/>
  <c r="K19" i="8"/>
  <c r="J19" i="8"/>
  <c r="K23" i="8"/>
  <c r="J23" i="8"/>
  <c r="K27" i="8"/>
  <c r="J27" i="8"/>
  <c r="K31" i="8"/>
  <c r="J31" i="8"/>
  <c r="J35" i="8"/>
  <c r="K35" i="8"/>
  <c r="J39" i="8"/>
  <c r="K39" i="8"/>
  <c r="K43" i="8"/>
  <c r="J43" i="8"/>
  <c r="J47" i="8"/>
  <c r="K47" i="8"/>
  <c r="K51" i="8"/>
  <c r="J51" i="8"/>
  <c r="K55" i="8"/>
  <c r="J55" i="8"/>
  <c r="J59" i="8"/>
  <c r="K59" i="8"/>
  <c r="K63" i="8"/>
  <c r="J63" i="8"/>
  <c r="J65" i="11"/>
  <c r="J65" i="10"/>
  <c r="J65" i="9"/>
  <c r="I65" i="8" l="1"/>
  <c r="E65" i="8"/>
  <c r="G65" i="8"/>
  <c r="H65" i="8"/>
  <c r="F65" i="8" l="1"/>
  <c r="K65" i="8" s="1"/>
  <c r="J65" i="8" l="1"/>
</calcChain>
</file>

<file path=xl/sharedStrings.xml><?xml version="1.0" encoding="utf-8"?>
<sst xmlns="http://schemas.openxmlformats.org/spreadsheetml/2006/main" count="573" uniqueCount="96">
  <si>
    <t>National</t>
  </si>
  <si>
    <t>Highway</t>
  </si>
  <si>
    <t>Railway-</t>
  </si>
  <si>
    <t>Surface</t>
  </si>
  <si>
    <t>Safety</t>
  </si>
  <si>
    <t>Transportation</t>
  </si>
  <si>
    <t>Performance</t>
  </si>
  <si>
    <t>Improvement</t>
  </si>
  <si>
    <t>Crossings</t>
  </si>
  <si>
    <t>CMAQ</t>
  </si>
  <si>
    <t>Metropolitan</t>
  </si>
  <si>
    <t>Apportioned</t>
  </si>
  <si>
    <t>State</t>
  </si>
  <si>
    <t>Program</t>
  </si>
  <si>
    <t>Planning</t>
  </si>
  <si>
    <t>Total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</si>
  <si>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</si>
  <si>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</si>
  <si>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</si>
  <si>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</si>
  <si>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</si>
  <si>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</si>
  <si>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</si>
  <si>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</si>
  <si>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Dist. of Col.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</si>
  <si>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</si>
  <si>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</si>
  <si>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</si>
  <si>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</si>
  <si>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</si>
  <si>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</si>
  <si>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</si>
  <si>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</si>
  <si>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</si>
  <si>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</si>
  <si>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</si>
  <si>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</si>
  <si>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</si>
  <si>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</si>
  <si>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</si>
  <si>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</si>
  <si>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</si>
  <si>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</si>
  <si>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</si>
  <si>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</si>
  <si>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</si>
  <si>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</si>
  <si>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</si>
  <si>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</si>
  <si>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</si>
  <si>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</si>
  <si>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</si>
  <si>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</si>
  <si>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</si>
  <si>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</si>
  <si>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</si>
  <si>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</si>
  <si>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</si>
  <si>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</si>
  <si>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</si>
  <si>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</si>
  <si>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</si>
  <si>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</si>
  <si>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</si>
  <si>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</si>
  <si>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</si>
  <si>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</si>
  <si>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Apportioned Total</t>
  </si>
  <si>
    <t>U.S. DEPARTMENT OF TRANSPORTATION</t>
  </si>
  <si>
    <t>FEDERAL HIGHWAY ADMINISTRATION</t>
  </si>
  <si>
    <t>(before post-apportionment setasides; before penalties; before sequestration)</t>
  </si>
  <si>
    <t>Est.</t>
  </si>
  <si>
    <t>FY 2016</t>
  </si>
  <si>
    <t>FY 2017</t>
  </si>
  <si>
    <t>FY 2018</t>
  </si>
  <si>
    <t>FY 2019</t>
  </si>
  <si>
    <t>FY 2020</t>
  </si>
  <si>
    <r>
      <t>Program</t>
    </r>
    <r>
      <rPr>
        <b/>
        <u/>
        <vertAlign val="superscript"/>
        <sz val="10"/>
        <rFont val="Arial"/>
        <family val="2"/>
      </rPr>
      <t xml:space="preserve"> 1</t>
    </r>
  </si>
  <si>
    <t>FY 2015</t>
  </si>
  <si>
    <t>Actual</t>
  </si>
  <si>
    <t>Average</t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</si>
  <si>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Reflects $3,500,000 takedown for safety-related programs for each fiscal year.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</si>
  <si>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Reflects $3,500,000 takedown for safety-related programs.</t>
    </r>
  </si>
  <si>
    <r>
      <t>1</t>
    </r>
    <r>
      <rPr>
        <sz val="10"/>
        <rFont val="Arial"/>
        <family val="2"/>
      </rPr>
      <t xml:space="preserve"> Reflects $3,500,000 takedown for safety-related programs.</t>
    </r>
  </si>
  <si>
    <t>Block Grant</t>
  </si>
  <si>
    <t>Freight</t>
  </si>
  <si>
    <t>FY 2016 to 2020</t>
  </si>
  <si>
    <t xml:space="preserve">COMPARISON OF ACTUAL FY 2015 APPORTIONMENTS UNDER THE HIGHWAY AND TRANSPORTATION FUNDING ACT OF 2014, AS AMENDED, AND </t>
  </si>
  <si>
    <t xml:space="preserve">ESTIMATED FY 2016 - FY 2020 APPORTIONMENTS UNDER THE FIXING AMERICA'S SURFACE TRANSPORTATION (FAST) ACT </t>
  </si>
  <si>
    <t>SUMMARY OF ESTIMATED FY 2016 APPORTIONMENTS UNDER THE FIXING AMERICA'S SURFACE TRANSPORTATION (FAST) ACT</t>
  </si>
  <si>
    <t>SUMMARY OF ESTIMATED FY 2017 APPORTIONMENTS UNDER THE FIXING AMERICA'S SURFACE TRANSPORTATION (FAST) ACT</t>
  </si>
  <si>
    <t>SUMMARY OF ESTIMATED FY 2018 APPORTIONMENTS UNDER THE FIXING AMERICA'S SURFACE TRANSPORTATION (FAST) ACT</t>
  </si>
  <si>
    <t>SUMMARY OF ESTIMATED FY 2019 APPORTIONMENTS UNDER THE FIXING AMERICA'S SURFACE TRANSPORTATION (FAST) ACT</t>
  </si>
  <si>
    <t>SUMMARY OF ESTIMATED FY 2020 APPORTIONMENTS UNDER THE FIXING AMERICA'S SURFACE TRANSPORTATION (FAST) ACT</t>
  </si>
  <si>
    <t>* Reflects $3,500,000 takedown for safety-related programs for each fiscal year 2016 -2020.</t>
  </si>
  <si>
    <t>SUMMARY OF ESTIMATED TOTAL FY 2016 - FY 2020 APPORTIONMENTS UNDER THE FIXING AMERICA'S SURFACE TRANSPORTATION (FAST) 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</si>
</sst>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sz val="18"/>
      <name val="Arial"/>
      <family val="2"/>
    </font>
    <font>
      <sz val="12"/>
      <name val="Arial"/>
      <family val="2"/>
    </font>
    <font>
      <sz val="6"/>
      <name val="P-AVGARD"/>
    </font>
    <font>
      <i/>
      <sz val="10"/>
      <name val="Arial"/>
      <family val="2"/>
    </font>
    <font>
      <b/>
      <u/>
      <vertAlign val="superscript"/>
      <sz val="10"/>
      <name val="Arial"/>
      <family val="2"/>
    </font>
    <font>
      <vertAlign val="superscript"/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2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2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3" fillId="0" borderId="0" applyFont="0" applyFill="0" applyBorder="0" applyAlignment="0" applyProtection="0">
      <alignment vertical="top"/>
    </xf>
    <xf numFmtId="3" fontId="3" fillId="0" borderId="0" applyFont="0" applyFill="0" applyBorder="0" applyAlignment="0" applyProtection="0">
      <alignment vertical="top"/>
    </xf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5" fontId="3" fillId="0" borderId="0" applyFont="0" applyFill="0" applyBorder="0" applyAlignment="0" applyProtection="0">
      <alignment vertical="top"/>
    </xf>
    <xf numFmtId="5" fontId="3" fillId="0" borderId="0" applyFont="0" applyFill="0" applyBorder="0" applyAlignment="0" applyProtection="0">
      <alignment vertical="top"/>
    </xf>
    <xf numFmtId="0" fontId="3" fillId="0" borderId="0" applyFont="0" applyFill="0" applyBorder="0" applyAlignment="0" applyProtection="0">
      <alignment vertical="top"/>
    </xf>
    <xf numFmtId="0" fontId="3" fillId="0" borderId="0" applyFont="0" applyFill="0" applyBorder="0" applyAlignment="0" applyProtection="0">
      <alignment vertical="top"/>
    </xf>
    <xf numFmtId="2" fontId="3" fillId="0" borderId="0" applyFont="0" applyFill="0" applyBorder="0" applyAlignment="0" applyProtection="0">
      <alignment vertical="top"/>
    </xf>
    <xf numFmtId="2" fontId="3" fillId="0" borderId="0" applyFont="0" applyFill="0" applyBorder="0" applyAlignment="0" applyProtection="0">
      <alignment vertical="top"/>
    </xf>
    <xf numFmtId="0" fontId="8" fillId="0" borderId="0" applyNumberFormat="0" applyFill="0" applyBorder="0" applyAlignment="0" applyProtection="0">
      <alignment vertical="top"/>
    </xf>
    <xf numFmtId="0" fontId="9" fillId="0" borderId="0" applyNumberFormat="0" applyFill="0" applyBorder="0" applyAlignment="0" applyProtection="0">
      <alignment vertical="top"/>
    </xf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12" applyNumberFormat="0" applyFont="0" applyFill="0" applyAlignment="0" applyProtection="0">
      <alignment vertical="top"/>
    </xf>
    <xf numFmtId="0" fontId="3" fillId="0" borderId="12" applyNumberFormat="0" applyFont="0" applyFill="0" applyAlignment="0" applyProtection="0">
      <alignment vertical="top"/>
    </xf>
    <xf numFmtId="0" fontId="3" fillId="0" borderId="12" applyNumberFormat="0" applyFont="0" applyFill="0" applyAlignment="0" applyProtection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</cellStyleXfs>
  <cellXfs count="126">
    <xf numFmtId="0" fontId="0" fillId="0" borderId="0" xfId="0"/>
    <xf numFmtId="15" fontId="4" fillId="0" borderId="0" xfId="0" applyNumberFormat="1" applyFont="1" applyAlignment="1">
      <alignment horizontal="right"/>
    </xf>
    <xf numFmtId="1" fontId="5" fillId="0" borderId="0" xfId="0" applyNumberFormat="1" applyFont="1"/>
    <xf numFmtId="18" fontId="4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1" fontId="4" fillId="0" borderId="0" xfId="0" applyNumberFormat="1" applyFont="1" applyAlignment="1">
      <alignment horizontal="left"/>
    </xf>
    <xf numFmtId="1" fontId="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left"/>
    </xf>
    <xf numFmtId="0" fontId="4" fillId="0" borderId="0" xfId="0" applyFont="1" applyBorder="1" applyAlignment="1">
      <alignment horizontal="center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4" fillId="0" borderId="2" xfId="0" applyFont="1" applyBorder="1" applyAlignment="1">
      <alignment horizontal="left"/>
    </xf>
    <xf numFmtId="164" fontId="3" fillId="0" borderId="3" xfId="1" applyNumberFormat="1" applyFont="1" applyBorder="1"/>
    <xf numFmtId="41" fontId="3" fillId="0" borderId="3" xfId="1" applyNumberFormat="1" applyFont="1" applyBorder="1"/>
    <xf numFmtId="164" fontId="3" fillId="0" borderId="4" xfId="1" applyNumberFormat="1" applyFont="1" applyBorder="1"/>
    <xf numFmtId="0" fontId="4" fillId="0" borderId="5" xfId="0" applyFont="1" applyFill="1" applyBorder="1" applyAlignment="1">
      <alignment horizontal="left"/>
    </xf>
    <xf numFmtId="164" fontId="3" fillId="0" borderId="0" xfId="1" applyNumberFormat="1" applyFont="1" applyFill="1" applyBorder="1"/>
    <xf numFmtId="164" fontId="3" fillId="0" borderId="6" xfId="1" applyNumberFormat="1" applyFont="1" applyFill="1" applyBorder="1"/>
    <xf numFmtId="0" fontId="4" fillId="0" borderId="7" xfId="0" applyFont="1" applyFill="1" applyBorder="1" applyAlignment="1">
      <alignment horizontal="left"/>
    </xf>
    <xf numFmtId="164" fontId="3" fillId="0" borderId="1" xfId="1" applyNumberFormat="1" applyFont="1" applyFill="1" applyBorder="1"/>
    <xf numFmtId="164" fontId="3" fillId="0" borderId="8" xfId="1" applyNumberFormat="1" applyFont="1" applyFill="1" applyBorder="1"/>
    <xf numFmtId="0" fontId="4" fillId="0" borderId="5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3" fontId="4" fillId="0" borderId="9" xfId="0" applyNumberFormat="1" applyFont="1" applyBorder="1" applyAlignment="1">
      <alignment horizontal="left"/>
    </xf>
    <xf numFmtId="164" fontId="3" fillId="0" borderId="10" xfId="1" applyNumberFormat="1" applyFont="1" applyBorder="1"/>
    <xf numFmtId="3" fontId="4" fillId="0" borderId="7" xfId="0" applyNumberFormat="1" applyFont="1" applyBorder="1" applyAlignment="1">
      <alignment horizontal="left"/>
    </xf>
    <xf numFmtId="164" fontId="3" fillId="0" borderId="1" xfId="1" applyNumberFormat="1" applyFont="1" applyBorder="1"/>
    <xf numFmtId="164" fontId="3" fillId="0" borderId="11" xfId="1" applyNumberFormat="1" applyFont="1" applyBorder="1"/>
    <xf numFmtId="3" fontId="0" fillId="0" borderId="0" xfId="4" applyNumberFormat="1" applyFont="1" applyBorder="1" applyAlignment="1">
      <alignment horizontal="left"/>
    </xf>
    <xf numFmtId="164" fontId="3" fillId="0" borderId="0" xfId="1" applyNumberFormat="1" applyFont="1" applyBorder="1"/>
    <xf numFmtId="0" fontId="4" fillId="0" borderId="0" xfId="0" applyFont="1"/>
    <xf numFmtId="3" fontId="4" fillId="0" borderId="0" xfId="0" applyNumberFormat="1" applyFont="1" applyBorder="1" applyAlignment="1">
      <alignment horizontal="left"/>
    </xf>
    <xf numFmtId="3" fontId="11" fillId="0" borderId="0" xfId="0" applyNumberFormat="1" applyFont="1" applyBorder="1" applyAlignment="1">
      <alignment horizontal="left"/>
    </xf>
    <xf numFmtId="0" fontId="0" fillId="0" borderId="0" xfId="0"/>
    <xf numFmtId="0" fontId="7" fillId="0" borderId="0" xfId="0" applyFont="1" applyAlignment="1">
      <alignment horizontal="center"/>
    </xf>
    <xf numFmtId="164" fontId="3" fillId="0" borderId="0" xfId="1" applyNumberFormat="1" applyFont="1" applyBorder="1"/>
    <xf numFmtId="3" fontId="4" fillId="0" borderId="0" xfId="0" applyNumberFormat="1" applyFont="1" applyBorder="1" applyAlignment="1">
      <alignment horizontal="left"/>
    </xf>
    <xf numFmtId="0" fontId="0" fillId="0" borderId="0" xfId="0"/>
    <xf numFmtId="0" fontId="4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" fontId="5" fillId="0" borderId="0" xfId="0" applyNumberFormat="1" applyFont="1"/>
    <xf numFmtId="0" fontId="0" fillId="0" borderId="0" xfId="0" applyAlignment="1">
      <alignment horizontal="center"/>
    </xf>
    <xf numFmtId="15" fontId="4" fillId="0" borderId="0" xfId="0" applyNumberFormat="1" applyFont="1" applyAlignment="1">
      <alignment horizontal="right"/>
    </xf>
    <xf numFmtId="18" fontId="4" fillId="0" borderId="0" xfId="0" applyNumberFormat="1" applyFont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164" fontId="3" fillId="0" borderId="1" xfId="1" applyNumberFormat="1" applyFont="1" applyBorder="1"/>
    <xf numFmtId="164" fontId="3" fillId="0" borderId="3" xfId="1" applyNumberFormat="1" applyFont="1" applyBorder="1"/>
    <xf numFmtId="164" fontId="3" fillId="0" borderId="10" xfId="1" applyNumberFormat="1" applyFont="1" applyBorder="1"/>
    <xf numFmtId="0" fontId="4" fillId="0" borderId="2" xfId="0" applyFont="1" applyBorder="1" applyAlignment="1">
      <alignment horizontal="left"/>
    </xf>
    <xf numFmtId="0" fontId="4" fillId="0" borderId="5" xfId="0" applyFont="1" applyFill="1" applyBorder="1" applyAlignment="1">
      <alignment horizontal="left"/>
    </xf>
    <xf numFmtId="164" fontId="3" fillId="0" borderId="0" xfId="1" applyNumberFormat="1" applyFont="1" applyBorder="1"/>
    <xf numFmtId="0" fontId="4" fillId="0" borderId="7" xfId="0" applyFont="1" applyFill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3" fontId="4" fillId="0" borderId="9" xfId="0" applyNumberFormat="1" applyFont="1" applyBorder="1" applyAlignment="1">
      <alignment horizontal="left"/>
    </xf>
    <xf numFmtId="3" fontId="4" fillId="0" borderId="7" xfId="0" applyNumberFormat="1" applyFont="1" applyBorder="1" applyAlignment="1">
      <alignment horizontal="left"/>
    </xf>
    <xf numFmtId="1" fontId="4" fillId="0" borderId="0" xfId="0" applyNumberFormat="1" applyFont="1" applyAlignment="1">
      <alignment horizontal="left"/>
    </xf>
    <xf numFmtId="3" fontId="4" fillId="0" borderId="0" xfId="0" applyNumberFormat="1" applyFont="1" applyBorder="1" applyAlignment="1">
      <alignment horizontal="left"/>
    </xf>
    <xf numFmtId="1" fontId="4" fillId="0" borderId="0" xfId="0" applyNumberFormat="1" applyFont="1" applyAlignment="1">
      <alignment horizontal="center"/>
    </xf>
    <xf numFmtId="164" fontId="3" fillId="0" borderId="6" xfId="1" applyNumberFormat="1" applyFont="1" applyFill="1" applyBorder="1"/>
    <xf numFmtId="164" fontId="3" fillId="0" borderId="8" xfId="1" applyNumberFormat="1" applyFont="1" applyFill="1" applyBorder="1"/>
    <xf numFmtId="164" fontId="3" fillId="0" borderId="4" xfId="1" applyNumberFormat="1" applyFont="1" applyBorder="1"/>
    <xf numFmtId="164" fontId="3" fillId="0" borderId="11" xfId="1" applyNumberFormat="1" applyFont="1" applyBorder="1"/>
    <xf numFmtId="3" fontId="0" fillId="0" borderId="0" xfId="4" applyNumberFormat="1" applyFont="1" applyBorder="1" applyAlignment="1">
      <alignment horizontal="left"/>
    </xf>
    <xf numFmtId="0" fontId="0" fillId="0" borderId="0" xfId="0"/>
    <xf numFmtId="0" fontId="4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20" fontId="4" fillId="0" borderId="0" xfId="0" applyNumberFormat="1" applyFont="1" applyAlignment="1">
      <alignment horizontal="centerContinuous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3" fontId="3" fillId="0" borderId="0" xfId="0" applyNumberFormat="1" applyFont="1"/>
    <xf numFmtId="1" fontId="5" fillId="0" borderId="0" xfId="0" applyNumberFormat="1" applyFont="1"/>
    <xf numFmtId="0" fontId="0" fillId="0" borderId="0" xfId="0" applyAlignment="1">
      <alignment horizontal="center"/>
    </xf>
    <xf numFmtId="15" fontId="4" fillId="0" borderId="0" xfId="0" applyNumberFormat="1" applyFont="1" applyAlignment="1">
      <alignment horizontal="right"/>
    </xf>
    <xf numFmtId="18" fontId="4" fillId="0" borderId="0" xfId="0" applyNumberFormat="1" applyFont="1" applyAlignment="1">
      <alignment horizontal="right"/>
    </xf>
    <xf numFmtId="164" fontId="3" fillId="0" borderId="0" xfId="1" applyNumberFormat="1" applyFont="1" applyFill="1" applyBorder="1"/>
    <xf numFmtId="0" fontId="3" fillId="0" borderId="1" xfId="0" applyFont="1" applyBorder="1" applyAlignment="1">
      <alignment horizontal="left"/>
    </xf>
    <xf numFmtId="0" fontId="3" fillId="0" borderId="1" xfId="0" applyFont="1" applyBorder="1"/>
    <xf numFmtId="164" fontId="3" fillId="0" borderId="1" xfId="1" applyNumberFormat="1" applyFont="1" applyFill="1" applyBorder="1"/>
    <xf numFmtId="164" fontId="3" fillId="0" borderId="1" xfId="1" applyNumberFormat="1" applyFont="1" applyBorder="1"/>
    <xf numFmtId="164" fontId="3" fillId="0" borderId="3" xfId="1" applyNumberFormat="1" applyFont="1" applyBorder="1"/>
    <xf numFmtId="164" fontId="3" fillId="0" borderId="10" xfId="1" applyNumberFormat="1" applyFont="1" applyBorder="1"/>
    <xf numFmtId="0" fontId="4" fillId="0" borderId="2" xfId="0" applyFont="1" applyBorder="1" applyAlignment="1">
      <alignment horizontal="left"/>
    </xf>
    <xf numFmtId="0" fontId="4" fillId="0" borderId="5" xfId="0" applyFont="1" applyFill="1" applyBorder="1" applyAlignment="1">
      <alignment horizontal="left"/>
    </xf>
    <xf numFmtId="164" fontId="3" fillId="0" borderId="0" xfId="1" applyNumberFormat="1" applyFont="1" applyBorder="1"/>
    <xf numFmtId="0" fontId="4" fillId="0" borderId="7" xfId="0" applyFont="1" applyFill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3" fontId="4" fillId="0" borderId="9" xfId="0" applyNumberFormat="1" applyFont="1" applyBorder="1" applyAlignment="1">
      <alignment horizontal="left"/>
    </xf>
    <xf numFmtId="3" fontId="4" fillId="0" borderId="7" xfId="0" applyNumberFormat="1" applyFont="1" applyBorder="1" applyAlignment="1">
      <alignment horizontal="left"/>
    </xf>
    <xf numFmtId="1" fontId="4" fillId="0" borderId="0" xfId="0" applyNumberFormat="1" applyFont="1" applyAlignment="1">
      <alignment horizontal="left"/>
    </xf>
    <xf numFmtId="1" fontId="4" fillId="0" borderId="0" xfId="2" applyNumberFormat="1" applyFont="1" applyAlignment="1">
      <alignment horizontal="centerContinuous"/>
    </xf>
    <xf numFmtId="3" fontId="4" fillId="0" borderId="0" xfId="0" applyNumberFormat="1" applyFont="1" applyBorder="1" applyAlignment="1">
      <alignment horizontal="left"/>
    </xf>
    <xf numFmtId="1" fontId="4" fillId="0" borderId="0" xfId="0" applyNumberFormat="1" applyFont="1" applyAlignment="1">
      <alignment horizontal="center"/>
    </xf>
    <xf numFmtId="164" fontId="3" fillId="0" borderId="6" xfId="1" applyNumberFormat="1" applyFont="1" applyFill="1" applyBorder="1"/>
    <xf numFmtId="164" fontId="3" fillId="0" borderId="8" xfId="1" applyNumberFormat="1" applyFont="1" applyFill="1" applyBorder="1"/>
    <xf numFmtId="164" fontId="3" fillId="0" borderId="4" xfId="1" applyNumberFormat="1" applyFont="1" applyBorder="1"/>
    <xf numFmtId="164" fontId="3" fillId="0" borderId="11" xfId="1" applyNumberFormat="1" applyFont="1" applyBorder="1"/>
    <xf numFmtId="3" fontId="0" fillId="0" borderId="0" xfId="4" applyNumberFormat="1" applyFont="1" applyBorder="1" applyAlignment="1">
      <alignment horizontal="left"/>
    </xf>
    <xf numFmtId="41" fontId="3" fillId="0" borderId="3" xfId="1" applyNumberFormat="1" applyFont="1" applyBorder="1"/>
    <xf numFmtId="0" fontId="4" fillId="0" borderId="0" xfId="3" applyFont="1" applyBorder="1" applyAlignment="1">
      <alignment horizontal="center"/>
    </xf>
    <xf numFmtId="0" fontId="7" fillId="0" borderId="0" xfId="3" applyFont="1" applyAlignment="1">
      <alignment horizontal="center"/>
    </xf>
    <xf numFmtId="3" fontId="0" fillId="0" borderId="0" xfId="0" applyNumberFormat="1" applyFont="1" applyBorder="1" applyAlignment="1">
      <alignment horizontal="left"/>
    </xf>
    <xf numFmtId="0" fontId="4" fillId="0" borderId="0" xfId="0" applyFont="1" applyAlignment="1">
      <alignment horizontal="center"/>
    </xf>
    <xf numFmtId="1" fontId="4" fillId="0" borderId="0" xfId="0" applyNumberFormat="1" applyFont="1" applyAlignment="1">
      <alignment horizontal="center"/>
    </xf>
    <xf numFmtId="164" fontId="3" fillId="0" borderId="8" xfId="1" applyNumberFormat="1" applyFont="1" applyBorder="1"/>
    <xf numFmtId="164" fontId="0" fillId="0" borderId="0" xfId="0" applyNumberFormat="1"/>
    <xf numFmtId="3" fontId="3" fillId="0" borderId="0" xfId="0" applyNumberFormat="1" applyFont="1" applyAlignment="1">
      <alignment horizontal="centerContinuous"/>
    </xf>
    <xf numFmtId="0" fontId="0" fillId="0" borderId="0" xfId="0" applyAlignment="1">
      <alignment horizontal="centerContinuous"/>
    </xf>
    <xf numFmtId="3" fontId="13" fillId="0" borderId="0" xfId="0" applyNumberFormat="1" applyFont="1" applyBorder="1" applyAlignment="1">
      <alignment horizontal="left"/>
    </xf>
    <xf numFmtId="0" fontId="4" fillId="0" borderId="0" xfId="0" applyFont="1" applyAlignment="1">
      <alignment horizontal="center"/>
    </xf>
    <xf numFmtId="1" fontId="4" fillId="0" borderId="0" xfId="0" applyNumberFormat="1" applyFont="1" applyAlignment="1">
      <alignment horizontal="center"/>
    </xf>
    <xf numFmtId="164" fontId="3" fillId="0" borderId="13" xfId="1" applyNumberFormat="1" applyFont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" fontId="4" fillId="0" borderId="0" xfId="0" applyNumberFormat="1" applyFont="1" applyAlignment="1">
      <alignment horizontal="center"/>
    </xf>
  </cellXfs>
  <cellStyles count="172">
    <cellStyle name="Comma" xfId="1" builtinId="3"/>
    <cellStyle name="Comma 2" xfId="5"/>
    <cellStyle name="Comma 2 2" xfId="6"/>
    <cellStyle name="Comma 3" xfId="7"/>
    <cellStyle name="Comma 4" xfId="8"/>
    <cellStyle name="Comma0" xfId="9"/>
    <cellStyle name="Comma0 2" xfId="10"/>
    <cellStyle name="Currency 2" xfId="11"/>
    <cellStyle name="Currency 2 2" xfId="12"/>
    <cellStyle name="Currency 2 2 2" xfId="171"/>
    <cellStyle name="Currency 3" xfId="13"/>
    <cellStyle name="Currency 4" xfId="14"/>
    <cellStyle name="Currency0" xfId="15"/>
    <cellStyle name="Currency0 2" xfId="16"/>
    <cellStyle name="Date" xfId="17"/>
    <cellStyle name="Date 2" xfId="18"/>
    <cellStyle name="Fixed" xfId="19"/>
    <cellStyle name="Fixed 2" xfId="20"/>
    <cellStyle name="Heading 1 2" xfId="21"/>
    <cellStyle name="Heading 2 2" xfId="22"/>
    <cellStyle name="Normal" xfId="0" builtinId="0"/>
    <cellStyle name="Normal 2" xfId="23"/>
    <cellStyle name="Normal 2 2" xfId="24"/>
    <cellStyle name="Normal 2 2 10" xfId="103"/>
    <cellStyle name="Normal 2 2 2" xfId="25"/>
    <cellStyle name="Normal 2 2 2 2" xfId="26"/>
    <cellStyle name="Normal 2 2 2 2 2" xfId="27"/>
    <cellStyle name="Normal 2 2 2 2 2 2" xfId="28"/>
    <cellStyle name="Normal 2 2 2 2 2 2 2" xfId="149"/>
    <cellStyle name="Normal 2 2 2 2 2 3" xfId="29"/>
    <cellStyle name="Normal 2 2 2 2 2 3 2" xfId="135"/>
    <cellStyle name="Normal 2 2 2 2 2 4" xfId="117"/>
    <cellStyle name="Normal 2 2 2 2 3" xfId="30"/>
    <cellStyle name="Normal 2 2 2 2 3 2" xfId="150"/>
    <cellStyle name="Normal 2 2 2 2 4" xfId="31"/>
    <cellStyle name="Normal 2 2 2 2 4 2" xfId="144"/>
    <cellStyle name="Normal 2 2 2 2 5" xfId="32"/>
    <cellStyle name="Normal 2 2 2 2 5 2" xfId="127"/>
    <cellStyle name="Normal 2 2 2 2 6" xfId="107"/>
    <cellStyle name="Normal 2 2 2 3" xfId="33"/>
    <cellStyle name="Normal 2 2 2 3 2" xfId="34"/>
    <cellStyle name="Normal 2 2 2 3 2 2" xfId="151"/>
    <cellStyle name="Normal 2 2 2 3 3" xfId="35"/>
    <cellStyle name="Normal 2 2 2 3 3 2" xfId="138"/>
    <cellStyle name="Normal 2 2 2 3 4" xfId="120"/>
    <cellStyle name="Normal 2 2 2 4" xfId="36"/>
    <cellStyle name="Normal 2 2 2 4 2" xfId="152"/>
    <cellStyle name="Normal 2 2 2 5" xfId="37"/>
    <cellStyle name="Normal 2 2 2 5 2" xfId="143"/>
    <cellStyle name="Normal 2 2 2 6" xfId="38"/>
    <cellStyle name="Normal 2 2 2 6 2" xfId="126"/>
    <cellStyle name="Normal 2 2 2 7" xfId="39"/>
    <cellStyle name="Normal 2 2 2 7 2" xfId="168"/>
    <cellStyle name="Normal 2 2 2 8" xfId="110"/>
    <cellStyle name="Normal 2 2 3" xfId="40"/>
    <cellStyle name="Normal 2 2 3 2" xfId="41"/>
    <cellStyle name="Normal 2 2 3 2 2" xfId="42"/>
    <cellStyle name="Normal 2 2 3 2 2 2" xfId="153"/>
    <cellStyle name="Normal 2 2 3 2 3" xfId="43"/>
    <cellStyle name="Normal 2 2 3 2 3 2" xfId="136"/>
    <cellStyle name="Normal 2 2 3 2 4" xfId="118"/>
    <cellStyle name="Normal 2 2 3 3" xfId="44"/>
    <cellStyle name="Normal 2 2 3 3 2" xfId="154"/>
    <cellStyle name="Normal 2 2 3 4" xfId="45"/>
    <cellStyle name="Normal 2 2 3 4 2" xfId="145"/>
    <cellStyle name="Normal 2 2 3 5" xfId="46"/>
    <cellStyle name="Normal 2 2 3 5 2" xfId="128"/>
    <cellStyle name="Normal 2 2 3 6" xfId="108"/>
    <cellStyle name="Normal 2 2 4" xfId="47"/>
    <cellStyle name="Normal 2 2 4 2" xfId="48"/>
    <cellStyle name="Normal 2 2 4 2 2" xfId="49"/>
    <cellStyle name="Normal 2 2 4 2 2 2" xfId="155"/>
    <cellStyle name="Normal 2 2 4 2 3" xfId="123"/>
    <cellStyle name="Normal 2 2 4 3" xfId="50"/>
    <cellStyle name="Normal 2 2 4 3 2" xfId="133"/>
    <cellStyle name="Normal 2 2 4 4" xfId="113"/>
    <cellStyle name="Normal 2 2 5" xfId="51"/>
    <cellStyle name="Normal 2 2 5 2" xfId="52"/>
    <cellStyle name="Normal 2 2 5 2 2" xfId="156"/>
    <cellStyle name="Normal 2 2 5 3" xfId="115"/>
    <cellStyle name="Normal 2 2 6" xfId="53"/>
    <cellStyle name="Normal 2 2 6 2" xfId="141"/>
    <cellStyle name="Normal 2 2 7" xfId="54"/>
    <cellStyle name="Normal 2 2 7 2" xfId="125"/>
    <cellStyle name="Normal 2 2 8" xfId="55"/>
    <cellStyle name="Normal 2 2 8 2" xfId="105"/>
    <cellStyle name="Normal 2 2 9" xfId="56"/>
    <cellStyle name="Normal 2 2 9 2" xfId="165"/>
    <cellStyle name="Normal 2 3" xfId="3"/>
    <cellStyle name="Normal 3" xfId="57"/>
    <cellStyle name="Normal 4" xfId="2"/>
    <cellStyle name="Normal 5" xfId="4"/>
    <cellStyle name="Normal 6" xfId="58"/>
    <cellStyle name="Normal 6 10" xfId="104"/>
    <cellStyle name="Normal 6 2" xfId="59"/>
    <cellStyle name="Normal 6 2 2" xfId="60"/>
    <cellStyle name="Normal 6 2 2 2" xfId="61"/>
    <cellStyle name="Normal 6 2 2 2 2" xfId="62"/>
    <cellStyle name="Normal 6 2 2 2 2 2" xfId="157"/>
    <cellStyle name="Normal 6 2 2 2 3" xfId="63"/>
    <cellStyle name="Normal 6 2 2 2 3 2" xfId="140"/>
    <cellStyle name="Normal 6 2 2 2 4" xfId="122"/>
    <cellStyle name="Normal 6 2 2 3" xfId="64"/>
    <cellStyle name="Normal 6 2 2 3 2" xfId="158"/>
    <cellStyle name="Normal 6 2 2 4" xfId="65"/>
    <cellStyle name="Normal 6 2 2 4 2" xfId="147"/>
    <cellStyle name="Normal 6 2 2 5" xfId="66"/>
    <cellStyle name="Normal 6 2 2 5 2" xfId="131"/>
    <cellStyle name="Normal 6 2 2 6" xfId="112"/>
    <cellStyle name="Normal 6 2 3" xfId="67"/>
    <cellStyle name="Normal 6 2 3 2" xfId="68"/>
    <cellStyle name="Normal 6 2 3 2 2" xfId="159"/>
    <cellStyle name="Normal 6 2 3 3" xfId="69"/>
    <cellStyle name="Normal 6 2 3 3 2" xfId="139"/>
    <cellStyle name="Normal 6 2 3 4" xfId="121"/>
    <cellStyle name="Normal 6 2 4" xfId="70"/>
    <cellStyle name="Normal 6 2 4 2" xfId="160"/>
    <cellStyle name="Normal 6 2 5" xfId="71"/>
    <cellStyle name="Normal 6 2 5 2" xfId="146"/>
    <cellStyle name="Normal 6 2 6" xfId="72"/>
    <cellStyle name="Normal 6 2 6 2" xfId="130"/>
    <cellStyle name="Normal 6 2 7" xfId="73"/>
    <cellStyle name="Normal 6 2 7 2" xfId="169"/>
    <cellStyle name="Normal 6 2 8" xfId="111"/>
    <cellStyle name="Normal 6 3" xfId="74"/>
    <cellStyle name="Normal 6 3 2" xfId="75"/>
    <cellStyle name="Normal 6 3 2 2" xfId="76"/>
    <cellStyle name="Normal 6 3 2 2 2" xfId="161"/>
    <cellStyle name="Normal 6 3 2 3" xfId="77"/>
    <cellStyle name="Normal 6 3 2 3 2" xfId="137"/>
    <cellStyle name="Normal 6 3 2 4" xfId="119"/>
    <cellStyle name="Normal 6 3 3" xfId="78"/>
    <cellStyle name="Normal 6 3 3 2" xfId="162"/>
    <cellStyle name="Normal 6 3 4" xfId="79"/>
    <cellStyle name="Normal 6 3 4 2" xfId="148"/>
    <cellStyle name="Normal 6 3 5" xfId="80"/>
    <cellStyle name="Normal 6 3 5 2" xfId="132"/>
    <cellStyle name="Normal 6 3 6" xfId="109"/>
    <cellStyle name="Normal 6 4" xfId="81"/>
    <cellStyle name="Normal 6 4 2" xfId="82"/>
    <cellStyle name="Normal 6 4 2 2" xfId="83"/>
    <cellStyle name="Normal 6 4 2 2 2" xfId="163"/>
    <cellStyle name="Normal 6 4 2 3" xfId="124"/>
    <cellStyle name="Normal 6 4 3" xfId="84"/>
    <cellStyle name="Normal 6 4 3 2" xfId="134"/>
    <cellStyle name="Normal 6 4 4" xfId="114"/>
    <cellStyle name="Normal 6 5" xfId="85"/>
    <cellStyle name="Normal 6 5 2" xfId="86"/>
    <cellStyle name="Normal 6 5 2 2" xfId="164"/>
    <cellStyle name="Normal 6 5 3" xfId="116"/>
    <cellStyle name="Normal 6 6" xfId="87"/>
    <cellStyle name="Normal 6 6 2" xfId="142"/>
    <cellStyle name="Normal 6 7" xfId="88"/>
    <cellStyle name="Normal 6 7 2" xfId="129"/>
    <cellStyle name="Normal 6 8" xfId="89"/>
    <cellStyle name="Normal 6 8 2" xfId="106"/>
    <cellStyle name="Normal 6 9" xfId="90"/>
    <cellStyle name="Normal 6 9 2" xfId="166"/>
    <cellStyle name="Normal 7" xfId="91"/>
    <cellStyle name="Normal 7 2" xfId="92"/>
    <cellStyle name="Normal 8" xfId="93"/>
    <cellStyle name="Normal 8 2" xfId="167"/>
    <cellStyle name="Normal 9" xfId="94"/>
    <cellStyle name="Normal 9 2" xfId="170"/>
    <cellStyle name="Percent 2" xfId="95"/>
    <cellStyle name="Percent 2 2" xfId="96"/>
    <cellStyle name="Percent 2 3" xfId="97"/>
    <cellStyle name="Percent 2 4" xfId="98"/>
    <cellStyle name="Percent 3" xfId="99"/>
    <cellStyle name="Total 2" xfId="100"/>
    <cellStyle name="Total 3" xfId="101"/>
    <cellStyle name="Total 4" xfId="10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Valentina\Local%20Settings\Temporary%20Internet%20Files\Content.IE5\0JDBUMR9\Old%20Apportionment%20Files\Apportionment%20Files%201998%20-%202003\Try2001M95r%20-%20Missouri%20Correction%20on%2002-12-01%20-%20revised%20htf%20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ecs"/>
      <sheetName val="Takedowns &amp; Prgm Lvls"/>
      <sheetName val="Current Factors"/>
      <sheetName val="All Factors"/>
      <sheetName val="Base"/>
      <sheetName val="Base with RABA"/>
      <sheetName val="Base + MG Prog. Dist."/>
      <sheetName val="Base + Prog. Dist. + RABA"/>
      <sheetName val="Compared to Actual 2001"/>
      <sheetName val="Merge for Briefings"/>
      <sheetName val="Sheet1"/>
      <sheetName val="Sheet1 (2)"/>
      <sheetName val="Sheet1 (3)"/>
      <sheetName val="Maryland Briefing"/>
      <sheetName val="Mississippi Briefing"/>
      <sheetName val="Compared to other Estimates"/>
      <sheetName val="Residual STEA Offset"/>
      <sheetName val="Interstate Maintenance"/>
      <sheetName val="National Highway System"/>
      <sheetName val="Penalty Rates"/>
      <sheetName val="Penalty Rates (2)"/>
      <sheetName val="IM-NHS"/>
      <sheetName val="STP"/>
      <sheetName val="STP Sub-Allocations"/>
      <sheetName val="STP Urbanized Areas"/>
      <sheetName val="STP Urbanized Areas (MO Corr)"/>
      <sheetName val="STP Urbanized Areas (Diff)"/>
      <sheetName val="Sub-All Summary"/>
      <sheetName val="Bridge"/>
      <sheetName val="CMAQ"/>
      <sheetName val="ADHS, Rec. Trails"/>
      <sheetName val="Metropolitan Planning"/>
      <sheetName val="High Priority Projects"/>
      <sheetName val="High Priority Projects (2)"/>
      <sheetName val="Pct. Adjustment"/>
      <sheetName val="Prog. Dist. Percentages"/>
      <sheetName val="Min Guar"/>
      <sheetName val="RABA"/>
      <sheetName val="SPR from Core"/>
      <sheetName val="Uniform Transferability"/>
      <sheetName val="Balance Check"/>
      <sheetName val="Convert to Text Files"/>
      <sheetName val="Convert to Text Files (MO Corr)"/>
      <sheetName val="Differen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Y95"/>
  <sheetViews>
    <sheetView tabSelected="1" topLeftCell="A36" zoomScaleNormal="100" workbookViewId="0">
      <selection activeCell="A36" sqref="A36"/>
    </sheetView>
  </sheetViews>
  <sheetFormatPr defaultColWidth="0" defaultRowHeight="0" customHeight="1" zeroHeight="1" x14ac:dyDescent="0.25"/>
  <cols>
    <col min="1" max="1" width="2.6640625" customWidth="1"/>
    <col min="2" max="2" width="20.109375" customWidth="1"/>
    <col min="3" max="3" width="15.6640625" style="72" customWidth="1"/>
    <col min="4" max="4" width="1.6640625" style="72" customWidth="1"/>
    <col min="5" max="9" width="15.6640625" customWidth="1"/>
    <col min="10" max="10" width="16.109375" style="72" bestFit="1" customWidth="1"/>
    <col min="11" max="11" width="15.6640625" customWidth="1"/>
    <col min="12" max="12" width="2.6640625" customWidth="1"/>
    <col min="13" max="236" width="9.109375" hidden="1" customWidth="1"/>
    <col min="237" max="259" width="9.109375" hidden="1"/>
  </cols>
  <sheetData>
    <row r="1" spans="1:12" ht="13.2" x14ac:dyDescent="0.25">
      <c r="A1" s="33"/>
      <c r="B1" s="124" t="s">
        <v>68</v>
      </c>
      <c r="C1" s="124"/>
      <c r="D1" s="124"/>
      <c r="E1" s="124"/>
      <c r="F1" s="124"/>
      <c r="G1" s="124"/>
      <c r="H1" s="124"/>
      <c r="I1" s="124"/>
      <c r="J1" s="124"/>
      <c r="K1" s="124"/>
      <c r="L1" s="1"/>
    </row>
    <row r="2" spans="1:12" ht="15.75" customHeight="1" x14ac:dyDescent="0.25">
      <c r="A2" s="33"/>
      <c r="B2" s="125" t="s">
        <v>69</v>
      </c>
      <c r="C2" s="125"/>
      <c r="D2" s="125"/>
      <c r="E2" s="125"/>
      <c r="F2" s="125"/>
      <c r="G2" s="125"/>
      <c r="H2" s="125"/>
      <c r="I2" s="125"/>
      <c r="J2" s="125"/>
      <c r="K2" s="125"/>
      <c r="L2" s="3"/>
    </row>
    <row r="3" spans="1:12" ht="12.75" customHeight="1" x14ac:dyDescent="0.25">
      <c r="B3" s="2"/>
      <c r="C3" s="81"/>
      <c r="D3" s="81"/>
      <c r="E3" s="4"/>
      <c r="F3" s="4"/>
      <c r="G3" s="4"/>
      <c r="H3" s="4"/>
      <c r="I3" s="4"/>
      <c r="J3" s="113"/>
      <c r="K3" s="4"/>
    </row>
    <row r="4" spans="1:12" ht="13.2" x14ac:dyDescent="0.25">
      <c r="B4" s="2"/>
      <c r="C4" s="81"/>
      <c r="D4" s="81"/>
      <c r="E4" s="5"/>
      <c r="F4" s="2"/>
      <c r="G4" s="2"/>
      <c r="H4" s="2"/>
      <c r="J4" s="114"/>
      <c r="K4" s="6"/>
    </row>
    <row r="5" spans="1:12" ht="13.2" x14ac:dyDescent="0.25">
      <c r="B5" s="76" t="s">
        <v>87</v>
      </c>
      <c r="C5" s="118"/>
      <c r="D5" s="117"/>
      <c r="E5" s="118"/>
      <c r="F5" s="76"/>
      <c r="G5" s="76"/>
      <c r="H5" s="76"/>
      <c r="I5" s="76"/>
      <c r="J5" s="76"/>
      <c r="K5" s="76"/>
    </row>
    <row r="6" spans="1:12" ht="13.2" x14ac:dyDescent="0.25">
      <c r="B6" s="76" t="s">
        <v>88</v>
      </c>
      <c r="C6" s="118"/>
      <c r="D6" s="118"/>
      <c r="E6" s="118"/>
      <c r="F6" s="101"/>
      <c r="G6" s="101"/>
      <c r="H6" s="101"/>
      <c r="I6" s="101"/>
      <c r="J6" s="101"/>
      <c r="K6" s="101"/>
    </row>
    <row r="7" spans="1:12" ht="13.2" x14ac:dyDescent="0.25">
      <c r="B7" s="101" t="s">
        <v>70</v>
      </c>
      <c r="C7" s="117"/>
      <c r="D7" s="117"/>
      <c r="E7" s="118"/>
      <c r="F7" s="101"/>
      <c r="G7" s="101"/>
      <c r="H7" s="101"/>
      <c r="I7" s="101"/>
      <c r="J7" s="101"/>
      <c r="K7" s="101"/>
    </row>
    <row r="8" spans="1:12" s="72" customFormat="1" ht="13.2" x14ac:dyDescent="0.25">
      <c r="B8" s="80"/>
      <c r="C8" s="80"/>
      <c r="D8" s="80"/>
      <c r="E8" s="101"/>
      <c r="F8" s="101"/>
      <c r="G8" s="101"/>
      <c r="H8" s="101"/>
      <c r="I8" s="101"/>
      <c r="J8" s="101"/>
      <c r="K8" s="101"/>
    </row>
    <row r="9" spans="1:12" ht="13.2" x14ac:dyDescent="0.25">
      <c r="I9" s="7"/>
    </row>
    <row r="10" spans="1:12" ht="13.8" x14ac:dyDescent="0.25">
      <c r="B10" s="10"/>
      <c r="C10" s="77" t="s">
        <v>79</v>
      </c>
      <c r="D10" s="77"/>
      <c r="E10" s="9" t="s">
        <v>71</v>
      </c>
      <c r="F10" s="9" t="s">
        <v>71</v>
      </c>
      <c r="G10" s="9" t="s">
        <v>71</v>
      </c>
      <c r="H10" s="9" t="s">
        <v>71</v>
      </c>
      <c r="I10" s="9" t="s">
        <v>71</v>
      </c>
      <c r="J10" s="113" t="s">
        <v>86</v>
      </c>
      <c r="K10" s="113" t="s">
        <v>86</v>
      </c>
    </row>
    <row r="11" spans="1:12" ht="13.2" x14ac:dyDescent="0.25">
      <c r="B11" s="11" t="s">
        <v>12</v>
      </c>
      <c r="C11" s="79" t="s">
        <v>78</v>
      </c>
      <c r="D11" s="79"/>
      <c r="E11" s="11" t="s">
        <v>72</v>
      </c>
      <c r="F11" s="11" t="s">
        <v>73</v>
      </c>
      <c r="G11" s="11" t="s">
        <v>74</v>
      </c>
      <c r="H11" s="11" t="s">
        <v>75</v>
      </c>
      <c r="I11" s="11" t="s">
        <v>76</v>
      </c>
      <c r="J11" s="79" t="s">
        <v>15</v>
      </c>
      <c r="K11" s="11" t="s">
        <v>80</v>
      </c>
    </row>
    <row r="12" spans="1:12" ht="13.2" x14ac:dyDescent="0.25">
      <c r="B12" s="12"/>
      <c r="C12" s="86"/>
      <c r="D12" s="86"/>
      <c r="E12" s="12"/>
      <c r="F12" s="12"/>
      <c r="G12" s="12"/>
      <c r="H12" s="12"/>
      <c r="I12" s="13"/>
      <c r="J12" s="87"/>
      <c r="K12" s="13"/>
    </row>
    <row r="13" spans="1:12" ht="13.2" x14ac:dyDescent="0.25">
      <c r="B13" s="14" t="s">
        <v>16</v>
      </c>
      <c r="C13" s="106">
        <v>732263043</v>
      </c>
      <c r="D13" s="92"/>
      <c r="E13" s="15">
        <f>'FY 2016'!J13</f>
        <v>769571910</v>
      </c>
      <c r="F13" s="15">
        <f>'FY 2017'!J13</f>
        <v>785463731</v>
      </c>
      <c r="G13" s="15">
        <f>'FY 2018'!J13</f>
        <v>802438701</v>
      </c>
      <c r="H13" s="15">
        <f>'FY 2019'!J13</f>
        <v>820550261</v>
      </c>
      <c r="I13" s="16">
        <f>'FY 2020'!J13</f>
        <v>840202114</v>
      </c>
      <c r="J13" s="106">
        <f t="shared" ref="J13:J44" si="0">SUM(E13:I13)</f>
        <v>4018226717</v>
      </c>
      <c r="K13" s="17">
        <f t="shared" ref="K13:K44" si="1">AVERAGE(E13:I13)</f>
        <v>803645343.39999998</v>
      </c>
      <c r="L13" s="116"/>
    </row>
    <row r="14" spans="1:12" ht="13.2" x14ac:dyDescent="0.25">
      <c r="B14" s="18" t="s">
        <v>17</v>
      </c>
      <c r="C14" s="104">
        <v>483955039</v>
      </c>
      <c r="D14" s="93"/>
      <c r="E14" s="19">
        <f>'FY 2016'!J14</f>
        <v>508614600</v>
      </c>
      <c r="F14" s="19">
        <f>'FY 2017'!J14</f>
        <v>519117557</v>
      </c>
      <c r="G14" s="19">
        <f>'FY 2018'!J14</f>
        <v>530336370</v>
      </c>
      <c r="H14" s="19">
        <f>'FY 2019'!J14</f>
        <v>542306359</v>
      </c>
      <c r="I14" s="19">
        <f>'FY 2020'!J14</f>
        <v>555294332</v>
      </c>
      <c r="J14" s="104">
        <f t="shared" si="0"/>
        <v>2655669218</v>
      </c>
      <c r="K14" s="20">
        <f t="shared" si="1"/>
        <v>531133843.60000002</v>
      </c>
      <c r="L14" s="116"/>
    </row>
    <row r="15" spans="1:12" ht="13.2" x14ac:dyDescent="0.25">
      <c r="B15" s="21" t="s">
        <v>18</v>
      </c>
      <c r="C15" s="105">
        <v>706182063</v>
      </c>
      <c r="D15" s="95"/>
      <c r="E15" s="22">
        <f>'FY 2016'!J15</f>
        <v>742166445</v>
      </c>
      <c r="F15" s="22">
        <f>'FY 2017'!J15</f>
        <v>757492248</v>
      </c>
      <c r="G15" s="22">
        <f>'FY 2018'!J15</f>
        <v>773862621</v>
      </c>
      <c r="H15" s="22">
        <f>'FY 2019'!J15</f>
        <v>791329101</v>
      </c>
      <c r="I15" s="22">
        <f>'FY 2020'!J15</f>
        <v>810281016</v>
      </c>
      <c r="J15" s="105">
        <f t="shared" si="0"/>
        <v>3875131431</v>
      </c>
      <c r="K15" s="23">
        <f t="shared" si="1"/>
        <v>775026286.20000005</v>
      </c>
      <c r="L15" s="116"/>
    </row>
    <row r="16" spans="1:12" ht="13.2" x14ac:dyDescent="0.25">
      <c r="B16" s="24" t="s">
        <v>19</v>
      </c>
      <c r="C16" s="106">
        <v>499714166</v>
      </c>
      <c r="D16" s="96"/>
      <c r="E16" s="15">
        <f>'FY 2016'!J16</f>
        <v>525175061</v>
      </c>
      <c r="F16" s="15">
        <f>'FY 2017'!J16</f>
        <v>536020027</v>
      </c>
      <c r="G16" s="15">
        <f>'FY 2018'!J16</f>
        <v>547604161</v>
      </c>
      <c r="H16" s="15">
        <f>'FY 2019'!J16</f>
        <v>559963932</v>
      </c>
      <c r="I16" s="15">
        <f>'FY 2020'!J16</f>
        <v>573374836</v>
      </c>
      <c r="J16" s="106">
        <f t="shared" si="0"/>
        <v>2742138017</v>
      </c>
      <c r="K16" s="17">
        <f t="shared" si="1"/>
        <v>548427603.39999998</v>
      </c>
      <c r="L16" s="116"/>
    </row>
    <row r="17" spans="2:12" ht="13.2" x14ac:dyDescent="0.25">
      <c r="B17" s="18" t="s">
        <v>20</v>
      </c>
      <c r="C17" s="104">
        <v>3542468412</v>
      </c>
      <c r="D17" s="93"/>
      <c r="E17" s="19">
        <f>'FY 2016'!J17</f>
        <v>3723001547</v>
      </c>
      <c r="F17" s="19">
        <f>'FY 2017'!J17</f>
        <v>3799881396</v>
      </c>
      <c r="G17" s="19">
        <f>'FY 2018'!J17</f>
        <v>3882001196</v>
      </c>
      <c r="H17" s="19">
        <f>'FY 2019'!J17</f>
        <v>3969619475</v>
      </c>
      <c r="I17" s="19">
        <f>'FY 2020'!J17</f>
        <v>4064689233</v>
      </c>
      <c r="J17" s="104">
        <f t="shared" si="0"/>
        <v>19439192847</v>
      </c>
      <c r="K17" s="20">
        <f t="shared" si="1"/>
        <v>3887838569.4000001</v>
      </c>
      <c r="L17" s="116"/>
    </row>
    <row r="18" spans="2:12" ht="13.2" x14ac:dyDescent="0.25">
      <c r="B18" s="25" t="s">
        <v>21</v>
      </c>
      <c r="C18" s="105">
        <v>516112989</v>
      </c>
      <c r="D18" s="97"/>
      <c r="E18" s="22">
        <f>'FY 2016'!J18</f>
        <v>542412699</v>
      </c>
      <c r="F18" s="22">
        <f>'FY 2017'!J18</f>
        <v>553613557</v>
      </c>
      <c r="G18" s="22">
        <f>'FY 2018'!J18</f>
        <v>565577841</v>
      </c>
      <c r="H18" s="22">
        <f>'FY 2019'!J18</f>
        <v>578343213</v>
      </c>
      <c r="I18" s="22">
        <f>'FY 2020'!J18</f>
        <v>592194216</v>
      </c>
      <c r="J18" s="105">
        <f t="shared" si="0"/>
        <v>2832141526</v>
      </c>
      <c r="K18" s="23">
        <f t="shared" si="1"/>
        <v>566428305.20000005</v>
      </c>
      <c r="L18" s="116"/>
    </row>
    <row r="19" spans="2:12" ht="13.2" x14ac:dyDescent="0.25">
      <c r="B19" s="24" t="s">
        <v>22</v>
      </c>
      <c r="C19" s="106">
        <v>484770705</v>
      </c>
      <c r="D19" s="96"/>
      <c r="E19" s="15">
        <f>'FY 2016'!J19</f>
        <v>509473713</v>
      </c>
      <c r="F19" s="15">
        <f>'FY 2017'!J19</f>
        <v>519994372</v>
      </c>
      <c r="G19" s="15">
        <f>'FY 2018'!J19</f>
        <v>531232092</v>
      </c>
      <c r="H19" s="15">
        <f>'FY 2019'!J19</f>
        <v>543222256</v>
      </c>
      <c r="I19" s="15">
        <f>'FY 2020'!J19</f>
        <v>556232120</v>
      </c>
      <c r="J19" s="106">
        <f t="shared" si="0"/>
        <v>2660154553</v>
      </c>
      <c r="K19" s="17">
        <f t="shared" si="1"/>
        <v>532030910.60000002</v>
      </c>
      <c r="L19" s="116"/>
    </row>
    <row r="20" spans="2:12" ht="13.2" x14ac:dyDescent="0.25">
      <c r="B20" s="24" t="s">
        <v>23</v>
      </c>
      <c r="C20" s="104">
        <v>163267961</v>
      </c>
      <c r="D20" s="96"/>
      <c r="E20" s="19">
        <f>'FY 2016'!J20</f>
        <v>171587491</v>
      </c>
      <c r="F20" s="19">
        <f>'FY 2017'!J20</f>
        <v>175130787</v>
      </c>
      <c r="G20" s="19">
        <f>'FY 2018'!J20</f>
        <v>178915587</v>
      </c>
      <c r="H20" s="19">
        <f>'FY 2019'!J20</f>
        <v>182953804</v>
      </c>
      <c r="I20" s="19">
        <f>'FY 2020'!J20</f>
        <v>187335451</v>
      </c>
      <c r="J20" s="104">
        <f t="shared" si="0"/>
        <v>895923120</v>
      </c>
      <c r="K20" s="20">
        <f t="shared" si="1"/>
        <v>179184624</v>
      </c>
      <c r="L20" s="116"/>
    </row>
    <row r="21" spans="2:12" ht="13.2" x14ac:dyDescent="0.25">
      <c r="B21" s="25" t="s">
        <v>24</v>
      </c>
      <c r="C21" s="105">
        <v>154002708</v>
      </c>
      <c r="D21" s="97"/>
      <c r="E21" s="22">
        <f>'FY 2016'!J21</f>
        <v>161850034</v>
      </c>
      <c r="F21" s="22">
        <f>'FY 2017'!J21</f>
        <v>165192253</v>
      </c>
      <c r="G21" s="22">
        <f>'FY 2018'!J21</f>
        <v>168762270</v>
      </c>
      <c r="H21" s="22">
        <f>'FY 2019'!J21</f>
        <v>172571324</v>
      </c>
      <c r="I21" s="22">
        <f>'FY 2020'!J21</f>
        <v>176704316</v>
      </c>
      <c r="J21" s="105">
        <f t="shared" si="0"/>
        <v>845080197</v>
      </c>
      <c r="K21" s="23">
        <f t="shared" si="1"/>
        <v>169016039.40000001</v>
      </c>
      <c r="L21" s="116"/>
    </row>
    <row r="22" spans="2:12" ht="13.2" x14ac:dyDescent="0.25">
      <c r="B22" s="24" t="s">
        <v>25</v>
      </c>
      <c r="C22" s="106">
        <v>1828689002</v>
      </c>
      <c r="D22" s="96"/>
      <c r="E22" s="15">
        <f>'FY 2016'!J22</f>
        <v>1921860645</v>
      </c>
      <c r="F22" s="15">
        <f>'FY 2017'!J22</f>
        <v>1961547473</v>
      </c>
      <c r="G22" s="15">
        <f>'FY 2018'!J22</f>
        <v>2003939263</v>
      </c>
      <c r="H22" s="15">
        <f>'FY 2019'!J22</f>
        <v>2049169471</v>
      </c>
      <c r="I22" s="15">
        <f>'FY 2020'!J22</f>
        <v>2098246272</v>
      </c>
      <c r="J22" s="106">
        <f t="shared" si="0"/>
        <v>10034763124</v>
      </c>
      <c r="K22" s="17">
        <f t="shared" si="1"/>
        <v>2006952624.8</v>
      </c>
      <c r="L22" s="116"/>
    </row>
    <row r="23" spans="2:12" ht="13.2" x14ac:dyDescent="0.25">
      <c r="B23" s="24" t="s">
        <v>26</v>
      </c>
      <c r="C23" s="104">
        <v>1246238772</v>
      </c>
      <c r="D23" s="96"/>
      <c r="E23" s="19">
        <f>'FY 2016'!J23</f>
        <v>1309739819</v>
      </c>
      <c r="F23" s="19">
        <f>'FY 2017'!J23</f>
        <v>1336786115</v>
      </c>
      <c r="G23" s="19">
        <f>'FY 2018'!J23</f>
        <v>1365675824</v>
      </c>
      <c r="H23" s="19">
        <f>'FY 2019'!J23</f>
        <v>1396499894</v>
      </c>
      <c r="I23" s="19">
        <f>'FY 2020'!J23</f>
        <v>1429945392</v>
      </c>
      <c r="J23" s="104">
        <f t="shared" si="0"/>
        <v>6838647044</v>
      </c>
      <c r="K23" s="20">
        <f t="shared" si="1"/>
        <v>1367729408.8</v>
      </c>
      <c r="L23" s="116"/>
    </row>
    <row r="24" spans="2:12" ht="13.2" x14ac:dyDescent="0.25">
      <c r="B24" s="25" t="s">
        <v>27</v>
      </c>
      <c r="C24" s="105">
        <v>163244192</v>
      </c>
      <c r="D24" s="97"/>
      <c r="E24" s="22">
        <f>'FY 2016'!J24</f>
        <v>171562378</v>
      </c>
      <c r="F24" s="22">
        <f>'FY 2017'!J24</f>
        <v>175105158</v>
      </c>
      <c r="G24" s="22">
        <f>'FY 2018'!J24</f>
        <v>178889407</v>
      </c>
      <c r="H24" s="22">
        <f>'FY 2019'!J24</f>
        <v>182927036</v>
      </c>
      <c r="I24" s="22">
        <f>'FY 2020'!J24</f>
        <v>187308045</v>
      </c>
      <c r="J24" s="105">
        <f t="shared" si="0"/>
        <v>895792024</v>
      </c>
      <c r="K24" s="23">
        <f t="shared" si="1"/>
        <v>179158404.80000001</v>
      </c>
      <c r="L24" s="116"/>
    </row>
    <row r="25" spans="2:12" ht="13.2" x14ac:dyDescent="0.25">
      <c r="B25" s="18" t="s">
        <v>28</v>
      </c>
      <c r="C25" s="106">
        <v>276061294</v>
      </c>
      <c r="D25" s="93"/>
      <c r="E25" s="15">
        <f>'FY 2016'!J25</f>
        <v>290127532</v>
      </c>
      <c r="F25" s="15">
        <f>'FY 2017'!J25</f>
        <v>296118707</v>
      </c>
      <c r="G25" s="15">
        <f>'FY 2018'!J25</f>
        <v>302518228</v>
      </c>
      <c r="H25" s="15">
        <f>'FY 2019'!J25</f>
        <v>309346239</v>
      </c>
      <c r="I25" s="15">
        <f>'FY 2020'!J25</f>
        <v>316754938</v>
      </c>
      <c r="J25" s="106">
        <f t="shared" si="0"/>
        <v>1514865644</v>
      </c>
      <c r="K25" s="17">
        <f t="shared" si="1"/>
        <v>302973128.80000001</v>
      </c>
      <c r="L25" s="116"/>
    </row>
    <row r="26" spans="2:12" ht="13.2" x14ac:dyDescent="0.25">
      <c r="B26" s="24" t="s">
        <v>29</v>
      </c>
      <c r="C26" s="104">
        <v>1372231384</v>
      </c>
      <c r="D26" s="96"/>
      <c r="E26" s="19">
        <f>'FY 2016'!J26</f>
        <v>1442156608</v>
      </c>
      <c r="F26" s="19">
        <f>'FY 2017'!J26</f>
        <v>1471937238</v>
      </c>
      <c r="G26" s="19">
        <f>'FY 2018'!J26</f>
        <v>1503747647</v>
      </c>
      <c r="H26" s="19">
        <f>'FY 2019'!J26</f>
        <v>1537687978</v>
      </c>
      <c r="I26" s="19">
        <f>'FY 2020'!J26</f>
        <v>1574514759</v>
      </c>
      <c r="J26" s="104">
        <f t="shared" si="0"/>
        <v>7530044230</v>
      </c>
      <c r="K26" s="20">
        <f t="shared" si="1"/>
        <v>1506008846</v>
      </c>
      <c r="L26" s="116"/>
    </row>
    <row r="27" spans="2:12" ht="13.2" x14ac:dyDescent="0.25">
      <c r="B27" s="25" t="s">
        <v>30</v>
      </c>
      <c r="C27" s="105">
        <v>919668926</v>
      </c>
      <c r="D27" s="97"/>
      <c r="E27" s="22">
        <f>'FY 2016'!J27</f>
        <v>966529532</v>
      </c>
      <c r="F27" s="22">
        <f>'FY 2017'!J27</f>
        <v>986488498</v>
      </c>
      <c r="G27" s="22">
        <f>'FY 2018'!J27</f>
        <v>1007807822</v>
      </c>
      <c r="H27" s="22">
        <f>'FY 2019'!J27</f>
        <v>1030554618</v>
      </c>
      <c r="I27" s="22">
        <f>'FY 2020'!J27</f>
        <v>1055235912</v>
      </c>
      <c r="J27" s="105">
        <f t="shared" si="0"/>
        <v>5046616382</v>
      </c>
      <c r="K27" s="23">
        <f t="shared" si="1"/>
        <v>1009323276.4</v>
      </c>
      <c r="L27" s="116"/>
    </row>
    <row r="28" spans="2:12" ht="13.2" x14ac:dyDescent="0.25">
      <c r="B28" s="24" t="s">
        <v>31</v>
      </c>
      <c r="C28" s="106">
        <v>474345450</v>
      </c>
      <c r="D28" s="96"/>
      <c r="E28" s="15">
        <f>'FY 2016'!J28</f>
        <v>498513780</v>
      </c>
      <c r="F28" s="15">
        <f>'FY 2017'!J28</f>
        <v>508808186</v>
      </c>
      <c r="G28" s="15">
        <f>'FY 2018'!J28</f>
        <v>519804234</v>
      </c>
      <c r="H28" s="15">
        <f>'FY 2019'!J28</f>
        <v>531536542</v>
      </c>
      <c r="I28" s="15">
        <f>'FY 2020'!J28</f>
        <v>544266622</v>
      </c>
      <c r="J28" s="106">
        <f t="shared" si="0"/>
        <v>2602929364</v>
      </c>
      <c r="K28" s="17">
        <f t="shared" si="1"/>
        <v>520585872.80000001</v>
      </c>
      <c r="L28" s="116"/>
    </row>
    <row r="29" spans="2:12" ht="13.2" x14ac:dyDescent="0.25">
      <c r="B29" s="24" t="s">
        <v>32</v>
      </c>
      <c r="C29" s="104">
        <v>364737489</v>
      </c>
      <c r="D29" s="96"/>
      <c r="E29" s="19">
        <f>'FY 2016'!J29</f>
        <v>383321318</v>
      </c>
      <c r="F29" s="19">
        <f>'FY 2017'!J29</f>
        <v>391236975</v>
      </c>
      <c r="G29" s="19">
        <f>'FY 2018'!J29</f>
        <v>399692143</v>
      </c>
      <c r="H29" s="19">
        <f>'FY 2019'!J29</f>
        <v>408713444</v>
      </c>
      <c r="I29" s="19">
        <f>'FY 2020'!J29</f>
        <v>418501959</v>
      </c>
      <c r="J29" s="104">
        <f t="shared" si="0"/>
        <v>2001465839</v>
      </c>
      <c r="K29" s="20">
        <f t="shared" si="1"/>
        <v>400293167.80000001</v>
      </c>
      <c r="L29" s="116"/>
    </row>
    <row r="30" spans="2:12" ht="13.2" x14ac:dyDescent="0.25">
      <c r="B30" s="25" t="s">
        <v>33</v>
      </c>
      <c r="C30" s="105">
        <v>641292458</v>
      </c>
      <c r="D30" s="97"/>
      <c r="E30" s="22">
        <f>'FY 2016'!J30</f>
        <v>673966719</v>
      </c>
      <c r="F30" s="22">
        <f>'FY 2017'!J30</f>
        <v>687884265</v>
      </c>
      <c r="G30" s="22">
        <f>'FY 2018'!J30</f>
        <v>702750398</v>
      </c>
      <c r="H30" s="22">
        <f>'FY 2019'!J30</f>
        <v>718611920</v>
      </c>
      <c r="I30" s="22">
        <f>'FY 2020'!J30</f>
        <v>735822382</v>
      </c>
      <c r="J30" s="105">
        <f t="shared" si="0"/>
        <v>3519035684</v>
      </c>
      <c r="K30" s="23">
        <f t="shared" si="1"/>
        <v>703807136.79999995</v>
      </c>
      <c r="L30" s="116"/>
    </row>
    <row r="31" spans="2:12" ht="13.2" x14ac:dyDescent="0.25">
      <c r="B31" s="24" t="s">
        <v>34</v>
      </c>
      <c r="C31" s="106">
        <v>677413014</v>
      </c>
      <c r="D31" s="96"/>
      <c r="E31" s="15">
        <f>'FY 2016'!J31</f>
        <v>711927496</v>
      </c>
      <c r="F31" s="15">
        <f>'FY 2017'!J31</f>
        <v>726628943</v>
      </c>
      <c r="G31" s="15">
        <f>'FY 2018'!J31</f>
        <v>742332405</v>
      </c>
      <c r="H31" s="15">
        <f>'FY 2019'!J31</f>
        <v>759087323</v>
      </c>
      <c r="I31" s="15">
        <f>'FY 2020'!J31</f>
        <v>777267157</v>
      </c>
      <c r="J31" s="106">
        <f t="shared" si="0"/>
        <v>3717243324</v>
      </c>
      <c r="K31" s="17">
        <f t="shared" si="1"/>
        <v>743448664.79999995</v>
      </c>
      <c r="L31" s="116"/>
    </row>
    <row r="32" spans="2:12" ht="13.2" x14ac:dyDescent="0.25">
      <c r="B32" s="18" t="s">
        <v>35</v>
      </c>
      <c r="C32" s="104">
        <v>178165560</v>
      </c>
      <c r="D32" s="93"/>
      <c r="E32" s="19">
        <f>'FY 2016'!J32</f>
        <v>187243965</v>
      </c>
      <c r="F32" s="19">
        <f>'FY 2017'!J32</f>
        <v>191110574</v>
      </c>
      <c r="G32" s="19">
        <f>'FY 2018'!J32</f>
        <v>195240722</v>
      </c>
      <c r="H32" s="19">
        <f>'FY 2019'!J32</f>
        <v>199647412</v>
      </c>
      <c r="I32" s="19">
        <f>'FY 2020'!J32</f>
        <v>204428868</v>
      </c>
      <c r="J32" s="104">
        <f t="shared" si="0"/>
        <v>977671541</v>
      </c>
      <c r="K32" s="20">
        <f t="shared" si="1"/>
        <v>195534308.19999999</v>
      </c>
      <c r="L32" s="116"/>
    </row>
    <row r="33" spans="2:12" ht="13.2" x14ac:dyDescent="0.25">
      <c r="B33" s="25" t="s">
        <v>36</v>
      </c>
      <c r="C33" s="105">
        <v>580007300</v>
      </c>
      <c r="D33" s="97"/>
      <c r="E33" s="22">
        <f>'FY 2016'!J33</f>
        <v>609563599</v>
      </c>
      <c r="F33" s="22">
        <f>'FY 2017'!J33</f>
        <v>622151114</v>
      </c>
      <c r="G33" s="22">
        <f>'FY 2018'!J33</f>
        <v>635596565</v>
      </c>
      <c r="H33" s="22">
        <f>'FY 2019'!J33</f>
        <v>649942279</v>
      </c>
      <c r="I33" s="22">
        <f>'FY 2020'!J33</f>
        <v>665508023</v>
      </c>
      <c r="J33" s="105">
        <f t="shared" si="0"/>
        <v>3182761580</v>
      </c>
      <c r="K33" s="23">
        <f t="shared" si="1"/>
        <v>636552316</v>
      </c>
      <c r="L33" s="116"/>
    </row>
    <row r="34" spans="2:12" ht="13.2" x14ac:dyDescent="0.25">
      <c r="B34" s="24" t="s">
        <v>37</v>
      </c>
      <c r="C34" s="106">
        <v>586191765</v>
      </c>
      <c r="D34" s="96"/>
      <c r="E34" s="15">
        <f>'FY 2016'!J34</f>
        <v>616064316</v>
      </c>
      <c r="F34" s="15">
        <f>'FY 2017'!J34</f>
        <v>628786048</v>
      </c>
      <c r="G34" s="15">
        <f>'FY 2018'!J34</f>
        <v>642374865</v>
      </c>
      <c r="H34" s="15">
        <f>'FY 2019'!J34</f>
        <v>656873544</v>
      </c>
      <c r="I34" s="15">
        <f>'FY 2020'!J34</f>
        <v>672605261</v>
      </c>
      <c r="J34" s="106">
        <f t="shared" si="0"/>
        <v>3216704034</v>
      </c>
      <c r="K34" s="17">
        <f t="shared" si="1"/>
        <v>643340806.79999995</v>
      </c>
      <c r="L34" s="116"/>
    </row>
    <row r="35" spans="2:12" ht="13.2" x14ac:dyDescent="0.25">
      <c r="B35" s="18" t="s">
        <v>38</v>
      </c>
      <c r="C35" s="104">
        <v>1016207628</v>
      </c>
      <c r="D35" s="93"/>
      <c r="E35" s="19">
        <f>'FY 2016'!J35</f>
        <v>1067989869</v>
      </c>
      <c r="F35" s="19">
        <f>'FY 2017'!J35</f>
        <v>1090043951</v>
      </c>
      <c r="G35" s="19">
        <f>'FY 2018'!J35</f>
        <v>1113601188</v>
      </c>
      <c r="H35" s="19">
        <f>'FY 2019'!J35</f>
        <v>1138735743</v>
      </c>
      <c r="I35" s="19">
        <f>'FY 2020'!J35</f>
        <v>1166007859</v>
      </c>
      <c r="J35" s="104">
        <f t="shared" si="0"/>
        <v>5576378610</v>
      </c>
      <c r="K35" s="20">
        <f t="shared" si="1"/>
        <v>1115275722</v>
      </c>
      <c r="L35" s="116"/>
    </row>
    <row r="36" spans="2:12" ht="13.2" x14ac:dyDescent="0.25">
      <c r="B36" s="21" t="s">
        <v>39</v>
      </c>
      <c r="C36" s="105">
        <v>629372872</v>
      </c>
      <c r="D36" s="95"/>
      <c r="E36" s="22">
        <f>'FY 2016'!J36</f>
        <v>661441891</v>
      </c>
      <c r="F36" s="22">
        <f>'FY 2017'!J36</f>
        <v>675100754</v>
      </c>
      <c r="G36" s="22">
        <f>'FY 2018'!J36</f>
        <v>689690575</v>
      </c>
      <c r="H36" s="22">
        <f>'FY 2019'!J36</f>
        <v>705257282</v>
      </c>
      <c r="I36" s="22">
        <f>'FY 2020'!J36</f>
        <v>722147855</v>
      </c>
      <c r="J36" s="105">
        <f t="shared" si="0"/>
        <v>3453638357</v>
      </c>
      <c r="K36" s="23">
        <f t="shared" si="1"/>
        <v>690727671.39999998</v>
      </c>
      <c r="L36" s="116"/>
    </row>
    <row r="37" spans="2:12" ht="13.2" x14ac:dyDescent="0.25">
      <c r="B37" s="24" t="s">
        <v>40</v>
      </c>
      <c r="C37" s="106">
        <v>466803812</v>
      </c>
      <c r="D37" s="96"/>
      <c r="E37" s="15">
        <f>'FY 2016'!J37</f>
        <v>490587875</v>
      </c>
      <c r="F37" s="15">
        <f>'FY 2017'!J37</f>
        <v>500718610</v>
      </c>
      <c r="G37" s="15">
        <f>'FY 2018'!J37</f>
        <v>511539831</v>
      </c>
      <c r="H37" s="15">
        <f>'FY 2019'!J37</f>
        <v>523085607</v>
      </c>
      <c r="I37" s="15">
        <f>'FY 2020'!J37</f>
        <v>535613291</v>
      </c>
      <c r="J37" s="106">
        <f t="shared" si="0"/>
        <v>2561545214</v>
      </c>
      <c r="K37" s="17">
        <f t="shared" si="1"/>
        <v>512309042.80000001</v>
      </c>
      <c r="L37" s="116"/>
    </row>
    <row r="38" spans="2:12" ht="13.2" x14ac:dyDescent="0.25">
      <c r="B38" s="24" t="s">
        <v>41</v>
      </c>
      <c r="C38" s="104">
        <v>913719741</v>
      </c>
      <c r="D38" s="96"/>
      <c r="E38" s="19">
        <f>'FY 2016'!J38</f>
        <v>960274903</v>
      </c>
      <c r="F38" s="19">
        <f>'FY 2017'!J38</f>
        <v>980104758</v>
      </c>
      <c r="G38" s="19">
        <f>'FY 2018'!J38</f>
        <v>1001286170</v>
      </c>
      <c r="H38" s="19">
        <f>'FY 2019'!J38</f>
        <v>1023885822</v>
      </c>
      <c r="I38" s="19">
        <f>'FY 2020'!J38</f>
        <v>1048407455</v>
      </c>
      <c r="J38" s="104">
        <f t="shared" si="0"/>
        <v>5013959108</v>
      </c>
      <c r="K38" s="20">
        <f t="shared" si="1"/>
        <v>1002791821.6</v>
      </c>
      <c r="L38" s="116"/>
    </row>
    <row r="39" spans="2:12" ht="13.2" x14ac:dyDescent="0.25">
      <c r="B39" s="21" t="s">
        <v>42</v>
      </c>
      <c r="C39" s="105">
        <v>396007464</v>
      </c>
      <c r="D39" s="95"/>
      <c r="E39" s="22">
        <f>'FY 2016'!J39</f>
        <v>416184959</v>
      </c>
      <c r="F39" s="22">
        <f>'FY 2017'!J39</f>
        <v>424779247</v>
      </c>
      <c r="G39" s="22">
        <f>'FY 2018'!J39</f>
        <v>433959302</v>
      </c>
      <c r="H39" s="22">
        <f>'FY 2019'!J39</f>
        <v>443754023</v>
      </c>
      <c r="I39" s="22">
        <f>'FY 2020'!J39</f>
        <v>454381736</v>
      </c>
      <c r="J39" s="105">
        <f t="shared" si="0"/>
        <v>2173059267</v>
      </c>
      <c r="K39" s="23">
        <f t="shared" si="1"/>
        <v>434611853.39999998</v>
      </c>
      <c r="L39" s="116"/>
    </row>
    <row r="40" spans="2:12" ht="13.2" x14ac:dyDescent="0.25">
      <c r="B40" s="24" t="s">
        <v>43</v>
      </c>
      <c r="C40" s="106">
        <v>278976662</v>
      </c>
      <c r="D40" s="96"/>
      <c r="E40" s="15">
        <f>'FY 2016'!J40</f>
        <v>293191186</v>
      </c>
      <c r="F40" s="15">
        <f>'FY 2017'!J40</f>
        <v>299245632</v>
      </c>
      <c r="G40" s="15">
        <f>'FY 2018'!J40</f>
        <v>305712735</v>
      </c>
      <c r="H40" s="15">
        <f>'FY 2019'!J40</f>
        <v>312612854</v>
      </c>
      <c r="I40" s="15">
        <f>'FY 2020'!J40</f>
        <v>320099792</v>
      </c>
      <c r="J40" s="106">
        <f t="shared" si="0"/>
        <v>1530862199</v>
      </c>
      <c r="K40" s="17">
        <f t="shared" si="1"/>
        <v>306172439.80000001</v>
      </c>
      <c r="L40" s="116"/>
    </row>
    <row r="41" spans="2:12" ht="13.2" x14ac:dyDescent="0.25">
      <c r="B41" s="24" t="s">
        <v>44</v>
      </c>
      <c r="C41" s="104">
        <v>350472546</v>
      </c>
      <c r="D41" s="96"/>
      <c r="E41" s="19">
        <f>'FY 2016'!J41</f>
        <v>368332024</v>
      </c>
      <c r="F41" s="19">
        <f>'FY 2017'!J41</f>
        <v>375938098</v>
      </c>
      <c r="G41" s="19">
        <f>'FY 2018'!J41</f>
        <v>384062585</v>
      </c>
      <c r="H41" s="19">
        <f>'FY 2019'!J41</f>
        <v>392731061</v>
      </c>
      <c r="I41" s="19">
        <f>'FY 2020'!J41</f>
        <v>402136745</v>
      </c>
      <c r="J41" s="104">
        <f t="shared" si="0"/>
        <v>1923200513</v>
      </c>
      <c r="K41" s="20">
        <f t="shared" si="1"/>
        <v>384640102.60000002</v>
      </c>
      <c r="L41" s="116"/>
    </row>
    <row r="42" spans="2:12" ht="13.2" x14ac:dyDescent="0.25">
      <c r="B42" s="21" t="s">
        <v>45</v>
      </c>
      <c r="C42" s="105">
        <v>159469843</v>
      </c>
      <c r="D42" s="95"/>
      <c r="E42" s="22">
        <f>'FY 2016'!J42</f>
        <v>167595715</v>
      </c>
      <c r="F42" s="22">
        <f>'FY 2017'!J42</f>
        <v>171056584</v>
      </c>
      <c r="G42" s="22">
        <f>'FY 2018'!J42</f>
        <v>174753337</v>
      </c>
      <c r="H42" s="22">
        <f>'FY 2019'!J42</f>
        <v>178697613</v>
      </c>
      <c r="I42" s="22">
        <f>'FY 2020'!J42</f>
        <v>182977330</v>
      </c>
      <c r="J42" s="105">
        <f t="shared" si="0"/>
        <v>875080579</v>
      </c>
      <c r="K42" s="23">
        <f t="shared" si="1"/>
        <v>175016115.80000001</v>
      </c>
      <c r="L42" s="116"/>
    </row>
    <row r="43" spans="2:12" ht="13.2" x14ac:dyDescent="0.25">
      <c r="B43" s="24" t="s">
        <v>46</v>
      </c>
      <c r="C43" s="106">
        <v>963682664</v>
      </c>
      <c r="D43" s="96"/>
      <c r="E43" s="15">
        <f>'FY 2016'!J43</f>
        <v>1012792050</v>
      </c>
      <c r="F43" s="15">
        <f>'FY 2017'!J43</f>
        <v>1033706218</v>
      </c>
      <c r="G43" s="15">
        <f>'FY 2018'!J43</f>
        <v>1056045847</v>
      </c>
      <c r="H43" s="15">
        <f>'FY 2019'!J43</f>
        <v>1079881265</v>
      </c>
      <c r="I43" s="15">
        <f>'FY 2020'!J43</f>
        <v>1105743762</v>
      </c>
      <c r="J43" s="106">
        <f t="shared" si="0"/>
        <v>5288169142</v>
      </c>
      <c r="K43" s="17">
        <f t="shared" si="1"/>
        <v>1057633828.4</v>
      </c>
      <c r="L43" s="116"/>
    </row>
    <row r="44" spans="2:12" ht="13.2" x14ac:dyDescent="0.25">
      <c r="B44" s="18" t="s">
        <v>47</v>
      </c>
      <c r="C44" s="104">
        <v>354439590</v>
      </c>
      <c r="D44" s="93"/>
      <c r="E44" s="19">
        <f>'FY 2016'!J44</f>
        <v>372498916</v>
      </c>
      <c r="F44" s="19">
        <f>'FY 2017'!J44</f>
        <v>380191084</v>
      </c>
      <c r="G44" s="19">
        <f>'FY 2018'!J44</f>
        <v>388407532</v>
      </c>
      <c r="H44" s="19">
        <f>'FY 2019'!J44</f>
        <v>397174128</v>
      </c>
      <c r="I44" s="19">
        <f>'FY 2020'!J44</f>
        <v>406686276</v>
      </c>
      <c r="J44" s="104">
        <f t="shared" si="0"/>
        <v>1944957936</v>
      </c>
      <c r="K44" s="20">
        <f t="shared" si="1"/>
        <v>388991587.19999999</v>
      </c>
      <c r="L44" s="116"/>
    </row>
    <row r="45" spans="2:12" ht="13.2" x14ac:dyDescent="0.25">
      <c r="B45" s="21" t="s">
        <v>48</v>
      </c>
      <c r="C45" s="105">
        <v>1620088460</v>
      </c>
      <c r="D45" s="95"/>
      <c r="E45" s="22">
        <f>'FY 2016'!J45</f>
        <v>1702649572</v>
      </c>
      <c r="F45" s="22">
        <f>'FY 2017'!J45</f>
        <v>1737809280</v>
      </c>
      <c r="G45" s="22">
        <f>'FY 2018'!J45</f>
        <v>1775365392</v>
      </c>
      <c r="H45" s="22">
        <f>'FY 2019'!J45</f>
        <v>1815436141</v>
      </c>
      <c r="I45" s="22">
        <f>'FY 2020'!J45</f>
        <v>1858914699</v>
      </c>
      <c r="J45" s="105">
        <f t="shared" ref="J45:J63" si="2">SUM(E45:I45)</f>
        <v>8890175084</v>
      </c>
      <c r="K45" s="23">
        <f t="shared" ref="K45:K63" si="3">AVERAGE(E45:I45)</f>
        <v>1778035016.8</v>
      </c>
      <c r="L45" s="116"/>
    </row>
    <row r="46" spans="2:12" ht="13.2" x14ac:dyDescent="0.25">
      <c r="B46" s="24" t="s">
        <v>49</v>
      </c>
      <c r="C46" s="106">
        <v>1006630450</v>
      </c>
      <c r="D46" s="96"/>
      <c r="E46" s="15">
        <f>'FY 2016'!J46</f>
        <v>1057922052</v>
      </c>
      <c r="F46" s="15">
        <f>'FY 2017'!J46</f>
        <v>1079768287</v>
      </c>
      <c r="G46" s="15">
        <f>'FY 2018'!J46</f>
        <v>1103103510</v>
      </c>
      <c r="H46" s="15">
        <f>'FY 2019'!J46</f>
        <v>1128001186</v>
      </c>
      <c r="I46" s="15">
        <f>'FY 2020'!J46</f>
        <v>1155016278</v>
      </c>
      <c r="J46" s="106">
        <f t="shared" si="2"/>
        <v>5523811313</v>
      </c>
      <c r="K46" s="17">
        <f t="shared" si="3"/>
        <v>1104762262.5999999</v>
      </c>
      <c r="L46" s="116"/>
    </row>
    <row r="47" spans="2:12" ht="13.2" x14ac:dyDescent="0.25">
      <c r="B47" s="18" t="s">
        <v>50</v>
      </c>
      <c r="C47" s="104">
        <v>239621802</v>
      </c>
      <c r="D47" s="93"/>
      <c r="E47" s="19">
        <f>'FY 2016'!J47</f>
        <v>251831294</v>
      </c>
      <c r="F47" s="19">
        <f>'FY 2017'!J47</f>
        <v>257031648</v>
      </c>
      <c r="G47" s="19">
        <f>'FY 2018'!J47</f>
        <v>262586445</v>
      </c>
      <c r="H47" s="19">
        <f>'FY 2019'!J47</f>
        <v>268513174</v>
      </c>
      <c r="I47" s="19">
        <f>'FY 2020'!J47</f>
        <v>274943940</v>
      </c>
      <c r="J47" s="104">
        <f t="shared" si="2"/>
        <v>1314906501</v>
      </c>
      <c r="K47" s="20">
        <f t="shared" si="3"/>
        <v>262981300.19999999</v>
      </c>
      <c r="L47" s="116"/>
    </row>
    <row r="48" spans="2:12" ht="13.2" x14ac:dyDescent="0.25">
      <c r="B48" s="25" t="s">
        <v>51</v>
      </c>
      <c r="C48" s="105">
        <v>1293739008</v>
      </c>
      <c r="D48" s="97"/>
      <c r="E48" s="22">
        <f>'FY 2016'!J48</f>
        <v>1359663237</v>
      </c>
      <c r="F48" s="22">
        <f>'FY 2017'!J48</f>
        <v>1387740399</v>
      </c>
      <c r="G48" s="22">
        <f>'FY 2018'!J48</f>
        <v>1417731235</v>
      </c>
      <c r="H48" s="22">
        <f>'FY 2019'!J48</f>
        <v>1449730162</v>
      </c>
      <c r="I48" s="22">
        <f>'FY 2020'!J48</f>
        <v>1484450429</v>
      </c>
      <c r="J48" s="105">
        <f t="shared" si="2"/>
        <v>7099315462</v>
      </c>
      <c r="K48" s="23">
        <f t="shared" si="3"/>
        <v>1419863092.4000001</v>
      </c>
      <c r="L48" s="116"/>
    </row>
    <row r="49" spans="2:12" ht="13.2" x14ac:dyDescent="0.25">
      <c r="B49" s="24" t="s">
        <v>52</v>
      </c>
      <c r="C49" s="106">
        <v>612127810</v>
      </c>
      <c r="D49" s="96"/>
      <c r="E49" s="15">
        <f>'FY 2016'!J49</f>
        <v>643315998</v>
      </c>
      <c r="F49" s="15">
        <f>'FY 2017'!J49</f>
        <v>656600603</v>
      </c>
      <c r="G49" s="15">
        <f>'FY 2018'!J49</f>
        <v>670790656</v>
      </c>
      <c r="H49" s="15">
        <f>'FY 2019'!J49</f>
        <v>685930829</v>
      </c>
      <c r="I49" s="15">
        <f>'FY 2020'!J49</f>
        <v>702358595</v>
      </c>
      <c r="J49" s="106">
        <f t="shared" si="2"/>
        <v>3358996681</v>
      </c>
      <c r="K49" s="17">
        <f t="shared" si="3"/>
        <v>671799336.20000005</v>
      </c>
      <c r="L49" s="116"/>
    </row>
    <row r="50" spans="2:12" ht="13.2" x14ac:dyDescent="0.25">
      <c r="B50" s="24" t="s">
        <v>53</v>
      </c>
      <c r="C50" s="104">
        <v>482423497</v>
      </c>
      <c r="D50" s="96"/>
      <c r="E50" s="19">
        <f>'FY 2016'!J50</f>
        <v>507004353</v>
      </c>
      <c r="F50" s="19">
        <f>'FY 2017'!J50</f>
        <v>517474070</v>
      </c>
      <c r="G50" s="19">
        <f>'FY 2018'!J50</f>
        <v>528657381</v>
      </c>
      <c r="H50" s="19">
        <f>'FY 2019'!J50</f>
        <v>540589488</v>
      </c>
      <c r="I50" s="19">
        <f>'FY 2020'!J50</f>
        <v>553536361</v>
      </c>
      <c r="J50" s="104">
        <f t="shared" si="2"/>
        <v>2647261653</v>
      </c>
      <c r="K50" s="20">
        <f t="shared" si="3"/>
        <v>529452330.60000002</v>
      </c>
      <c r="L50" s="116"/>
    </row>
    <row r="51" spans="2:12" ht="13.2" x14ac:dyDescent="0.25">
      <c r="B51" s="25" t="s">
        <v>54</v>
      </c>
      <c r="C51" s="105">
        <v>1583603275</v>
      </c>
      <c r="D51" s="97"/>
      <c r="E51" s="22">
        <f>'FY 2016'!J51</f>
        <v>1664296550</v>
      </c>
      <c r="F51" s="22">
        <f>'FY 2017'!J51</f>
        <v>1698664445</v>
      </c>
      <c r="G51" s="22">
        <f>'FY 2018'!J51</f>
        <v>1735374776</v>
      </c>
      <c r="H51" s="22">
        <f>'FY 2019'!J51</f>
        <v>1774543112</v>
      </c>
      <c r="I51" s="22">
        <f>'FY 2020'!J51</f>
        <v>1817042511</v>
      </c>
      <c r="J51" s="105">
        <f t="shared" si="2"/>
        <v>8689921394</v>
      </c>
      <c r="K51" s="23">
        <f t="shared" si="3"/>
        <v>1737984278.8</v>
      </c>
      <c r="L51" s="116"/>
    </row>
    <row r="52" spans="2:12" ht="13.2" x14ac:dyDescent="0.25">
      <c r="B52" s="24" t="s">
        <v>55</v>
      </c>
      <c r="C52" s="106">
        <v>211081927</v>
      </c>
      <c r="D52" s="96"/>
      <c r="E52" s="15">
        <f>'FY 2016'!J52</f>
        <v>221837373</v>
      </c>
      <c r="F52" s="15">
        <f>'FY 2017'!J52</f>
        <v>226418345</v>
      </c>
      <c r="G52" s="15">
        <f>'FY 2018'!J52</f>
        <v>231311545</v>
      </c>
      <c r="H52" s="15">
        <f>'FY 2019'!J52</f>
        <v>236532377</v>
      </c>
      <c r="I52" s="15">
        <f>'FY 2020'!J52</f>
        <v>242197215</v>
      </c>
      <c r="J52" s="106">
        <f t="shared" si="2"/>
        <v>1158296855</v>
      </c>
      <c r="K52" s="17">
        <f t="shared" si="3"/>
        <v>231659371</v>
      </c>
      <c r="L52" s="116"/>
    </row>
    <row r="53" spans="2:12" ht="13.2" x14ac:dyDescent="0.25">
      <c r="B53" s="24" t="s">
        <v>56</v>
      </c>
      <c r="C53" s="104">
        <v>646306850</v>
      </c>
      <c r="D53" s="96"/>
      <c r="E53" s="19">
        <f>'FY 2016'!J53</f>
        <v>679236584</v>
      </c>
      <c r="F53" s="19">
        <f>'FY 2017'!J53</f>
        <v>693262955</v>
      </c>
      <c r="G53" s="19">
        <f>'FY 2018'!J53</f>
        <v>708245330</v>
      </c>
      <c r="H53" s="19">
        <f>'FY 2019'!J53</f>
        <v>724230875</v>
      </c>
      <c r="I53" s="19">
        <f>'FY 2020'!J53</f>
        <v>741575911</v>
      </c>
      <c r="J53" s="104">
        <f t="shared" si="2"/>
        <v>3546551655</v>
      </c>
      <c r="K53" s="20">
        <f t="shared" si="3"/>
        <v>709310331</v>
      </c>
      <c r="L53" s="116"/>
    </row>
    <row r="54" spans="2:12" ht="13.2" x14ac:dyDescent="0.25">
      <c r="B54" s="25" t="s">
        <v>57</v>
      </c>
      <c r="C54" s="105">
        <v>272190802</v>
      </c>
      <c r="D54" s="97"/>
      <c r="E54" s="22">
        <f>'FY 2016'!J54</f>
        <v>286059805</v>
      </c>
      <c r="F54" s="22">
        <f>'FY 2017'!J54</f>
        <v>291966983</v>
      </c>
      <c r="G54" s="22">
        <f>'FY 2018'!J54</f>
        <v>298276779</v>
      </c>
      <c r="H54" s="22">
        <f>'FY 2019'!J54</f>
        <v>305009059</v>
      </c>
      <c r="I54" s="22">
        <f>'FY 2020'!J54</f>
        <v>312313885</v>
      </c>
      <c r="J54" s="105">
        <f t="shared" si="2"/>
        <v>1493626511</v>
      </c>
      <c r="K54" s="23">
        <f t="shared" si="3"/>
        <v>298725302.19999999</v>
      </c>
      <c r="L54" s="116"/>
    </row>
    <row r="55" spans="2:12" ht="13.2" x14ac:dyDescent="0.25">
      <c r="B55" s="24" t="s">
        <v>58</v>
      </c>
      <c r="C55" s="106">
        <v>815605297</v>
      </c>
      <c r="D55" s="96"/>
      <c r="E55" s="15">
        <f>'FY 2016'!J55</f>
        <v>857163013</v>
      </c>
      <c r="F55" s="15">
        <f>'FY 2017'!J55</f>
        <v>874863555</v>
      </c>
      <c r="G55" s="15">
        <f>'FY 2018'!J55</f>
        <v>893770525</v>
      </c>
      <c r="H55" s="15">
        <f>'FY 2019'!J55</f>
        <v>913943445</v>
      </c>
      <c r="I55" s="15">
        <f>'FY 2020'!J55</f>
        <v>935831968</v>
      </c>
      <c r="J55" s="106">
        <f t="shared" si="2"/>
        <v>4475572506</v>
      </c>
      <c r="K55" s="17">
        <f t="shared" si="3"/>
        <v>895114501.20000005</v>
      </c>
      <c r="L55" s="116"/>
    </row>
    <row r="56" spans="2:12" ht="13.2" x14ac:dyDescent="0.25">
      <c r="B56" s="18" t="s">
        <v>59</v>
      </c>
      <c r="C56" s="104">
        <v>3331596800</v>
      </c>
      <c r="D56" s="93"/>
      <c r="E56" s="19">
        <f>'FY 2016'!J56</f>
        <v>3501354175</v>
      </c>
      <c r="F56" s="19">
        <f>'FY 2017'!J56</f>
        <v>3573657617</v>
      </c>
      <c r="G56" s="19">
        <f>'FY 2018'!J56</f>
        <v>3650889094</v>
      </c>
      <c r="H56" s="19">
        <f>'FY 2019'!J56</f>
        <v>3733291741</v>
      </c>
      <c r="I56" s="19">
        <f>'FY 2020'!J56</f>
        <v>3822702306</v>
      </c>
      <c r="J56" s="104">
        <f t="shared" si="2"/>
        <v>18281894933</v>
      </c>
      <c r="K56" s="20">
        <f t="shared" si="3"/>
        <v>3656378986.5999999</v>
      </c>
      <c r="L56" s="116"/>
    </row>
    <row r="57" spans="2:12" ht="13.2" x14ac:dyDescent="0.25">
      <c r="B57" s="25" t="s">
        <v>60</v>
      </c>
      <c r="C57" s="105">
        <v>335148600</v>
      </c>
      <c r="D57" s="97"/>
      <c r="E57" s="22">
        <f>'FY 2016'!J57</f>
        <v>352225393</v>
      </c>
      <c r="F57" s="22">
        <f>'FY 2017'!J57</f>
        <v>359498902</v>
      </c>
      <c r="G57" s="22">
        <f>'FY 2018'!J57</f>
        <v>367268156</v>
      </c>
      <c r="H57" s="22">
        <f>'FY 2019'!J57</f>
        <v>375557614</v>
      </c>
      <c r="I57" s="22">
        <f>'FY 2020'!J57</f>
        <v>384552048</v>
      </c>
      <c r="J57" s="105">
        <f t="shared" si="2"/>
        <v>1839102113</v>
      </c>
      <c r="K57" s="23">
        <f t="shared" si="3"/>
        <v>367820422.60000002</v>
      </c>
      <c r="L57" s="116"/>
    </row>
    <row r="58" spans="2:12" ht="13.2" x14ac:dyDescent="0.25">
      <c r="B58" s="18" t="s">
        <v>61</v>
      </c>
      <c r="C58" s="106">
        <v>195886832</v>
      </c>
      <c r="D58" s="93"/>
      <c r="E58" s="15">
        <f>'FY 2016'!J58</f>
        <v>205868282</v>
      </c>
      <c r="F58" s="15">
        <f>'FY 2017'!J58</f>
        <v>210119484</v>
      </c>
      <c r="G58" s="15">
        <f>'FY 2018'!J58</f>
        <v>214660438</v>
      </c>
      <c r="H58" s="15">
        <f>'FY 2019'!J58</f>
        <v>219505440</v>
      </c>
      <c r="I58" s="15">
        <f>'FY 2020'!J58</f>
        <v>224762485</v>
      </c>
      <c r="J58" s="106">
        <f t="shared" si="2"/>
        <v>1074916129</v>
      </c>
      <c r="K58" s="17">
        <f t="shared" si="3"/>
        <v>214983225.80000001</v>
      </c>
      <c r="L58" s="116"/>
    </row>
    <row r="59" spans="2:12" ht="13.2" x14ac:dyDescent="0.25">
      <c r="B59" s="24" t="s">
        <v>62</v>
      </c>
      <c r="C59" s="104">
        <v>982180040</v>
      </c>
      <c r="D59" s="96"/>
      <c r="E59" s="19">
        <f>'FY 2016'!J59</f>
        <v>1032226472</v>
      </c>
      <c r="F59" s="19">
        <f>'FY 2017'!J59</f>
        <v>1053542076</v>
      </c>
      <c r="G59" s="19">
        <f>'FY 2018'!J59</f>
        <v>1076310501</v>
      </c>
      <c r="H59" s="19">
        <f>'FY 2019'!J59</f>
        <v>1100603428</v>
      </c>
      <c r="I59" s="19">
        <f>'FY 2020'!J59</f>
        <v>1126962342</v>
      </c>
      <c r="J59" s="104">
        <f t="shared" si="2"/>
        <v>5389644819</v>
      </c>
      <c r="K59" s="20">
        <f t="shared" si="3"/>
        <v>1077928963.8</v>
      </c>
      <c r="L59" s="116"/>
    </row>
    <row r="60" spans="2:12" ht="13.2" x14ac:dyDescent="0.25">
      <c r="B60" s="21" t="s">
        <v>63</v>
      </c>
      <c r="C60" s="105">
        <v>654304963</v>
      </c>
      <c r="D60" s="95"/>
      <c r="E60" s="22">
        <f>'FY 2016'!J60</f>
        <v>687644962</v>
      </c>
      <c r="F60" s="22">
        <f>'FY 2017'!J60</f>
        <v>701844910</v>
      </c>
      <c r="G60" s="22">
        <f>'FY 2018'!J60</f>
        <v>717012693</v>
      </c>
      <c r="H60" s="22">
        <f>'FY 2019'!J60</f>
        <v>733196062</v>
      </c>
      <c r="I60" s="22">
        <f>'FY 2020'!J60</f>
        <v>750755744</v>
      </c>
      <c r="J60" s="105">
        <f t="shared" si="2"/>
        <v>3590454371</v>
      </c>
      <c r="K60" s="23">
        <f t="shared" si="3"/>
        <v>718090874.20000005</v>
      </c>
      <c r="L60" s="116"/>
    </row>
    <row r="61" spans="2:12" ht="13.2" x14ac:dyDescent="0.25">
      <c r="B61" s="24" t="s">
        <v>64</v>
      </c>
      <c r="C61" s="106">
        <v>421797542</v>
      </c>
      <c r="D61" s="96"/>
      <c r="E61" s="15">
        <f>'FY 2016'!J61</f>
        <v>443288929</v>
      </c>
      <c r="F61" s="15">
        <f>'FY 2017'!J61</f>
        <v>452442922</v>
      </c>
      <c r="G61" s="15">
        <f>'FY 2018'!J61</f>
        <v>462220829</v>
      </c>
      <c r="H61" s="15">
        <f>'FY 2019'!J61</f>
        <v>472653435</v>
      </c>
      <c r="I61" s="15">
        <f>'FY 2020'!J61</f>
        <v>483973279</v>
      </c>
      <c r="J61" s="106">
        <f t="shared" si="2"/>
        <v>2314579394</v>
      </c>
      <c r="K61" s="17">
        <f t="shared" si="3"/>
        <v>462915878.80000001</v>
      </c>
      <c r="L61" s="116"/>
    </row>
    <row r="62" spans="2:12" ht="13.2" x14ac:dyDescent="0.25">
      <c r="B62" s="24" t="s">
        <v>65</v>
      </c>
      <c r="C62" s="104">
        <v>726226908</v>
      </c>
      <c r="D62" s="96"/>
      <c r="E62" s="19">
        <f>'FY 2016'!J62</f>
        <v>763229980</v>
      </c>
      <c r="F62" s="19">
        <f>'FY 2017'!J62</f>
        <v>778990803</v>
      </c>
      <c r="G62" s="19">
        <f>'FY 2018'!J62</f>
        <v>795825845</v>
      </c>
      <c r="H62" s="19">
        <f>'FY 2019'!J62</f>
        <v>813788109</v>
      </c>
      <c r="I62" s="19">
        <f>'FY 2020'!J62</f>
        <v>833277970</v>
      </c>
      <c r="J62" s="104">
        <f t="shared" si="2"/>
        <v>3985112707</v>
      </c>
      <c r="K62" s="20">
        <f t="shared" si="3"/>
        <v>797022541.39999998</v>
      </c>
      <c r="L62" s="116"/>
    </row>
    <row r="63" spans="2:12" ht="13.2" x14ac:dyDescent="0.25">
      <c r="B63" s="25" t="s">
        <v>66</v>
      </c>
      <c r="C63" s="105">
        <v>247262623</v>
      </c>
      <c r="D63" s="97"/>
      <c r="E63" s="22">
        <f>'FY 2016'!J63</f>
        <v>259861381</v>
      </c>
      <c r="F63" s="22">
        <f>'FY 2017'!J63</f>
        <v>265227558</v>
      </c>
      <c r="G63" s="22">
        <f>'FY 2018'!J63</f>
        <v>270959481</v>
      </c>
      <c r="H63" s="22">
        <f>'FY 2019'!J63</f>
        <v>277075196</v>
      </c>
      <c r="I63" s="22">
        <f>'FY 2020'!J63</f>
        <v>283711020</v>
      </c>
      <c r="J63" s="105">
        <f t="shared" si="2"/>
        <v>1356834636</v>
      </c>
      <c r="K63" s="23">
        <f t="shared" si="3"/>
        <v>271366927.19999999</v>
      </c>
      <c r="L63" s="116"/>
    </row>
    <row r="64" spans="2:12" ht="13.2" x14ac:dyDescent="0.25">
      <c r="B64" s="26"/>
      <c r="C64" s="107"/>
      <c r="D64" s="98"/>
      <c r="E64" s="27"/>
      <c r="F64" s="27"/>
      <c r="G64" s="27"/>
      <c r="H64" s="15"/>
      <c r="I64" s="15"/>
      <c r="J64" s="106"/>
      <c r="K64" s="17"/>
    </row>
    <row r="65" spans="2:11" ht="13.2" x14ac:dyDescent="0.25">
      <c r="B65" s="28" t="s">
        <v>67</v>
      </c>
      <c r="C65" s="115">
        <f>SUM(C13:C63)</f>
        <v>37798000000</v>
      </c>
      <c r="D65" s="99"/>
      <c r="E65" s="29">
        <f>SUM(E13:E63)</f>
        <v>39724000000</v>
      </c>
      <c r="F65" s="29">
        <f t="shared" ref="F65:I65" si="4">SUM(F13:F63)</f>
        <v>40544305000</v>
      </c>
      <c r="G65" s="29">
        <f t="shared" si="4"/>
        <v>41420520075</v>
      </c>
      <c r="H65" s="27">
        <f t="shared" si="4"/>
        <v>42355403696</v>
      </c>
      <c r="I65" s="27">
        <f t="shared" si="4"/>
        <v>43369794311</v>
      </c>
      <c r="J65" s="107">
        <f>SUM(E65:I65)</f>
        <v>207414023082</v>
      </c>
      <c r="K65" s="30">
        <f>AVERAGE(E65:I65)</f>
        <v>41482804616.400002</v>
      </c>
    </row>
    <row r="66" spans="2:11" ht="13.2" x14ac:dyDescent="0.25">
      <c r="B66" s="34"/>
      <c r="C66" s="102"/>
      <c r="D66" s="102"/>
      <c r="E66" s="32"/>
      <c r="F66" s="32"/>
      <c r="G66" s="32"/>
      <c r="H66" s="32"/>
      <c r="I66" s="32"/>
      <c r="J66" s="94"/>
      <c r="K66" s="32"/>
    </row>
    <row r="67" spans="2:11" s="72" customFormat="1" ht="13.2" x14ac:dyDescent="0.25">
      <c r="B67" s="112"/>
      <c r="C67" s="102"/>
      <c r="D67" s="102"/>
      <c r="E67" s="94"/>
      <c r="F67" s="94"/>
      <c r="G67" s="94"/>
      <c r="H67" s="94"/>
      <c r="I67" s="94"/>
      <c r="J67" s="94"/>
      <c r="K67" s="94"/>
    </row>
    <row r="68" spans="2:11" s="72" customFormat="1" ht="13.2" x14ac:dyDescent="0.25">
      <c r="B68" s="112" t="s">
        <v>94</v>
      </c>
      <c r="C68" s="112"/>
      <c r="D68" s="112"/>
      <c r="E68" s="94"/>
      <c r="F68" s="94"/>
      <c r="G68" s="94"/>
      <c r="H68" s="94"/>
      <c r="I68" s="94"/>
      <c r="J68" s="94"/>
      <c r="K68" s="94"/>
    </row>
    <row r="69" spans="2:11" s="72" customFormat="1" ht="13.2" x14ac:dyDescent="0.25">
      <c r="B69" s="112"/>
      <c r="C69" s="112"/>
      <c r="D69" s="112"/>
      <c r="E69" s="94"/>
      <c r="F69" s="94"/>
      <c r="G69" s="94"/>
      <c r="H69" s="94"/>
      <c r="I69" s="94"/>
      <c r="J69" s="94"/>
      <c r="K69" s="94"/>
    </row>
    <row r="70" spans="2:11" ht="13.2" x14ac:dyDescent="0.25">
      <c r="B70" s="35"/>
      <c r="C70" s="35"/>
      <c r="D70" s="35"/>
      <c r="E70" s="32"/>
      <c r="F70" s="32"/>
      <c r="G70" s="32"/>
      <c r="H70" s="32"/>
      <c r="I70" s="32"/>
      <c r="J70" s="94"/>
      <c r="K70" s="32"/>
    </row>
    <row r="71" spans="2:11" ht="13.2" x14ac:dyDescent="0.25">
      <c r="B71" s="35"/>
      <c r="C71" s="35"/>
      <c r="D71" s="35"/>
      <c r="E71" s="32"/>
      <c r="F71" s="32"/>
      <c r="G71" s="32"/>
      <c r="H71" s="32"/>
      <c r="I71" s="32"/>
      <c r="J71" s="94"/>
      <c r="K71" s="32"/>
    </row>
    <row r="72" spans="2:11" ht="13.2" x14ac:dyDescent="0.25">
      <c r="B72" s="31"/>
      <c r="C72" s="108"/>
      <c r="D72" s="108"/>
      <c r="E72" s="32"/>
      <c r="F72" s="32"/>
      <c r="G72" s="32"/>
      <c r="H72" s="32"/>
      <c r="I72" s="32"/>
      <c r="J72" s="94"/>
      <c r="K72" s="32"/>
    </row>
    <row r="73" spans="2:11" ht="12.75" hidden="1" customHeight="1" x14ac:dyDescent="0.25"/>
    <row r="74" spans="2:11" ht="12.75" hidden="1" customHeight="1" x14ac:dyDescent="0.25"/>
    <row r="75" spans="2:11" ht="12.75" hidden="1" customHeight="1" x14ac:dyDescent="0.25"/>
    <row r="76" spans="2:11" ht="12.75" hidden="1" customHeight="1" x14ac:dyDescent="0.25"/>
    <row r="77" spans="2:11" ht="12.75" hidden="1" customHeight="1" x14ac:dyDescent="0.25"/>
    <row r="78" spans="2:11" ht="12.75" hidden="1" customHeight="1" x14ac:dyDescent="0.25"/>
    <row r="79" spans="2:11" ht="12.75" hidden="1" customHeight="1" x14ac:dyDescent="0.25"/>
    <row r="80" spans="2:11" ht="12.75" hidden="1" customHeight="1" x14ac:dyDescent="0.25"/>
    <row r="81" ht="12.75" hidden="1" customHeight="1" x14ac:dyDescent="0.25"/>
    <row r="82" ht="12.75" hidden="1" customHeight="1" x14ac:dyDescent="0.25"/>
    <row r="83" ht="12.75" hidden="1" customHeight="1" x14ac:dyDescent="0.25"/>
    <row r="84" ht="12.75" hidden="1" customHeight="1" x14ac:dyDescent="0.25"/>
    <row r="85" ht="12.75" hidden="1" customHeight="1" x14ac:dyDescent="0.25"/>
    <row r="86" ht="12.75" hidden="1" customHeight="1" x14ac:dyDescent="0.25"/>
    <row r="87" ht="12.75" hidden="1" customHeight="1" x14ac:dyDescent="0.25"/>
    <row r="88" ht="12.75" hidden="1" customHeight="1" x14ac:dyDescent="0.25"/>
    <row r="89" ht="12.75" hidden="1" customHeight="1" x14ac:dyDescent="0.25"/>
    <row r="90" ht="12.75" hidden="1" customHeight="1" x14ac:dyDescent="0.25"/>
    <row r="91" ht="12.75" hidden="1" customHeight="1" x14ac:dyDescent="0.25"/>
    <row r="92" ht="12.75" hidden="1" customHeight="1" x14ac:dyDescent="0.25"/>
    <row r="93" ht="12.75" hidden="1" customHeight="1" x14ac:dyDescent="0.25"/>
    <row r="94" ht="12.75" hidden="1" customHeight="1" x14ac:dyDescent="0.25"/>
    <row r="95" ht="12.75" hidden="1" customHeight="1" x14ac:dyDescent="0.25"/>
  </sheetData>
  <mergeCells count="2">
    <mergeCell ref="B1:K1"/>
    <mergeCell ref="B2:K2"/>
  </mergeCells>
  <printOptions horizontalCentered="1" verticalCentered="1"/>
  <pageMargins left="0.35" right="0.35" top="0.3" bottom="0.3" header="0.5" footer="0.5"/>
  <pageSetup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Y95"/>
  <sheetViews>
    <sheetView topLeftCell="A36" zoomScaleNormal="100" workbookViewId="0">
      <selection activeCell="B41" sqref="B41"/>
    </sheetView>
  </sheetViews>
  <sheetFormatPr defaultColWidth="0" defaultRowHeight="0" customHeight="1" zeroHeight="1" x14ac:dyDescent="0.25"/>
  <cols>
    <col min="1" max="1" width="2.6640625" customWidth="1"/>
    <col min="2" max="2" width="20.109375" customWidth="1"/>
    <col min="3" max="3" width="16.109375" bestFit="1" customWidth="1"/>
    <col min="4" max="8" width="15.6640625" customWidth="1"/>
    <col min="9" max="9" width="15.6640625" style="72" customWidth="1"/>
    <col min="10" max="10" width="16.109375" bestFit="1" customWidth="1"/>
    <col min="11" max="11" width="2.6640625" customWidth="1"/>
    <col min="12" max="235" width="9.109375" hidden="1" customWidth="1"/>
    <col min="236" max="259" width="9.109375" hidden="1"/>
  </cols>
  <sheetData>
    <row r="1" spans="1:11" ht="13.2" x14ac:dyDescent="0.25">
      <c r="A1" s="33"/>
      <c r="B1" s="124" t="s">
        <v>68</v>
      </c>
      <c r="C1" s="124"/>
      <c r="D1" s="124"/>
      <c r="E1" s="124"/>
      <c r="F1" s="124"/>
      <c r="G1" s="124"/>
      <c r="H1" s="124"/>
      <c r="I1" s="124"/>
      <c r="J1" s="124"/>
      <c r="K1" s="1"/>
    </row>
    <row r="2" spans="1:11" ht="15.75" customHeight="1" x14ac:dyDescent="0.25">
      <c r="A2" s="33"/>
      <c r="B2" s="125" t="s">
        <v>69</v>
      </c>
      <c r="C2" s="125"/>
      <c r="D2" s="125"/>
      <c r="E2" s="125"/>
      <c r="F2" s="125"/>
      <c r="G2" s="125"/>
      <c r="H2" s="125"/>
      <c r="I2" s="125"/>
      <c r="J2" s="125"/>
      <c r="K2" s="3"/>
    </row>
    <row r="3" spans="1:11" ht="12.75" customHeight="1" x14ac:dyDescent="0.25">
      <c r="B3" s="2"/>
      <c r="C3" s="4"/>
      <c r="D3" s="4"/>
      <c r="E3" s="4"/>
      <c r="F3" s="4"/>
      <c r="G3" s="4"/>
      <c r="H3" s="4"/>
      <c r="I3" s="120"/>
      <c r="J3" s="4"/>
    </row>
    <row r="4" spans="1:11" ht="13.2" x14ac:dyDescent="0.25">
      <c r="B4" s="2"/>
      <c r="C4" s="5"/>
      <c r="D4" s="2"/>
      <c r="E4" s="2"/>
      <c r="F4" s="2"/>
      <c r="H4" s="6"/>
      <c r="I4" s="121"/>
      <c r="J4" s="6"/>
    </row>
    <row r="5" spans="1:11" ht="13.2" x14ac:dyDescent="0.25">
      <c r="B5" s="76" t="s">
        <v>95</v>
      </c>
      <c r="C5" s="76"/>
      <c r="D5" s="76"/>
      <c r="E5" s="76"/>
      <c r="F5" s="76"/>
      <c r="G5" s="76"/>
      <c r="H5" s="76"/>
      <c r="I5" s="76"/>
      <c r="J5" s="76"/>
    </row>
    <row r="6" spans="1:11" ht="13.2" x14ac:dyDescent="0.25">
      <c r="B6" s="101"/>
      <c r="C6" s="101" t="s">
        <v>70</v>
      </c>
      <c r="D6" s="101"/>
      <c r="E6" s="101"/>
      <c r="F6" s="101"/>
      <c r="G6" s="101"/>
      <c r="H6" s="101"/>
      <c r="I6" s="101"/>
      <c r="J6" s="101"/>
    </row>
    <row r="7" spans="1:11" ht="13.2" x14ac:dyDescent="0.25">
      <c r="G7" s="7"/>
      <c r="H7" s="7"/>
      <c r="I7" s="82"/>
      <c r="J7" s="7"/>
    </row>
    <row r="8" spans="1:11" ht="14.25" customHeight="1" x14ac:dyDescent="0.25">
      <c r="B8" s="8"/>
      <c r="C8" s="9" t="s">
        <v>0</v>
      </c>
      <c r="D8" s="77" t="s">
        <v>3</v>
      </c>
      <c r="E8" s="9" t="s">
        <v>1</v>
      </c>
      <c r="F8" s="9" t="s">
        <v>2</v>
      </c>
      <c r="G8" s="9"/>
      <c r="H8" s="9"/>
      <c r="I8" s="77"/>
      <c r="J8" s="9"/>
    </row>
    <row r="9" spans="1:11" ht="13.2" x14ac:dyDescent="0.25">
      <c r="C9" s="9" t="s">
        <v>1</v>
      </c>
      <c r="D9" s="77" t="s">
        <v>5</v>
      </c>
      <c r="E9" s="9" t="s">
        <v>4</v>
      </c>
      <c r="F9" s="9" t="s">
        <v>1</v>
      </c>
      <c r="G9" s="9"/>
      <c r="H9" s="9"/>
      <c r="I9" s="77" t="s">
        <v>0</v>
      </c>
      <c r="J9" s="9"/>
    </row>
    <row r="10" spans="1:11" ht="13.8" x14ac:dyDescent="0.25">
      <c r="B10" s="10"/>
      <c r="C10" s="9" t="s">
        <v>6</v>
      </c>
      <c r="D10" s="77" t="s">
        <v>84</v>
      </c>
      <c r="E10" s="9" t="s">
        <v>7</v>
      </c>
      <c r="F10" s="9" t="s">
        <v>8</v>
      </c>
      <c r="G10" s="9" t="s">
        <v>9</v>
      </c>
      <c r="H10" s="9" t="s">
        <v>10</v>
      </c>
      <c r="I10" s="77" t="s">
        <v>85</v>
      </c>
      <c r="J10" s="9" t="s">
        <v>11</v>
      </c>
    </row>
    <row r="11" spans="1:11" ht="15.6" x14ac:dyDescent="0.25">
      <c r="B11" s="11" t="s">
        <v>12</v>
      </c>
      <c r="C11" s="11" t="s">
        <v>13</v>
      </c>
      <c r="D11" s="79" t="s">
        <v>13</v>
      </c>
      <c r="E11" s="79" t="s">
        <v>77</v>
      </c>
      <c r="F11" s="11" t="s">
        <v>13</v>
      </c>
      <c r="G11" s="11" t="s">
        <v>13</v>
      </c>
      <c r="H11" s="11" t="s">
        <v>14</v>
      </c>
      <c r="I11" s="79" t="s">
        <v>13</v>
      </c>
      <c r="J11" s="11" t="s">
        <v>15</v>
      </c>
    </row>
    <row r="12" spans="1:11" ht="13.2" x14ac:dyDescent="0.25">
      <c r="B12" s="12"/>
      <c r="C12" s="12"/>
      <c r="D12" s="12"/>
      <c r="E12" s="12"/>
      <c r="F12" s="12"/>
      <c r="G12" s="13"/>
      <c r="H12" s="13"/>
      <c r="I12" s="87"/>
      <c r="J12" s="13"/>
    </row>
    <row r="13" spans="1:11" ht="13.2" x14ac:dyDescent="0.25">
      <c r="B13" s="14" t="s">
        <v>16</v>
      </c>
      <c r="C13" s="15">
        <f>'FY 2016'!C13+'FY 2017'!C13+'FY 2018'!C13+'FY 2019'!C13+'FY 2020'!C13</f>
        <v>2376361706</v>
      </c>
      <c r="D13" s="90">
        <f>'FY 2016'!D13+'FY 2017'!D13+'FY 2018'!D13+'FY 2019'!D13+'FY 2020'!D13</f>
        <v>1184650152</v>
      </c>
      <c r="E13" s="90">
        <f>'FY 2016'!E13+'FY 2017'!E13+'FY 2018'!E13+'FY 2019'!E13+'FY 2020'!E13</f>
        <v>236195156</v>
      </c>
      <c r="F13" s="90">
        <f>'FY 2016'!F13+'FY 2017'!F13+'FY 2018'!F13+'FY 2019'!F13+'FY 2020'!F13</f>
        <v>24330066</v>
      </c>
      <c r="G13" s="90">
        <f>'FY 2016'!G13+'FY 2017'!G13+'FY 2018'!G13+'FY 2019'!G13+'FY 2020'!G13</f>
        <v>59168350</v>
      </c>
      <c r="H13" s="90">
        <f>'FY 2016'!H13+'FY 2017'!H13+'FY 2018'!H13+'FY 2019'!H13+'FY 2020'!H13</f>
        <v>15967692</v>
      </c>
      <c r="I13" s="90">
        <f>'FY 2016'!I13+'FY 2017'!I13+'FY 2018'!I13+'FY 2019'!I13+'FY 2020'!I13</f>
        <v>121553595</v>
      </c>
      <c r="J13" s="17">
        <f t="shared" ref="J13:J45" si="0">SUM(C13:I13)</f>
        <v>4018226717</v>
      </c>
    </row>
    <row r="14" spans="1:11" ht="13.2" x14ac:dyDescent="0.25">
      <c r="B14" s="18" t="s">
        <v>17</v>
      </c>
      <c r="C14" s="19">
        <f>'FY 2016'!C14+'FY 2017'!C14+'FY 2018'!C14+'FY 2019'!C14+'FY 2020'!C14</f>
        <v>1503781098</v>
      </c>
      <c r="D14" s="19">
        <f>'FY 2016'!D14+'FY 2017'!D14+'FY 2018'!D14+'FY 2019'!D14+'FY 2020'!D14</f>
        <v>752229758</v>
      </c>
      <c r="E14" s="19">
        <f>'FY 2016'!E14+'FY 2017'!E14+'FY 2018'!E14+'FY 2019'!E14+'FY 2020'!E14</f>
        <v>158980298</v>
      </c>
      <c r="F14" s="19">
        <f>'FY 2016'!F14+'FY 2017'!F14+'FY 2018'!F14+'FY 2019'!F14+'FY 2020'!F14</f>
        <v>5875000</v>
      </c>
      <c r="G14" s="19">
        <f>'FY 2016'!G14+'FY 2017'!G14+'FY 2018'!G14+'FY 2019'!G14+'FY 2020'!G14</f>
        <v>142730532</v>
      </c>
      <c r="H14" s="19">
        <f>'FY 2016'!H14+'FY 2017'!H14+'FY 2018'!H14+'FY 2019'!H14+'FY 2020'!H14</f>
        <v>11775386</v>
      </c>
      <c r="I14" s="85">
        <f>'FY 2016'!I14+'FY 2017'!I14+'FY 2018'!I14+'FY 2019'!I14+'FY 2020'!I14</f>
        <v>80297146</v>
      </c>
      <c r="J14" s="20">
        <f t="shared" si="0"/>
        <v>2655669218</v>
      </c>
    </row>
    <row r="15" spans="1:11" ht="13.2" x14ac:dyDescent="0.25">
      <c r="B15" s="21" t="s">
        <v>18</v>
      </c>
      <c r="C15" s="22">
        <f>'FY 2016'!C15+'FY 2017'!C15+'FY 2018'!C15+'FY 2019'!C15+'FY 2020'!C15</f>
        <v>2147423362</v>
      </c>
      <c r="D15" s="22">
        <f>'FY 2016'!D15+'FY 2017'!D15+'FY 2018'!D15+'FY 2019'!D15+'FY 2020'!D15</f>
        <v>1076083248</v>
      </c>
      <c r="E15" s="22">
        <f>'FY 2016'!E15+'FY 2017'!E15+'FY 2018'!E15+'FY 2019'!E15+'FY 2020'!E15</f>
        <v>221178085</v>
      </c>
      <c r="F15" s="22">
        <f>'FY 2016'!F15+'FY 2017'!F15+'FY 2018'!F15+'FY 2019'!F15+'FY 2020'!F15</f>
        <v>14232640</v>
      </c>
      <c r="G15" s="22">
        <f>'FY 2016'!G15+'FY 2017'!G15+'FY 2018'!G15+'FY 2019'!G15+'FY 2020'!G15</f>
        <v>269067379</v>
      </c>
      <c r="H15" s="22">
        <f>'FY 2016'!H15+'FY 2017'!H15+'FY 2018'!H15+'FY 2019'!H15+'FY 2020'!H15</f>
        <v>30388778</v>
      </c>
      <c r="I15" s="88">
        <f>'FY 2016'!I15+'FY 2017'!I15+'FY 2018'!I15+'FY 2019'!I15+'FY 2020'!I15</f>
        <v>116757939</v>
      </c>
      <c r="J15" s="23">
        <f t="shared" si="0"/>
        <v>3875131431</v>
      </c>
    </row>
    <row r="16" spans="1:11" ht="13.2" x14ac:dyDescent="0.25">
      <c r="B16" s="24" t="s">
        <v>19</v>
      </c>
      <c r="C16" s="15">
        <f>'FY 2016'!C16+'FY 2017'!C16+'FY 2018'!C16+'FY 2019'!C16+'FY 2020'!C16</f>
        <v>1607942773</v>
      </c>
      <c r="D16" s="15">
        <f>'FY 2016'!D16+'FY 2017'!D16+'FY 2018'!D16+'FY 2019'!D16+'FY 2020'!D16</f>
        <v>802112162</v>
      </c>
      <c r="E16" s="15">
        <f>'FY 2016'!E16+'FY 2017'!E16+'FY 2018'!E16+'FY 2019'!E16+'FY 2020'!E16</f>
        <v>156208950</v>
      </c>
      <c r="F16" s="15">
        <f>'FY 2016'!F16+'FY 2017'!F16+'FY 2018'!F16+'FY 2019'!F16+'FY 2020'!F16</f>
        <v>20071508</v>
      </c>
      <c r="G16" s="15">
        <f>'FY 2016'!G16+'FY 2017'!G16+'FY 2018'!G16+'FY 2019'!G16+'FY 2020'!G16</f>
        <v>63867523</v>
      </c>
      <c r="H16" s="15">
        <f>'FY 2016'!H16+'FY 2017'!H16+'FY 2018'!H16+'FY 2019'!H16+'FY 2020'!H16</f>
        <v>8922553</v>
      </c>
      <c r="I16" s="90">
        <f>'FY 2016'!I16+'FY 2017'!I16+'FY 2018'!I16+'FY 2019'!I16+'FY 2020'!I16</f>
        <v>83012548</v>
      </c>
      <c r="J16" s="17">
        <f t="shared" si="0"/>
        <v>2742138017</v>
      </c>
    </row>
    <row r="17" spans="2:10" ht="13.2" x14ac:dyDescent="0.25">
      <c r="B17" s="18" t="s">
        <v>20</v>
      </c>
      <c r="C17" s="19">
        <f>'FY 2016'!C17+'FY 2017'!C17+'FY 2018'!C17+'FY 2019'!C17+'FY 2020'!C17</f>
        <v>10032529736</v>
      </c>
      <c r="D17" s="19">
        <f>'FY 2016'!D17+'FY 2017'!D17+'FY 2018'!D17+'FY 2019'!D17+'FY 2020'!D17</f>
        <v>5057774101</v>
      </c>
      <c r="E17" s="19">
        <f>'FY 2016'!E17+'FY 2017'!E17+'FY 2018'!E17+'FY 2019'!E17+'FY 2020'!E17</f>
        <v>1017592522</v>
      </c>
      <c r="F17" s="19">
        <f>'FY 2016'!F17+'FY 2017'!F17+'FY 2018'!F17+'FY 2019'!F17+'FY 2020'!F17</f>
        <v>82135958</v>
      </c>
      <c r="G17" s="19">
        <f>'FY 2016'!G17+'FY 2017'!G17+'FY 2018'!G17+'FY 2019'!G17+'FY 2020'!G17</f>
        <v>2406968478</v>
      </c>
      <c r="H17" s="19">
        <f>'FY 2016'!H17+'FY 2017'!H17+'FY 2018'!H17+'FY 2019'!H17+'FY 2020'!H17</f>
        <v>259831965</v>
      </c>
      <c r="I17" s="85">
        <f>'FY 2016'!I17+'FY 2017'!I17+'FY 2018'!I17+'FY 2019'!I17+'FY 2020'!I17</f>
        <v>582360087</v>
      </c>
      <c r="J17" s="20">
        <f t="shared" si="0"/>
        <v>19439192847</v>
      </c>
    </row>
    <row r="18" spans="2:10" ht="13.2" x14ac:dyDescent="0.25">
      <c r="B18" s="25" t="s">
        <v>21</v>
      </c>
      <c r="C18" s="22">
        <f>'FY 2016'!C18+'FY 2017'!C18+'FY 2018'!C18+'FY 2019'!C18+'FY 2020'!C18</f>
        <v>1551723500</v>
      </c>
      <c r="D18" s="22">
        <f>'FY 2016'!D18+'FY 2017'!D18+'FY 2018'!D18+'FY 2019'!D18+'FY 2020'!D18</f>
        <v>778304379</v>
      </c>
      <c r="E18" s="22">
        <f>'FY 2016'!E18+'FY 2017'!E18+'FY 2018'!E18+'FY 2019'!E18+'FY 2020'!E18</f>
        <v>153203318</v>
      </c>
      <c r="F18" s="22">
        <f>'FY 2016'!F18+'FY 2017'!F18+'FY 2018'!F18+'FY 2019'!F18+'FY 2020'!F18</f>
        <v>16901928</v>
      </c>
      <c r="G18" s="22">
        <f>'FY 2016'!G18+'FY 2017'!G18+'FY 2018'!G18+'FY 2019'!G18+'FY 2020'!G18</f>
        <v>219373417</v>
      </c>
      <c r="H18" s="22">
        <f>'FY 2016'!H18+'FY 2017'!H18+'FY 2018'!H18+'FY 2019'!H18+'FY 2020'!H18</f>
        <v>27465980</v>
      </c>
      <c r="I18" s="88">
        <f>'FY 2016'!I18+'FY 2017'!I18+'FY 2018'!I18+'FY 2019'!I18+'FY 2020'!I18</f>
        <v>85169004</v>
      </c>
      <c r="J18" s="23">
        <f t="shared" si="0"/>
        <v>2832141526</v>
      </c>
    </row>
    <row r="19" spans="2:10" ht="13.2" x14ac:dyDescent="0.25">
      <c r="B19" s="24" t="s">
        <v>22</v>
      </c>
      <c r="C19" s="15">
        <f>'FY 2016'!C19+'FY 2017'!C19+'FY 2018'!C19+'FY 2019'!C19+'FY 2020'!C19</f>
        <v>1443708482</v>
      </c>
      <c r="D19" s="15">
        <f>'FY 2016'!D19+'FY 2017'!D19+'FY 2018'!D19+'FY 2019'!D19+'FY 2020'!D19</f>
        <v>724700273</v>
      </c>
      <c r="E19" s="15">
        <f>'FY 2016'!E19+'FY 2017'!E19+'FY 2018'!E19+'FY 2019'!E19+'FY 2020'!E19</f>
        <v>151404555</v>
      </c>
      <c r="F19" s="15">
        <f>'FY 2016'!F19+'FY 2017'!F19+'FY 2018'!F19+'FY 2019'!F19+'FY 2020'!F19</f>
        <v>6858117</v>
      </c>
      <c r="G19" s="15">
        <f>'FY 2016'!G19+'FY 2017'!G19+'FY 2018'!G19+'FY 2019'!G19+'FY 2020'!G19</f>
        <v>229462021</v>
      </c>
      <c r="H19" s="15">
        <f>'FY 2016'!H19+'FY 2017'!H19+'FY 2018'!H19+'FY 2019'!H19+'FY 2020'!H19</f>
        <v>23967260</v>
      </c>
      <c r="I19" s="90">
        <f>'FY 2016'!I19+'FY 2017'!I19+'FY 2018'!I19+'FY 2019'!I19+'FY 2020'!I19</f>
        <v>80053845</v>
      </c>
      <c r="J19" s="17">
        <f t="shared" si="0"/>
        <v>2660154553</v>
      </c>
    </row>
    <row r="20" spans="2:10" ht="13.2" x14ac:dyDescent="0.25">
      <c r="B20" s="24" t="s">
        <v>23</v>
      </c>
      <c r="C20" s="19">
        <f>'FY 2016'!C20+'FY 2017'!C20+'FY 2018'!C20+'FY 2019'!C20+'FY 2020'!C20</f>
        <v>496202821</v>
      </c>
      <c r="D20" s="19">
        <f>'FY 2016'!D20+'FY 2017'!D20+'FY 2018'!D20+'FY 2019'!D20+'FY 2020'!D20</f>
        <v>248660818</v>
      </c>
      <c r="E20" s="19">
        <f>'FY 2016'!E20+'FY 2017'!E20+'FY 2018'!E20+'FY 2019'!E20+'FY 2020'!E20</f>
        <v>48521072</v>
      </c>
      <c r="F20" s="19">
        <f>'FY 2016'!F20+'FY 2017'!F20+'FY 2018'!F20+'FY 2019'!F20+'FY 2020'!F20</f>
        <v>5875000</v>
      </c>
      <c r="G20" s="19">
        <f>'FY 2016'!G20+'FY 2017'!G20+'FY 2018'!G20+'FY 2019'!G20+'FY 2020'!G20</f>
        <v>60484623</v>
      </c>
      <c r="H20" s="19">
        <f>'FY 2016'!H20+'FY 2017'!H20+'FY 2018'!H20+'FY 2019'!H20+'FY 2020'!H20</f>
        <v>9253879</v>
      </c>
      <c r="I20" s="85">
        <f>'FY 2016'!I20+'FY 2017'!I20+'FY 2018'!I20+'FY 2019'!I20+'FY 2020'!I20</f>
        <v>26924907</v>
      </c>
      <c r="J20" s="20">
        <f t="shared" si="0"/>
        <v>895923120</v>
      </c>
    </row>
    <row r="21" spans="2:10" ht="13.2" x14ac:dyDescent="0.25">
      <c r="B21" s="25" t="s">
        <v>24</v>
      </c>
      <c r="C21" s="22">
        <f>'FY 2016'!C21+'FY 2017'!C21+'FY 2018'!C21+'FY 2019'!C21+'FY 2020'!C21</f>
        <v>470709734</v>
      </c>
      <c r="D21" s="22">
        <f>'FY 2016'!D21+'FY 2017'!D21+'FY 2018'!D21+'FY 2019'!D21+'FY 2020'!D21</f>
        <v>235775813</v>
      </c>
      <c r="E21" s="22">
        <f>'FY 2016'!E21+'FY 2017'!E21+'FY 2018'!E21+'FY 2019'!E21+'FY 2020'!E21</f>
        <v>45726707</v>
      </c>
      <c r="F21" s="22">
        <f>'FY 2016'!F21+'FY 2017'!F21+'FY 2018'!F21+'FY 2019'!F21+'FY 2020'!F21</f>
        <v>5875000</v>
      </c>
      <c r="G21" s="22">
        <f>'FY 2016'!G21+'FY 2017'!G21+'FY 2018'!G21+'FY 2019'!G21+'FY 2020'!G21</f>
        <v>52393838</v>
      </c>
      <c r="H21" s="22">
        <f>'FY 2016'!H21+'FY 2017'!H21+'FY 2018'!H21+'FY 2019'!H21+'FY 2020'!H21</f>
        <v>9217352</v>
      </c>
      <c r="I21" s="88">
        <f>'FY 2016'!I21+'FY 2017'!I21+'FY 2018'!I21+'FY 2019'!I21+'FY 2020'!I21</f>
        <v>25381753</v>
      </c>
      <c r="J21" s="23">
        <f t="shared" si="0"/>
        <v>845080197</v>
      </c>
    </row>
    <row r="22" spans="2:10" ht="13.2" x14ac:dyDescent="0.25">
      <c r="B22" s="24" t="s">
        <v>25</v>
      </c>
      <c r="C22" s="15">
        <f>'FY 2016'!C22+'FY 2017'!C22+'FY 2018'!C22+'FY 2019'!C22+'FY 2020'!C22</f>
        <v>5941963917</v>
      </c>
      <c r="D22" s="15">
        <f>'FY 2016'!D22+'FY 2017'!D22+'FY 2018'!D22+'FY 2019'!D22+'FY 2020'!D22</f>
        <v>2961866539</v>
      </c>
      <c r="E22" s="15">
        <f>'FY 2016'!E22+'FY 2017'!E22+'FY 2018'!E22+'FY 2019'!E22+'FY 2020'!E22</f>
        <v>606260363</v>
      </c>
      <c r="F22" s="15">
        <f>'FY 2016'!F22+'FY 2017'!F22+'FY 2018'!F22+'FY 2019'!F22+'FY 2020'!F22</f>
        <v>45169660</v>
      </c>
      <c r="G22" s="15">
        <f>'FY 2016'!G22+'FY 2017'!G22+'FY 2018'!G22+'FY 2019'!G22+'FY 2020'!G22</f>
        <v>70524881</v>
      </c>
      <c r="H22" s="15">
        <f>'FY 2016'!H22+'FY 2017'!H22+'FY 2018'!H22+'FY 2019'!H22+'FY 2020'!H22</f>
        <v>107524898</v>
      </c>
      <c r="I22" s="90">
        <f>'FY 2016'!I22+'FY 2017'!I22+'FY 2018'!I22+'FY 2019'!I22+'FY 2020'!I22</f>
        <v>301452866</v>
      </c>
      <c r="J22" s="17">
        <f t="shared" si="0"/>
        <v>10034763124</v>
      </c>
    </row>
    <row r="23" spans="2:10" ht="13.2" x14ac:dyDescent="0.25">
      <c r="B23" s="24" t="s">
        <v>26</v>
      </c>
      <c r="C23" s="19">
        <f>'FY 2016'!C23+'FY 2017'!C23+'FY 2018'!C23+'FY 2019'!C23+'FY 2020'!C23</f>
        <v>3875854455</v>
      </c>
      <c r="D23" s="19">
        <f>'FY 2016'!D23+'FY 2017'!D23+'FY 2018'!D23+'FY 2019'!D23+'FY 2020'!D23</f>
        <v>1938662678</v>
      </c>
      <c r="E23" s="19">
        <f>'FY 2016'!E23+'FY 2017'!E23+'FY 2018'!E23+'FY 2019'!E23+'FY 2020'!E23</f>
        <v>382921031</v>
      </c>
      <c r="F23" s="19">
        <f>'FY 2016'!F23+'FY 2017'!F23+'FY 2018'!F23+'FY 2019'!F23+'FY 2020'!F23</f>
        <v>41978401</v>
      </c>
      <c r="G23" s="19">
        <f>'FY 2016'!G23+'FY 2017'!G23+'FY 2018'!G23+'FY 2019'!G23+'FY 2020'!G23</f>
        <v>352419474</v>
      </c>
      <c r="H23" s="19">
        <f>'FY 2016'!H23+'FY 2017'!H23+'FY 2018'!H23+'FY 2019'!H23+'FY 2020'!H23</f>
        <v>40348671</v>
      </c>
      <c r="I23" s="85">
        <f>'FY 2016'!I23+'FY 2017'!I23+'FY 2018'!I23+'FY 2019'!I23+'FY 2020'!I23</f>
        <v>206462334</v>
      </c>
      <c r="J23" s="20">
        <f t="shared" si="0"/>
        <v>6838647044</v>
      </c>
    </row>
    <row r="24" spans="2:10" ht="13.2" x14ac:dyDescent="0.25">
      <c r="B24" s="25" t="s">
        <v>27</v>
      </c>
      <c r="C24" s="22">
        <f>'FY 2016'!C24+'FY 2017'!C24+'FY 2018'!C24+'FY 2019'!C24+'FY 2020'!C24</f>
        <v>500535140</v>
      </c>
      <c r="D24" s="22">
        <f>'FY 2016'!D24+'FY 2017'!D24+'FY 2018'!D24+'FY 2019'!D24+'FY 2020'!D24</f>
        <v>250650576</v>
      </c>
      <c r="E24" s="22">
        <f>'FY 2016'!E24+'FY 2017'!E24+'FY 2018'!E24+'FY 2019'!E24+'FY 2020'!E24</f>
        <v>48996506</v>
      </c>
      <c r="F24" s="22">
        <f>'FY 2016'!F24+'FY 2017'!F24+'FY 2018'!F24+'FY 2019'!F24+'FY 2020'!F24</f>
        <v>5875000</v>
      </c>
      <c r="G24" s="22">
        <f>'FY 2016'!G24+'FY 2017'!G24+'FY 2018'!G24+'FY 2019'!G24+'FY 2020'!G24</f>
        <v>53726281</v>
      </c>
      <c r="H24" s="22">
        <f>'FY 2016'!H24+'FY 2017'!H24+'FY 2018'!H24+'FY 2019'!H24+'FY 2020'!H24</f>
        <v>9082235</v>
      </c>
      <c r="I24" s="88">
        <f>'FY 2016'!I24+'FY 2017'!I24+'FY 2018'!I24+'FY 2019'!I24+'FY 2020'!I24</f>
        <v>26926286</v>
      </c>
      <c r="J24" s="23">
        <f t="shared" si="0"/>
        <v>895792024</v>
      </c>
    </row>
    <row r="25" spans="2:10" ht="13.2" x14ac:dyDescent="0.25">
      <c r="B25" s="18" t="s">
        <v>28</v>
      </c>
      <c r="C25" s="15">
        <f>'FY 2016'!C25+'FY 2017'!C25+'FY 2018'!C25+'FY 2019'!C25+'FY 2020'!C25</f>
        <v>866282379</v>
      </c>
      <c r="D25" s="15">
        <f>'FY 2016'!D25+'FY 2017'!D25+'FY 2018'!D25+'FY 2019'!D25+'FY 2020'!D25</f>
        <v>432995049</v>
      </c>
      <c r="E25" s="15">
        <f>'FY 2016'!E25+'FY 2017'!E25+'FY 2018'!E25+'FY 2019'!E25+'FY 2020'!E25</f>
        <v>85528204</v>
      </c>
      <c r="F25" s="15">
        <f>'FY 2016'!F25+'FY 2017'!F25+'FY 2018'!F25+'FY 2019'!F25+'FY 2020'!F25</f>
        <v>9440855</v>
      </c>
      <c r="G25" s="15">
        <f>'FY 2016'!G25+'FY 2017'!G25+'FY 2018'!G25+'FY 2019'!G25+'FY 2020'!G25</f>
        <v>66459820</v>
      </c>
      <c r="H25" s="15">
        <f>'FY 2016'!H25+'FY 2017'!H25+'FY 2018'!H25+'FY 2019'!H25+'FY 2020'!H25</f>
        <v>8408240</v>
      </c>
      <c r="I25" s="90">
        <f>'FY 2016'!I25+'FY 2017'!I25+'FY 2018'!I25+'FY 2019'!I25+'FY 2020'!I25</f>
        <v>45751097</v>
      </c>
      <c r="J25" s="17">
        <f t="shared" si="0"/>
        <v>1514865644</v>
      </c>
    </row>
    <row r="26" spans="2:10" ht="13.2" x14ac:dyDescent="0.25">
      <c r="B26" s="24" t="s">
        <v>29</v>
      </c>
      <c r="C26" s="19">
        <f>'FY 2016'!C26+'FY 2017'!C26+'FY 2018'!C26+'FY 2019'!C26+'FY 2020'!C26</f>
        <v>4123876556</v>
      </c>
      <c r="D26" s="19">
        <f>'FY 2016'!D26+'FY 2017'!D26+'FY 2018'!D26+'FY 2019'!D26+'FY 2020'!D26</f>
        <v>2068505402</v>
      </c>
      <c r="E26" s="19">
        <f>'FY 2016'!E26+'FY 2017'!E26+'FY 2018'!E26+'FY 2019'!E26+'FY 2020'!E26</f>
        <v>397169878</v>
      </c>
      <c r="F26" s="19">
        <f>'FY 2016'!F26+'FY 2017'!F26+'FY 2018'!F26+'FY 2019'!F26+'FY 2020'!F26</f>
        <v>54903394</v>
      </c>
      <c r="G26" s="19">
        <f>'FY 2016'!G26+'FY 2017'!G26+'FY 2018'!G26+'FY 2019'!G26+'FY 2020'!G26</f>
        <v>571015544</v>
      </c>
      <c r="H26" s="19">
        <f>'FY 2016'!H26+'FY 2017'!H26+'FY 2018'!H26+'FY 2019'!H26+'FY 2020'!H26</f>
        <v>88612583</v>
      </c>
      <c r="I26" s="85">
        <f>'FY 2016'!I26+'FY 2017'!I26+'FY 2018'!I26+'FY 2019'!I26+'FY 2020'!I26</f>
        <v>225960873</v>
      </c>
      <c r="J26" s="20">
        <f t="shared" si="0"/>
        <v>7530044230</v>
      </c>
    </row>
    <row r="27" spans="2:10" ht="13.2" x14ac:dyDescent="0.25">
      <c r="B27" s="25" t="s">
        <v>30</v>
      </c>
      <c r="C27" s="22">
        <f>'FY 2016'!C27+'FY 2017'!C27+'FY 2018'!C27+'FY 2019'!C27+'FY 2020'!C27</f>
        <v>2871811259</v>
      </c>
      <c r="D27" s="22">
        <f>'FY 2016'!D27+'FY 2017'!D27+'FY 2018'!D27+'FY 2019'!D27+'FY 2020'!D27</f>
        <v>1435983891</v>
      </c>
      <c r="E27" s="22">
        <f>'FY 2016'!E27+'FY 2017'!E27+'FY 2018'!E27+'FY 2019'!E27+'FY 2020'!E27</f>
        <v>275857166</v>
      </c>
      <c r="F27" s="22">
        <f>'FY 2016'!F27+'FY 2017'!F27+'FY 2018'!F27+'FY 2019'!F27+'FY 2020'!F27</f>
        <v>38973030</v>
      </c>
      <c r="G27" s="22">
        <f>'FY 2016'!G27+'FY 2017'!G27+'FY 2018'!G27+'FY 2019'!G27+'FY 2020'!G27</f>
        <v>244368633</v>
      </c>
      <c r="H27" s="22">
        <f>'FY 2016'!H27+'FY 2017'!H27+'FY 2018'!H27+'FY 2019'!H27+'FY 2020'!H27</f>
        <v>27181674</v>
      </c>
      <c r="I27" s="88">
        <f>'FY 2016'!I27+'FY 2017'!I27+'FY 2018'!I27+'FY 2019'!I27+'FY 2020'!I27</f>
        <v>152440729</v>
      </c>
      <c r="J27" s="23">
        <f t="shared" si="0"/>
        <v>5046616382</v>
      </c>
    </row>
    <row r="28" spans="2:10" ht="13.2" x14ac:dyDescent="0.25">
      <c r="B28" s="24" t="s">
        <v>31</v>
      </c>
      <c r="C28" s="15">
        <f>'FY 2016'!C28+'FY 2017'!C28+'FY 2018'!C28+'FY 2019'!C28+'FY 2020'!C28</f>
        <v>1526483408</v>
      </c>
      <c r="D28" s="15">
        <f>'FY 2016'!D28+'FY 2017'!D28+'FY 2018'!D28+'FY 2019'!D28+'FY 2020'!D28</f>
        <v>761470050</v>
      </c>
      <c r="E28" s="15">
        <f>'FY 2016'!E28+'FY 2017'!E28+'FY 2018'!E28+'FY 2019'!E28+'FY 2020'!E28</f>
        <v>139482074</v>
      </c>
      <c r="F28" s="15">
        <f>'FY 2016'!F28+'FY 2017'!F28+'FY 2018'!F28+'FY 2019'!F28+'FY 2020'!F28</f>
        <v>27867925</v>
      </c>
      <c r="G28" s="15">
        <f>'FY 2016'!G28+'FY 2017'!G28+'FY 2018'!G28+'FY 2019'!G28+'FY 2020'!G28</f>
        <v>58583584</v>
      </c>
      <c r="H28" s="15">
        <f>'FY 2016'!H28+'FY 2017'!H28+'FY 2018'!H28+'FY 2019'!H28+'FY 2020'!H28</f>
        <v>10300997</v>
      </c>
      <c r="I28" s="90">
        <f>'FY 2016'!I28+'FY 2017'!I28+'FY 2018'!I28+'FY 2019'!I28+'FY 2020'!I28</f>
        <v>78741326</v>
      </c>
      <c r="J28" s="17">
        <f t="shared" si="0"/>
        <v>2602929364</v>
      </c>
    </row>
    <row r="29" spans="2:10" ht="13.2" x14ac:dyDescent="0.25">
      <c r="B29" s="24" t="s">
        <v>32</v>
      </c>
      <c r="C29" s="19">
        <f>'FY 2016'!C29+'FY 2017'!C29+'FY 2018'!C29+'FY 2019'!C29+'FY 2020'!C29</f>
        <v>1169655487</v>
      </c>
      <c r="D29" s="19">
        <f>'FY 2016'!D29+'FY 2017'!D29+'FY 2018'!D29+'FY 2019'!D29+'FY 2020'!D29</f>
        <v>583629612</v>
      </c>
      <c r="E29" s="19">
        <f>'FY 2016'!E29+'FY 2017'!E29+'FY 2018'!E29+'FY 2019'!E29+'FY 2020'!E29</f>
        <v>96395244</v>
      </c>
      <c r="F29" s="19">
        <f>'FY 2016'!F29+'FY 2017'!F29+'FY 2018'!F29+'FY 2019'!F29+'FY 2020'!F29</f>
        <v>31834886</v>
      </c>
      <c r="G29" s="19">
        <f>'FY 2016'!G29+'FY 2017'!G29+'FY 2018'!G29+'FY 2019'!G29+'FY 2020'!G29</f>
        <v>49356983</v>
      </c>
      <c r="H29" s="19">
        <f>'FY 2016'!H29+'FY 2017'!H29+'FY 2018'!H29+'FY 2019'!H29+'FY 2020'!H29</f>
        <v>10115488</v>
      </c>
      <c r="I29" s="85">
        <f>'FY 2016'!I29+'FY 2017'!I29+'FY 2018'!I29+'FY 2019'!I29+'FY 2020'!I29</f>
        <v>60478139</v>
      </c>
      <c r="J29" s="20">
        <f t="shared" si="0"/>
        <v>2001465839</v>
      </c>
    </row>
    <row r="30" spans="2:10" ht="13.2" x14ac:dyDescent="0.25">
      <c r="B30" s="25" t="s">
        <v>33</v>
      </c>
      <c r="C30" s="22">
        <f>'FY 2016'!C30+'FY 2017'!C30+'FY 2018'!C30+'FY 2019'!C30+'FY 2020'!C30</f>
        <v>2069399597</v>
      </c>
      <c r="D30" s="22">
        <f>'FY 2016'!D30+'FY 2017'!D30+'FY 2018'!D30+'FY 2019'!D30+'FY 2020'!D30</f>
        <v>1032077760</v>
      </c>
      <c r="E30" s="22">
        <f>'FY 2016'!E30+'FY 2017'!E30+'FY 2018'!E30+'FY 2019'!E30+'FY 2020'!E30</f>
        <v>207763160</v>
      </c>
      <c r="F30" s="22">
        <f>'FY 2016'!F30+'FY 2017'!F30+'FY 2018'!F30+'FY 2019'!F30+'FY 2020'!F30</f>
        <v>19107932</v>
      </c>
      <c r="G30" s="22">
        <f>'FY 2016'!G30+'FY 2017'!G30+'FY 2018'!G30+'FY 2019'!G30+'FY 2020'!G30</f>
        <v>71052946</v>
      </c>
      <c r="H30" s="22">
        <f>'FY 2016'!H30+'FY 2017'!H30+'FY 2018'!H30+'FY 2019'!H30+'FY 2020'!H30</f>
        <v>13155793</v>
      </c>
      <c r="I30" s="88">
        <f>'FY 2016'!I30+'FY 2017'!I30+'FY 2018'!I30+'FY 2019'!I30+'FY 2020'!I30</f>
        <v>106478496</v>
      </c>
      <c r="J30" s="23">
        <f t="shared" si="0"/>
        <v>3519035684</v>
      </c>
    </row>
    <row r="31" spans="2:10" ht="13.2" x14ac:dyDescent="0.25">
      <c r="B31" s="24" t="s">
        <v>34</v>
      </c>
      <c r="C31" s="15">
        <f>'FY 2016'!C31+'FY 2017'!C31+'FY 2018'!C31+'FY 2019'!C31+'FY 2020'!C31</f>
        <v>2190747622</v>
      </c>
      <c r="D31" s="15">
        <f>'FY 2016'!D31+'FY 2017'!D31+'FY 2018'!D31+'FY 2019'!D31+'FY 2020'!D31</f>
        <v>1092412343</v>
      </c>
      <c r="E31" s="15">
        <f>'FY 2016'!E31+'FY 2017'!E31+'FY 2018'!E31+'FY 2019'!E31+'FY 2020'!E31</f>
        <v>218848636</v>
      </c>
      <c r="F31" s="15">
        <f>'FY 2016'!F31+'FY 2017'!F31+'FY 2018'!F31+'FY 2019'!F31+'FY 2020'!F31</f>
        <v>21326525</v>
      </c>
      <c r="G31" s="15">
        <f>'FY 2016'!G31+'FY 2017'!G31+'FY 2018'!G31+'FY 2019'!G31+'FY 2020'!G31</f>
        <v>59367620</v>
      </c>
      <c r="H31" s="15">
        <f>'FY 2016'!H31+'FY 2017'!H31+'FY 2018'!H31+'FY 2019'!H31+'FY 2020'!H31</f>
        <v>22326957</v>
      </c>
      <c r="I31" s="90">
        <f>'FY 2016'!I31+'FY 2017'!I31+'FY 2018'!I31+'FY 2019'!I31+'FY 2020'!I31</f>
        <v>112213621</v>
      </c>
      <c r="J31" s="17">
        <f t="shared" si="0"/>
        <v>3717243324</v>
      </c>
    </row>
    <row r="32" spans="2:10" ht="13.2" x14ac:dyDescent="0.25">
      <c r="B32" s="18" t="s">
        <v>35</v>
      </c>
      <c r="C32" s="19">
        <f>'FY 2016'!C32+'FY 2017'!C32+'FY 2018'!C32+'FY 2019'!C32+'FY 2020'!C32</f>
        <v>549831819</v>
      </c>
      <c r="D32" s="19">
        <f>'FY 2016'!D32+'FY 2017'!D32+'FY 2018'!D32+'FY 2019'!D32+'FY 2020'!D32</f>
        <v>275192004</v>
      </c>
      <c r="E32" s="19">
        <f>'FY 2016'!E32+'FY 2017'!E32+'FY 2018'!E32+'FY 2019'!E32+'FY 2020'!E32</f>
        <v>53693191</v>
      </c>
      <c r="F32" s="19">
        <f>'FY 2016'!F32+'FY 2017'!F32+'FY 2018'!F32+'FY 2019'!F32+'FY 2020'!F32</f>
        <v>6582903</v>
      </c>
      <c r="G32" s="19">
        <f>'FY 2016'!G32+'FY 2017'!G32+'FY 2018'!G32+'FY 2019'!G32+'FY 2020'!G32</f>
        <v>53406737</v>
      </c>
      <c r="H32" s="19">
        <f>'FY 2016'!H32+'FY 2017'!H32+'FY 2018'!H32+'FY 2019'!H32+'FY 2020'!H32</f>
        <v>9566644</v>
      </c>
      <c r="I32" s="85">
        <f>'FY 2016'!I32+'FY 2017'!I32+'FY 2018'!I32+'FY 2019'!I32+'FY 2020'!I32</f>
        <v>29398243</v>
      </c>
      <c r="J32" s="20">
        <f t="shared" si="0"/>
        <v>977671541</v>
      </c>
    </row>
    <row r="33" spans="2:10" ht="13.2" x14ac:dyDescent="0.25">
      <c r="B33" s="25" t="s">
        <v>36</v>
      </c>
      <c r="C33" s="22">
        <f>'FY 2016'!C33+'FY 2017'!C33+'FY 2018'!C33+'FY 2019'!C33+'FY 2020'!C33</f>
        <v>1720287778</v>
      </c>
      <c r="D33" s="22">
        <f>'FY 2016'!D33+'FY 2017'!D33+'FY 2018'!D33+'FY 2019'!D33+'FY 2020'!D33</f>
        <v>863831159</v>
      </c>
      <c r="E33" s="22">
        <f>'FY 2016'!E33+'FY 2017'!E33+'FY 2018'!E33+'FY 2019'!E33+'FY 2020'!E33</f>
        <v>176329080</v>
      </c>
      <c r="F33" s="22">
        <f>'FY 2016'!F33+'FY 2017'!F33+'FY 2018'!F33+'FY 2019'!F33+'FY 2020'!F33</f>
        <v>12252028</v>
      </c>
      <c r="G33" s="22">
        <f>'FY 2016'!G33+'FY 2017'!G33+'FY 2018'!G33+'FY 2019'!G33+'FY 2020'!G33</f>
        <v>278496367</v>
      </c>
      <c r="H33" s="22">
        <f>'FY 2016'!H33+'FY 2017'!H33+'FY 2018'!H33+'FY 2019'!H33+'FY 2020'!H33</f>
        <v>36012403</v>
      </c>
      <c r="I33" s="88">
        <f>'FY 2016'!I33+'FY 2017'!I33+'FY 2018'!I33+'FY 2019'!I33+'FY 2020'!I33</f>
        <v>95552765</v>
      </c>
      <c r="J33" s="23">
        <f t="shared" si="0"/>
        <v>3182761580</v>
      </c>
    </row>
    <row r="34" spans="2:10" ht="13.2" x14ac:dyDescent="0.25">
      <c r="B34" s="24" t="s">
        <v>37</v>
      </c>
      <c r="C34" s="15">
        <f>'FY 2016'!C34+'FY 2017'!C34+'FY 2018'!C34+'FY 2019'!C34+'FY 2020'!C34</f>
        <v>1702044620</v>
      </c>
      <c r="D34" s="15">
        <f>'FY 2016'!D34+'FY 2017'!D34+'FY 2018'!D34+'FY 2019'!D34+'FY 2020'!D34</f>
        <v>856213489</v>
      </c>
      <c r="E34" s="15">
        <f>'FY 2016'!E34+'FY 2017'!E34+'FY 2018'!E34+'FY 2019'!E34+'FY 2020'!E34</f>
        <v>173661471</v>
      </c>
      <c r="F34" s="15">
        <f>'FY 2016'!F34+'FY 2017'!F34+'FY 2018'!F34+'FY 2019'!F34+'FY 2020'!F34</f>
        <v>12915481</v>
      </c>
      <c r="G34" s="15">
        <f>'FY 2016'!G34+'FY 2017'!G34+'FY 2018'!G34+'FY 2019'!G34+'FY 2020'!G34</f>
        <v>328935103</v>
      </c>
      <c r="H34" s="15">
        <f>'FY 2016'!H34+'FY 2017'!H34+'FY 2018'!H34+'FY 2019'!H34+'FY 2020'!H34</f>
        <v>46682210</v>
      </c>
      <c r="I34" s="90">
        <f>'FY 2016'!I34+'FY 2017'!I34+'FY 2018'!I34+'FY 2019'!I34+'FY 2020'!I34</f>
        <v>96251660</v>
      </c>
      <c r="J34" s="17">
        <f t="shared" si="0"/>
        <v>3216704034</v>
      </c>
    </row>
    <row r="35" spans="2:10" ht="13.2" x14ac:dyDescent="0.25">
      <c r="B35" s="18" t="s">
        <v>38</v>
      </c>
      <c r="C35" s="19">
        <f>'FY 2016'!C35+'FY 2017'!C35+'FY 2018'!C35+'FY 2019'!C35+'FY 2020'!C35</f>
        <v>3086113481</v>
      </c>
      <c r="D35" s="19">
        <f>'FY 2016'!D35+'FY 2017'!D35+'FY 2018'!D35+'FY 2019'!D35+'FY 2020'!D35</f>
        <v>1546632157</v>
      </c>
      <c r="E35" s="19">
        <f>'FY 2016'!E35+'FY 2017'!E35+'FY 2018'!E35+'FY 2019'!E35+'FY 2020'!E35</f>
        <v>298166762</v>
      </c>
      <c r="F35" s="19">
        <f>'FY 2016'!F35+'FY 2017'!F35+'FY 2018'!F35+'FY 2019'!F35+'FY 2020'!F35</f>
        <v>40147155</v>
      </c>
      <c r="G35" s="19">
        <f>'FY 2016'!G35+'FY 2017'!G35+'FY 2018'!G35+'FY 2019'!G35+'FY 2020'!G35</f>
        <v>383836647</v>
      </c>
      <c r="H35" s="19">
        <f>'FY 2016'!H35+'FY 2017'!H35+'FY 2018'!H35+'FY 2019'!H35+'FY 2020'!H35</f>
        <v>53778384</v>
      </c>
      <c r="I35" s="85">
        <f>'FY 2016'!I35+'FY 2017'!I35+'FY 2018'!I35+'FY 2019'!I35+'FY 2020'!I35</f>
        <v>167704024</v>
      </c>
      <c r="J35" s="20">
        <f t="shared" si="0"/>
        <v>5576378610</v>
      </c>
    </row>
    <row r="36" spans="2:10" ht="13.2" x14ac:dyDescent="0.25">
      <c r="B36" s="21" t="s">
        <v>39</v>
      </c>
      <c r="C36" s="22">
        <f>'FY 2016'!C36+'FY 2017'!C36+'FY 2018'!C36+'FY 2019'!C36+'FY 2020'!C36</f>
        <v>1962199235</v>
      </c>
      <c r="D36" s="22">
        <f>'FY 2016'!D36+'FY 2017'!D36+'FY 2018'!D36+'FY 2019'!D36+'FY 2020'!D36</f>
        <v>981277945</v>
      </c>
      <c r="E36" s="22">
        <f>'FY 2016'!E36+'FY 2017'!E36+'FY 2018'!E36+'FY 2019'!E36+'FY 2020'!E36</f>
        <v>183424213</v>
      </c>
      <c r="F36" s="22">
        <f>'FY 2016'!F36+'FY 2017'!F36+'FY 2018'!F36+'FY 2019'!F36+'FY 2020'!F36</f>
        <v>31686920</v>
      </c>
      <c r="G36" s="22">
        <f>'FY 2016'!G36+'FY 2017'!G36+'FY 2018'!G36+'FY 2019'!G36+'FY 2020'!G36</f>
        <v>167142445</v>
      </c>
      <c r="H36" s="22">
        <f>'FY 2016'!H36+'FY 2017'!H36+'FY 2018'!H36+'FY 2019'!H36+'FY 2020'!H36</f>
        <v>23745210</v>
      </c>
      <c r="I36" s="88">
        <f>'FY 2016'!I36+'FY 2017'!I36+'FY 2018'!I36+'FY 2019'!I36+'FY 2020'!I36</f>
        <v>104162389</v>
      </c>
      <c r="J36" s="23">
        <f t="shared" si="0"/>
        <v>3453638357</v>
      </c>
    </row>
    <row r="37" spans="2:10" ht="13.2" x14ac:dyDescent="0.25">
      <c r="B37" s="24" t="s">
        <v>40</v>
      </c>
      <c r="C37" s="15">
        <f>'FY 2016'!C37+'FY 2017'!C37+'FY 2018'!C37+'FY 2019'!C37+'FY 2020'!C37</f>
        <v>1502678157</v>
      </c>
      <c r="D37" s="15">
        <f>'FY 2016'!D37+'FY 2017'!D37+'FY 2018'!D37+'FY 2019'!D37+'FY 2020'!D37</f>
        <v>749577004</v>
      </c>
      <c r="E37" s="15">
        <f>'FY 2016'!E37+'FY 2017'!E37+'FY 2018'!E37+'FY 2019'!E37+'FY 2020'!E37</f>
        <v>146668877</v>
      </c>
      <c r="F37" s="15">
        <f>'FY 2016'!F37+'FY 2017'!F37+'FY 2018'!F37+'FY 2019'!F37+'FY 2020'!F37</f>
        <v>18071378</v>
      </c>
      <c r="G37" s="15">
        <f>'FY 2016'!G37+'FY 2017'!G37+'FY 2018'!G37+'FY 2019'!G37+'FY 2020'!G37</f>
        <v>58188668</v>
      </c>
      <c r="H37" s="15">
        <f>'FY 2016'!H37+'FY 2017'!H37+'FY 2018'!H37+'FY 2019'!H37+'FY 2020'!H37</f>
        <v>8831084</v>
      </c>
      <c r="I37" s="90">
        <f>'FY 2016'!I37+'FY 2017'!I37+'FY 2018'!I37+'FY 2019'!I37+'FY 2020'!I37</f>
        <v>77530046</v>
      </c>
      <c r="J37" s="17">
        <f t="shared" si="0"/>
        <v>2561545214</v>
      </c>
    </row>
    <row r="38" spans="2:10" ht="13.2" x14ac:dyDescent="0.25">
      <c r="B38" s="24" t="s">
        <v>41</v>
      </c>
      <c r="C38" s="19">
        <f>'FY 2016'!C38+'FY 2017'!C38+'FY 2018'!C38+'FY 2019'!C38+'FY 2020'!C38</f>
        <v>2930021224</v>
      </c>
      <c r="D38" s="19">
        <f>'FY 2016'!D38+'FY 2017'!D38+'FY 2018'!D38+'FY 2019'!D38+'FY 2020'!D38</f>
        <v>1462014465</v>
      </c>
      <c r="E38" s="19">
        <f>'FY 2016'!E38+'FY 2017'!E38+'FY 2018'!E38+'FY 2019'!E38+'FY 2020'!E38</f>
        <v>291937491</v>
      </c>
      <c r="F38" s="19">
        <f>'FY 2016'!F38+'FY 2017'!F38+'FY 2018'!F38+'FY 2019'!F38+'FY 2020'!F38</f>
        <v>29282725</v>
      </c>
      <c r="G38" s="19">
        <f>'FY 2016'!G38+'FY 2017'!G38+'FY 2018'!G38+'FY 2019'!G38+'FY 2020'!G38</f>
        <v>122254691</v>
      </c>
      <c r="H38" s="19">
        <f>'FY 2016'!H38+'FY 2017'!H38+'FY 2018'!H38+'FY 2019'!H38+'FY 2020'!H38</f>
        <v>26993513</v>
      </c>
      <c r="I38" s="85">
        <f>'FY 2016'!I38+'FY 2017'!I38+'FY 2018'!I38+'FY 2019'!I38+'FY 2020'!I38</f>
        <v>151454999</v>
      </c>
      <c r="J38" s="20">
        <f t="shared" si="0"/>
        <v>5013959108</v>
      </c>
    </row>
    <row r="39" spans="2:10" ht="13.2" x14ac:dyDescent="0.25">
      <c r="B39" s="21" t="s">
        <v>42</v>
      </c>
      <c r="C39" s="22">
        <f>'FY 2016'!C39+'FY 2017'!C39+'FY 2018'!C39+'FY 2019'!C39+'FY 2020'!C39</f>
        <v>1255899859</v>
      </c>
      <c r="D39" s="22">
        <f>'FY 2016'!D39+'FY 2017'!D39+'FY 2018'!D39+'FY 2019'!D39+'FY 2020'!D39</f>
        <v>627210858</v>
      </c>
      <c r="E39" s="22">
        <f>'FY 2016'!E39+'FY 2017'!E39+'FY 2018'!E39+'FY 2019'!E39+'FY 2020'!E39</f>
        <v>127751982</v>
      </c>
      <c r="F39" s="22">
        <f>'FY 2016'!F39+'FY 2017'!F39+'FY 2018'!F39+'FY 2019'!F39+'FY 2020'!F39</f>
        <v>9931647</v>
      </c>
      <c r="G39" s="22">
        <f>'FY 2016'!G39+'FY 2017'!G39+'FY 2018'!G39+'FY 2019'!G39+'FY 2020'!G39</f>
        <v>77214136</v>
      </c>
      <c r="H39" s="22">
        <f>'FY 2016'!H39+'FY 2017'!H39+'FY 2018'!H39+'FY 2019'!H39+'FY 2020'!H39</f>
        <v>9336478</v>
      </c>
      <c r="I39" s="88">
        <f>'FY 2016'!I39+'FY 2017'!I39+'FY 2018'!I39+'FY 2019'!I39+'FY 2020'!I39</f>
        <v>65714307</v>
      </c>
      <c r="J39" s="23">
        <f t="shared" si="0"/>
        <v>2173059267</v>
      </c>
    </row>
    <row r="40" spans="2:10" ht="13.2" x14ac:dyDescent="0.25">
      <c r="B40" s="24" t="s">
        <v>43</v>
      </c>
      <c r="C40" s="15">
        <f>'FY 2016'!C40+'FY 2017'!C40+'FY 2018'!C40+'FY 2019'!C40+'FY 2020'!C40</f>
        <v>884154786</v>
      </c>
      <c r="D40" s="15">
        <f>'FY 2016'!D40+'FY 2017'!D40+'FY 2018'!D40+'FY 2019'!D40+'FY 2020'!D40</f>
        <v>441580477</v>
      </c>
      <c r="E40" s="15">
        <f>'FY 2016'!E40+'FY 2017'!E40+'FY 2018'!E40+'FY 2019'!E40+'FY 2020'!E40</f>
        <v>77788335</v>
      </c>
      <c r="F40" s="15">
        <f>'FY 2016'!F40+'FY 2017'!F40+'FY 2018'!F40+'FY 2019'!F40+'FY 2020'!F40</f>
        <v>19141020</v>
      </c>
      <c r="G40" s="15">
        <f>'FY 2016'!G40+'FY 2017'!G40+'FY 2018'!G40+'FY 2019'!G40+'FY 2020'!G40</f>
        <v>53359463</v>
      </c>
      <c r="H40" s="15">
        <f>'FY 2016'!H40+'FY 2017'!H40+'FY 2018'!H40+'FY 2019'!H40+'FY 2020'!H40</f>
        <v>8607293</v>
      </c>
      <c r="I40" s="90">
        <f>'FY 2016'!I40+'FY 2017'!I40+'FY 2018'!I40+'FY 2019'!I40+'FY 2020'!I40</f>
        <v>46230825</v>
      </c>
      <c r="J40" s="17">
        <f t="shared" si="0"/>
        <v>1530862199</v>
      </c>
    </row>
    <row r="41" spans="2:10" ht="13.2" x14ac:dyDescent="0.25">
      <c r="B41" s="24" t="s">
        <v>44</v>
      </c>
      <c r="C41" s="19">
        <f>'FY 2016'!C41+'FY 2017'!C41+'FY 2018'!C41+'FY 2019'!C41+'FY 2020'!C41</f>
        <v>1041993321</v>
      </c>
      <c r="D41" s="19">
        <f>'FY 2016'!D41+'FY 2017'!D41+'FY 2018'!D41+'FY 2019'!D41+'FY 2020'!D41</f>
        <v>523124631</v>
      </c>
      <c r="E41" s="19">
        <f>'FY 2016'!E41+'FY 2017'!E41+'FY 2018'!E41+'FY 2019'!E41+'FY 2020'!E41</f>
        <v>108350519</v>
      </c>
      <c r="F41" s="19">
        <f>'FY 2016'!F41+'FY 2017'!F41+'FY 2018'!F41+'FY 2019'!F41+'FY 2020'!F41</f>
        <v>5875000</v>
      </c>
      <c r="G41" s="19">
        <f>'FY 2016'!G41+'FY 2017'!G41+'FY 2018'!G41+'FY 2019'!G41+'FY 2020'!G41</f>
        <v>168924348</v>
      </c>
      <c r="H41" s="19">
        <f>'FY 2016'!H41+'FY 2017'!H41+'FY 2018'!H41+'FY 2019'!H41+'FY 2020'!H41</f>
        <v>17047817</v>
      </c>
      <c r="I41" s="85">
        <f>'FY 2016'!I41+'FY 2017'!I41+'FY 2018'!I41+'FY 2019'!I41+'FY 2020'!I41</f>
        <v>57884877</v>
      </c>
      <c r="J41" s="20">
        <f t="shared" si="0"/>
        <v>1923200513</v>
      </c>
    </row>
    <row r="42" spans="2:10" ht="13.2" x14ac:dyDescent="0.25">
      <c r="B42" s="21" t="s">
        <v>45</v>
      </c>
      <c r="C42" s="22">
        <f>'FY 2016'!C42+'FY 2017'!C42+'FY 2018'!C42+'FY 2019'!C42+'FY 2020'!C42</f>
        <v>488611388</v>
      </c>
      <c r="D42" s="22">
        <f>'FY 2016'!D42+'FY 2017'!D42+'FY 2018'!D42+'FY 2019'!D42+'FY 2020'!D42</f>
        <v>244693892</v>
      </c>
      <c r="E42" s="22">
        <f>'FY 2016'!E42+'FY 2017'!E42+'FY 2018'!E42+'FY 2019'!E42+'FY 2020'!E42</f>
        <v>47689319</v>
      </c>
      <c r="F42" s="22">
        <f>'FY 2016'!F42+'FY 2017'!F42+'FY 2018'!F42+'FY 2019'!F42+'FY 2020'!F42</f>
        <v>5875000</v>
      </c>
      <c r="G42" s="22">
        <f>'FY 2016'!G42+'FY 2017'!G42+'FY 2018'!G42+'FY 2019'!G42+'FY 2020'!G42</f>
        <v>53676922</v>
      </c>
      <c r="H42" s="22">
        <f>'FY 2016'!H42+'FY 2017'!H42+'FY 2018'!H42+'FY 2019'!H42+'FY 2020'!H42</f>
        <v>8209724</v>
      </c>
      <c r="I42" s="88">
        <f>'FY 2016'!I42+'FY 2017'!I42+'FY 2018'!I42+'FY 2019'!I42+'FY 2020'!I42</f>
        <v>26324334</v>
      </c>
      <c r="J42" s="23">
        <f t="shared" si="0"/>
        <v>875080579</v>
      </c>
    </row>
    <row r="43" spans="2:10" ht="13.2" x14ac:dyDescent="0.25">
      <c r="B43" s="24" t="s">
        <v>46</v>
      </c>
      <c r="C43" s="15">
        <f>'FY 2016'!C43+'FY 2017'!C43+'FY 2018'!C43+'FY 2019'!C43+'FY 2020'!C43</f>
        <v>2806132562</v>
      </c>
      <c r="D43" s="15">
        <f>'FY 2016'!D43+'FY 2017'!D43+'FY 2018'!D43+'FY 2019'!D43+'FY 2020'!D43</f>
        <v>1411279406</v>
      </c>
      <c r="E43" s="15">
        <f>'FY 2016'!E43+'FY 2017'!E43+'FY 2018'!E43+'FY 2019'!E43+'FY 2020'!E43</f>
        <v>288160588</v>
      </c>
      <c r="F43" s="15">
        <f>'FY 2016'!F43+'FY 2017'!F43+'FY 2018'!F43+'FY 2019'!F43+'FY 2020'!F43</f>
        <v>19446681</v>
      </c>
      <c r="G43" s="15">
        <f>'FY 2016'!G43+'FY 2017'!G43+'FY 2018'!G43+'FY 2019'!G43+'FY 2020'!G43</f>
        <v>539887810</v>
      </c>
      <c r="H43" s="15">
        <f>'FY 2016'!H43+'FY 2017'!H43+'FY 2018'!H43+'FY 2019'!H43+'FY 2020'!H43</f>
        <v>64650906</v>
      </c>
      <c r="I43" s="90">
        <f>'FY 2016'!I43+'FY 2017'!I43+'FY 2018'!I43+'FY 2019'!I43+'FY 2020'!I43</f>
        <v>158611189</v>
      </c>
      <c r="J43" s="17">
        <f t="shared" si="0"/>
        <v>5288169142</v>
      </c>
    </row>
    <row r="44" spans="2:10" ht="13.2" x14ac:dyDescent="0.25">
      <c r="B44" s="18" t="s">
        <v>47</v>
      </c>
      <c r="C44" s="19">
        <f>'FY 2016'!C44+'FY 2017'!C44+'FY 2018'!C44+'FY 2019'!C44+'FY 2020'!C44</f>
        <v>1130385201</v>
      </c>
      <c r="D44" s="19">
        <f>'FY 2016'!D44+'FY 2017'!D44+'FY 2018'!D44+'FY 2019'!D44+'FY 2020'!D44</f>
        <v>564278355</v>
      </c>
      <c r="E44" s="19">
        <f>'FY 2016'!E44+'FY 2017'!E44+'FY 2018'!E44+'FY 2019'!E44+'FY 2020'!E44</f>
        <v>115497479</v>
      </c>
      <c r="F44" s="19">
        <f>'FY 2016'!F44+'FY 2017'!F44+'FY 2018'!F44+'FY 2019'!F44+'FY 2020'!F44</f>
        <v>8426741</v>
      </c>
      <c r="G44" s="19">
        <f>'FY 2016'!G44+'FY 2017'!G44+'FY 2018'!G44+'FY 2019'!G44+'FY 2020'!G44</f>
        <v>59194902</v>
      </c>
      <c r="H44" s="19">
        <f>'FY 2016'!H44+'FY 2017'!H44+'FY 2018'!H44+'FY 2019'!H44+'FY 2020'!H44</f>
        <v>8358885</v>
      </c>
      <c r="I44" s="85">
        <f>'FY 2016'!I44+'FY 2017'!I44+'FY 2018'!I44+'FY 2019'!I44+'FY 2020'!I44</f>
        <v>58816373</v>
      </c>
      <c r="J44" s="20">
        <f t="shared" si="0"/>
        <v>1944957936</v>
      </c>
    </row>
    <row r="45" spans="2:10" ht="13.2" x14ac:dyDescent="0.25">
      <c r="B45" s="21" t="s">
        <v>48</v>
      </c>
      <c r="C45" s="22">
        <f>'FY 2016'!C45+'FY 2017'!C45+'FY 2018'!C45+'FY 2019'!C45+'FY 2020'!C45</f>
        <v>4677462506</v>
      </c>
      <c r="D45" s="22">
        <f>'FY 2016'!D45+'FY 2017'!D45+'FY 2018'!D45+'FY 2019'!D45+'FY 2020'!D45</f>
        <v>2354141864</v>
      </c>
      <c r="E45" s="22">
        <f>'FY 2016'!E45+'FY 2017'!E45+'FY 2018'!E45+'FY 2019'!E45+'FY 2020'!E45</f>
        <v>480086376</v>
      </c>
      <c r="F45" s="22">
        <f>'FY 2016'!F45+'FY 2017'!F45+'FY 2018'!F45+'FY 2019'!F45+'FY 2020'!F45</f>
        <v>32650619</v>
      </c>
      <c r="G45" s="22">
        <f>'FY 2016'!G45+'FY 2017'!G45+'FY 2018'!G45+'FY 2019'!G45+'FY 2020'!G45</f>
        <v>950148294</v>
      </c>
      <c r="H45" s="22">
        <f>'FY 2016'!H45+'FY 2017'!H45+'FY 2018'!H45+'FY 2019'!H45+'FY 2020'!H45</f>
        <v>129690662</v>
      </c>
      <c r="I45" s="88">
        <f>'FY 2016'!I45+'FY 2017'!I45+'FY 2018'!I45+'FY 2019'!I45+'FY 2020'!I45</f>
        <v>265994763</v>
      </c>
      <c r="J45" s="23">
        <f t="shared" si="0"/>
        <v>8890175084</v>
      </c>
    </row>
    <row r="46" spans="2:10" ht="13.2" x14ac:dyDescent="0.25">
      <c r="B46" s="24" t="s">
        <v>49</v>
      </c>
      <c r="C46" s="15">
        <f>'FY 2016'!C46+'FY 2017'!C46+'FY 2018'!C46+'FY 2019'!C46+'FY 2020'!C46</f>
        <v>3144133283</v>
      </c>
      <c r="D46" s="15">
        <f>'FY 2016'!D46+'FY 2017'!D46+'FY 2018'!D46+'FY 2019'!D46+'FY 2020'!D46</f>
        <v>1572121441</v>
      </c>
      <c r="E46" s="15">
        <f>'FY 2016'!E46+'FY 2017'!E46+'FY 2018'!E46+'FY 2019'!E46+'FY 2020'!E46</f>
        <v>310584885</v>
      </c>
      <c r="F46" s="15">
        <f>'FY 2016'!F46+'FY 2017'!F46+'FY 2018'!F46+'FY 2019'!F46+'FY 2020'!F46</f>
        <v>34099450</v>
      </c>
      <c r="G46" s="15">
        <f>'FY 2016'!G46+'FY 2017'!G46+'FY 2018'!G46+'FY 2019'!G46+'FY 2020'!G46</f>
        <v>265823391</v>
      </c>
      <c r="H46" s="15">
        <f>'FY 2016'!H46+'FY 2017'!H46+'FY 2018'!H46+'FY 2019'!H46+'FY 2020'!H46</f>
        <v>30207918</v>
      </c>
      <c r="I46" s="90">
        <f>'FY 2016'!I46+'FY 2017'!I46+'FY 2018'!I46+'FY 2019'!I46+'FY 2020'!I46</f>
        <v>166840945</v>
      </c>
      <c r="J46" s="17">
        <f t="shared" ref="J46:J63" si="1">SUM(C46:I46)</f>
        <v>5523811313</v>
      </c>
    </row>
    <row r="47" spans="2:10" ht="13.2" x14ac:dyDescent="0.25">
      <c r="B47" s="18" t="s">
        <v>50</v>
      </c>
      <c r="C47" s="19">
        <f>'FY 2016'!C47+'FY 2017'!C47+'FY 2018'!C47+'FY 2019'!C47+'FY 2020'!C47</f>
        <v>753047236</v>
      </c>
      <c r="D47" s="19">
        <f>'FY 2016'!D47+'FY 2017'!D47+'FY 2018'!D47+'FY 2019'!D47+'FY 2020'!D47</f>
        <v>376352245</v>
      </c>
      <c r="E47" s="19">
        <f>'FY 2016'!E47+'FY 2017'!E47+'FY 2018'!E47+'FY 2019'!E47+'FY 2020'!E47</f>
        <v>62844994</v>
      </c>
      <c r="F47" s="19">
        <f>'FY 2016'!F47+'FY 2017'!F47+'FY 2018'!F47+'FY 2019'!F47+'FY 2020'!F47</f>
        <v>19710413</v>
      </c>
      <c r="G47" s="19">
        <f>'FY 2016'!G47+'FY 2017'!G47+'FY 2018'!G47+'FY 2019'!G47+'FY 2020'!G47</f>
        <v>54564460</v>
      </c>
      <c r="H47" s="19">
        <f>'FY 2016'!H47+'FY 2017'!H47+'FY 2018'!H47+'FY 2019'!H47+'FY 2020'!H47</f>
        <v>8719304</v>
      </c>
      <c r="I47" s="85">
        <f>'FY 2016'!I47+'FY 2017'!I47+'FY 2018'!I47+'FY 2019'!I47+'FY 2020'!I47</f>
        <v>39667849</v>
      </c>
      <c r="J47" s="20">
        <f t="shared" si="1"/>
        <v>1314906501</v>
      </c>
    </row>
    <row r="48" spans="2:10" ht="13.2" x14ac:dyDescent="0.25">
      <c r="B48" s="25" t="s">
        <v>51</v>
      </c>
      <c r="C48" s="22">
        <f>'FY 2016'!C48+'FY 2017'!C48+'FY 2018'!C48+'FY 2019'!C48+'FY 2020'!C48</f>
        <v>3928985930</v>
      </c>
      <c r="D48" s="22">
        <f>'FY 2016'!D48+'FY 2017'!D48+'FY 2018'!D48+'FY 2019'!D48+'FY 2020'!D48</f>
        <v>1969043265</v>
      </c>
      <c r="E48" s="22">
        <f>'FY 2016'!E48+'FY 2017'!E48+'FY 2018'!E48+'FY 2019'!E48+'FY 2020'!E48</f>
        <v>385043377</v>
      </c>
      <c r="F48" s="22">
        <f>'FY 2016'!F48+'FY 2017'!F48+'FY 2018'!F48+'FY 2019'!F48+'FY 2020'!F48</f>
        <v>45670089</v>
      </c>
      <c r="G48" s="22">
        <f>'FY 2016'!G48+'FY 2017'!G48+'FY 2018'!G48+'FY 2019'!G48+'FY 2020'!G48</f>
        <v>496650436</v>
      </c>
      <c r="H48" s="22">
        <f>'FY 2016'!H48+'FY 2017'!H48+'FY 2018'!H48+'FY 2019'!H48+'FY 2020'!H48</f>
        <v>60159150</v>
      </c>
      <c r="I48" s="88">
        <f>'FY 2016'!I48+'FY 2017'!I48+'FY 2018'!I48+'FY 2019'!I48+'FY 2020'!I48</f>
        <v>213763215</v>
      </c>
      <c r="J48" s="23">
        <f t="shared" si="1"/>
        <v>7099315462</v>
      </c>
    </row>
    <row r="49" spans="2:10" ht="13.2" x14ac:dyDescent="0.25">
      <c r="B49" s="24" t="s">
        <v>52</v>
      </c>
      <c r="C49" s="15">
        <f>'FY 2016'!C49+'FY 2017'!C49+'FY 2018'!C49+'FY 2019'!C49+'FY 2020'!C49</f>
        <v>1979115272</v>
      </c>
      <c r="D49" s="15">
        <f>'FY 2016'!D49+'FY 2017'!D49+'FY 2018'!D49+'FY 2019'!D49+'FY 2020'!D49</f>
        <v>986901615</v>
      </c>
      <c r="E49" s="15">
        <f>'FY 2016'!E49+'FY 2017'!E49+'FY 2018'!E49+'FY 2019'!E49+'FY 2020'!E49</f>
        <v>189178013</v>
      </c>
      <c r="F49" s="15">
        <f>'FY 2016'!F49+'FY 2017'!F49+'FY 2018'!F49+'FY 2019'!F49+'FY 2020'!F49</f>
        <v>27795502</v>
      </c>
      <c r="G49" s="15">
        <f>'FY 2016'!G49+'FY 2017'!G49+'FY 2018'!G49+'FY 2019'!G49+'FY 2020'!G49</f>
        <v>60969525</v>
      </c>
      <c r="H49" s="15">
        <f>'FY 2016'!H49+'FY 2017'!H49+'FY 2018'!H49+'FY 2019'!H49+'FY 2020'!H49</f>
        <v>13427750</v>
      </c>
      <c r="I49" s="90">
        <f>'FY 2016'!I49+'FY 2017'!I49+'FY 2018'!I49+'FY 2019'!I49+'FY 2020'!I49</f>
        <v>101609004</v>
      </c>
      <c r="J49" s="17">
        <f t="shared" si="1"/>
        <v>3358996681</v>
      </c>
    </row>
    <row r="50" spans="2:10" ht="13.2" x14ac:dyDescent="0.25">
      <c r="B50" s="24" t="s">
        <v>53</v>
      </c>
      <c r="C50" s="19">
        <f>'FY 2016'!C50+'FY 2017'!C50+'FY 2018'!C50+'FY 2019'!C50+'FY 2020'!C50</f>
        <v>1521199507</v>
      </c>
      <c r="D50" s="19">
        <f>'FY 2016'!D50+'FY 2017'!D50+'FY 2018'!D50+'FY 2019'!D50+'FY 2020'!D50</f>
        <v>760050100</v>
      </c>
      <c r="E50" s="19">
        <f>'FY 2016'!E50+'FY 2017'!E50+'FY 2018'!E50+'FY 2019'!E50+'FY 2020'!E50</f>
        <v>151414631</v>
      </c>
      <c r="F50" s="19">
        <f>'FY 2016'!F50+'FY 2017'!F50+'FY 2018'!F50+'FY 2019'!F50+'FY 2020'!F50</f>
        <v>15352693</v>
      </c>
      <c r="G50" s="19">
        <f>'FY 2016'!G50+'FY 2017'!G50+'FY 2018'!G50+'FY 2019'!G50+'FY 2020'!G50</f>
        <v>100622605</v>
      </c>
      <c r="H50" s="19">
        <f>'FY 2016'!H50+'FY 2017'!H50+'FY 2018'!H50+'FY 2019'!H50+'FY 2020'!H50</f>
        <v>18798716</v>
      </c>
      <c r="I50" s="85">
        <f>'FY 2016'!I50+'FY 2017'!I50+'FY 2018'!I50+'FY 2019'!I50+'FY 2020'!I50</f>
        <v>79823401</v>
      </c>
      <c r="J50" s="20">
        <f t="shared" si="1"/>
        <v>2647261653</v>
      </c>
    </row>
    <row r="51" spans="2:10" ht="13.2" x14ac:dyDescent="0.25">
      <c r="B51" s="25" t="s">
        <v>54</v>
      </c>
      <c r="C51" s="22">
        <f>'FY 2016'!C51+'FY 2017'!C51+'FY 2018'!C51+'FY 2019'!C51+'FY 2020'!C51</f>
        <v>4855148248</v>
      </c>
      <c r="D51" s="22">
        <f>'FY 2016'!D51+'FY 2017'!D51+'FY 2018'!D51+'FY 2019'!D51+'FY 2020'!D51</f>
        <v>2431307813</v>
      </c>
      <c r="E51" s="22">
        <f>'FY 2016'!E51+'FY 2017'!E51+'FY 2018'!E51+'FY 2019'!E51+'FY 2020'!E51</f>
        <v>497738628</v>
      </c>
      <c r="F51" s="22">
        <f>'FY 2016'!F51+'FY 2017'!F51+'FY 2018'!F51+'FY 2019'!F51+'FY 2020'!F51</f>
        <v>34510276</v>
      </c>
      <c r="G51" s="22">
        <f>'FY 2016'!G51+'FY 2017'!G51+'FY 2018'!G51+'FY 2019'!G51+'FY 2020'!G51</f>
        <v>542002878</v>
      </c>
      <c r="H51" s="22">
        <f>'FY 2016'!H51+'FY 2017'!H51+'FY 2018'!H51+'FY 2019'!H51+'FY 2020'!H51</f>
        <v>67361097</v>
      </c>
      <c r="I51" s="88">
        <f>'FY 2016'!I51+'FY 2017'!I51+'FY 2018'!I51+'FY 2019'!I51+'FY 2020'!I51</f>
        <v>261852454</v>
      </c>
      <c r="J51" s="23">
        <f t="shared" si="1"/>
        <v>8689921394</v>
      </c>
    </row>
    <row r="52" spans="2:10" ht="13.2" x14ac:dyDescent="0.25">
      <c r="B52" s="24" t="s">
        <v>55</v>
      </c>
      <c r="C52" s="15">
        <f>'FY 2016'!C52+'FY 2017'!C52+'FY 2018'!C52+'FY 2019'!C52+'FY 2020'!C52</f>
        <v>658302206</v>
      </c>
      <c r="D52" s="15">
        <f>'FY 2016'!D52+'FY 2017'!D52+'FY 2018'!D52+'FY 2019'!D52+'FY 2020'!D52</f>
        <v>329202468</v>
      </c>
      <c r="E52" s="15">
        <f>'FY 2016'!E52+'FY 2017'!E52+'FY 2018'!E52+'FY 2019'!E52+'FY 2020'!E52</f>
        <v>66293092</v>
      </c>
      <c r="F52" s="15">
        <f>'FY 2016'!F52+'FY 2017'!F52+'FY 2018'!F52+'FY 2019'!F52+'FY 2020'!F52</f>
        <v>5875000</v>
      </c>
      <c r="G52" s="15">
        <f>'FY 2016'!G52+'FY 2017'!G52+'FY 2018'!G52+'FY 2019'!G52+'FY 2020'!G52</f>
        <v>54097893</v>
      </c>
      <c r="H52" s="15">
        <f>'FY 2016'!H52+'FY 2017'!H52+'FY 2018'!H52+'FY 2019'!H52+'FY 2020'!H52</f>
        <v>9644009</v>
      </c>
      <c r="I52" s="90">
        <f>'FY 2016'!I52+'FY 2017'!I52+'FY 2018'!I52+'FY 2019'!I52+'FY 2020'!I52</f>
        <v>34882187</v>
      </c>
      <c r="J52" s="17">
        <f t="shared" si="1"/>
        <v>1158296855</v>
      </c>
    </row>
    <row r="53" spans="2:10" ht="13.2" x14ac:dyDescent="0.25">
      <c r="B53" s="24" t="s">
        <v>56</v>
      </c>
      <c r="C53" s="19">
        <f>'FY 2016'!C53+'FY 2017'!C53+'FY 2018'!C53+'FY 2019'!C53+'FY 2020'!C53</f>
        <v>2086003038</v>
      </c>
      <c r="D53" s="19">
        <f>'FY 2016'!D53+'FY 2017'!D53+'FY 2018'!D53+'FY 2019'!D53+'FY 2020'!D53</f>
        <v>1040342069</v>
      </c>
      <c r="E53" s="19">
        <f>'FY 2016'!E53+'FY 2017'!E53+'FY 2018'!E53+'FY 2019'!E53+'FY 2020'!E53</f>
        <v>206278685</v>
      </c>
      <c r="F53" s="19">
        <f>'FY 2016'!F53+'FY 2017'!F53+'FY 2018'!F53+'FY 2019'!F53+'FY 2020'!F53</f>
        <v>22412713</v>
      </c>
      <c r="G53" s="19">
        <f>'FY 2016'!G53+'FY 2017'!G53+'FY 2018'!G53+'FY 2019'!G53+'FY 2020'!G53</f>
        <v>67942582</v>
      </c>
      <c r="H53" s="19">
        <f>'FY 2016'!H53+'FY 2017'!H53+'FY 2018'!H53+'FY 2019'!H53+'FY 2020'!H53</f>
        <v>16357904</v>
      </c>
      <c r="I53" s="85">
        <f>'FY 2016'!I53+'FY 2017'!I53+'FY 2018'!I53+'FY 2019'!I53+'FY 2020'!I53</f>
        <v>107214664</v>
      </c>
      <c r="J53" s="20">
        <f t="shared" si="1"/>
        <v>3546551655</v>
      </c>
    </row>
    <row r="54" spans="2:10" ht="13.2" x14ac:dyDescent="0.25">
      <c r="B54" s="25" t="s">
        <v>57</v>
      </c>
      <c r="C54" s="22">
        <f>'FY 2016'!C54+'FY 2017'!C54+'FY 2018'!C54+'FY 2019'!C54+'FY 2020'!C54</f>
        <v>854802691</v>
      </c>
      <c r="D54" s="22">
        <f>'FY 2016'!D54+'FY 2017'!D54+'FY 2018'!D54+'FY 2019'!D54+'FY 2020'!D54</f>
        <v>427230597</v>
      </c>
      <c r="E54" s="22">
        <f>'FY 2016'!E54+'FY 2017'!E54+'FY 2018'!E54+'FY 2019'!E54+'FY 2020'!E54</f>
        <v>81332795</v>
      </c>
      <c r="F54" s="22">
        <f>'FY 2016'!F54+'FY 2017'!F54+'FY 2018'!F54+'FY 2019'!F54+'FY 2020'!F54</f>
        <v>12377837</v>
      </c>
      <c r="G54" s="22">
        <f>'FY 2016'!G54+'FY 2017'!G54+'FY 2018'!G54+'FY 2019'!G54+'FY 2020'!G54</f>
        <v>63623418</v>
      </c>
      <c r="H54" s="22">
        <f>'FY 2016'!H54+'FY 2017'!H54+'FY 2018'!H54+'FY 2019'!H54+'FY 2020'!H54</f>
        <v>9177110</v>
      </c>
      <c r="I54" s="88">
        <f>'FY 2016'!I54+'FY 2017'!I54+'FY 2018'!I54+'FY 2019'!I54+'FY 2020'!I54</f>
        <v>45082063</v>
      </c>
      <c r="J54" s="23">
        <f t="shared" si="1"/>
        <v>1493626511</v>
      </c>
    </row>
    <row r="55" spans="2:10" ht="13.2" x14ac:dyDescent="0.25">
      <c r="B55" s="24" t="s">
        <v>58</v>
      </c>
      <c r="C55" s="15">
        <f>'FY 2016'!C55+'FY 2017'!C55+'FY 2018'!C55+'FY 2019'!C55+'FY 2020'!C55</f>
        <v>2561993534</v>
      </c>
      <c r="D55" s="15">
        <f>'FY 2016'!D55+'FY 2017'!D55+'FY 2018'!D55+'FY 2019'!D55+'FY 2020'!D55</f>
        <v>1280460203</v>
      </c>
      <c r="E55" s="15">
        <f>'FY 2016'!E55+'FY 2017'!E55+'FY 2018'!E55+'FY 2019'!E55+'FY 2020'!E55</f>
        <v>255862973</v>
      </c>
      <c r="F55" s="15">
        <f>'FY 2016'!F55+'FY 2017'!F55+'FY 2018'!F55+'FY 2019'!F55+'FY 2020'!F55</f>
        <v>25004299</v>
      </c>
      <c r="G55" s="15">
        <f>'FY 2016'!G55+'FY 2017'!G55+'FY 2018'!G55+'FY 2019'!G55+'FY 2020'!G55</f>
        <v>192121822</v>
      </c>
      <c r="H55" s="15">
        <f>'FY 2016'!H55+'FY 2017'!H55+'FY 2018'!H55+'FY 2019'!H55+'FY 2020'!H55</f>
        <v>24964842</v>
      </c>
      <c r="I55" s="90">
        <f>'FY 2016'!I55+'FY 2017'!I55+'FY 2018'!I55+'FY 2019'!I55+'FY 2020'!I55</f>
        <v>135164833</v>
      </c>
      <c r="J55" s="17">
        <f t="shared" si="1"/>
        <v>4475572506</v>
      </c>
    </row>
    <row r="56" spans="2:10" ht="13.2" x14ac:dyDescent="0.25">
      <c r="B56" s="18" t="s">
        <v>59</v>
      </c>
      <c r="C56" s="19">
        <f>'FY 2016'!C56+'FY 2017'!C56+'FY 2018'!C56+'FY 2019'!C56+'FY 2020'!C56</f>
        <v>10405747969</v>
      </c>
      <c r="D56" s="19">
        <f>'FY 2016'!D56+'FY 2017'!D56+'FY 2018'!D56+'FY 2019'!D56+'FY 2020'!D56</f>
        <v>5203064959</v>
      </c>
      <c r="E56" s="19">
        <f>'FY 2016'!E56+'FY 2017'!E56+'FY 2018'!E56+'FY 2019'!E56+'FY 2020'!E56</f>
        <v>1045444157</v>
      </c>
      <c r="F56" s="19">
        <f>'FY 2016'!F56+'FY 2017'!F56+'FY 2018'!F56+'FY 2019'!F56+'FY 2020'!F56</f>
        <v>95314806</v>
      </c>
      <c r="G56" s="19">
        <f>'FY 2016'!G56+'FY 2017'!G56+'FY 2018'!G56+'FY 2019'!G56+'FY 2020'!G56</f>
        <v>853873808</v>
      </c>
      <c r="H56" s="19">
        <f>'FY 2016'!H56+'FY 2017'!H56+'FY 2018'!H56+'FY 2019'!H56+'FY 2020'!H56</f>
        <v>127107637</v>
      </c>
      <c r="I56" s="85">
        <f>'FY 2016'!I56+'FY 2017'!I56+'FY 2018'!I56+'FY 2019'!I56+'FY 2020'!I56</f>
        <v>551341597</v>
      </c>
      <c r="J56" s="20">
        <f t="shared" si="1"/>
        <v>18281894933</v>
      </c>
    </row>
    <row r="57" spans="2:10" ht="13.2" x14ac:dyDescent="0.25">
      <c r="B57" s="25" t="s">
        <v>60</v>
      </c>
      <c r="C57" s="22">
        <f>'FY 2016'!C57+'FY 2017'!C57+'FY 2018'!C57+'FY 2019'!C57+'FY 2020'!C57</f>
        <v>1056323551</v>
      </c>
      <c r="D57" s="22">
        <f>'FY 2016'!D57+'FY 2017'!D57+'FY 2018'!D57+'FY 2019'!D57+'FY 2020'!D57</f>
        <v>527799221</v>
      </c>
      <c r="E57" s="22">
        <f>'FY 2016'!E57+'FY 2017'!E57+'FY 2018'!E57+'FY 2019'!E57+'FY 2020'!E57</f>
        <v>107518924</v>
      </c>
      <c r="F57" s="22">
        <f>'FY 2016'!F57+'FY 2017'!F57+'FY 2018'!F57+'FY 2019'!F57+'FY 2020'!F57</f>
        <v>8284541</v>
      </c>
      <c r="G57" s="22">
        <f>'FY 2016'!G57+'FY 2017'!G57+'FY 2018'!G57+'FY 2019'!G57+'FY 2020'!G57</f>
        <v>67009421</v>
      </c>
      <c r="H57" s="22">
        <f>'FY 2016'!H57+'FY 2017'!H57+'FY 2018'!H57+'FY 2019'!H57+'FY 2020'!H57</f>
        <v>16828893</v>
      </c>
      <c r="I57" s="88">
        <f>'FY 2016'!I57+'FY 2017'!I57+'FY 2018'!I57+'FY 2019'!I57+'FY 2020'!I57</f>
        <v>55337562</v>
      </c>
      <c r="J57" s="23">
        <f t="shared" si="1"/>
        <v>1839102113</v>
      </c>
    </row>
    <row r="58" spans="2:10" ht="13.2" x14ac:dyDescent="0.25">
      <c r="B58" s="18" t="s">
        <v>61</v>
      </c>
      <c r="C58" s="15">
        <f>'FY 2016'!C58+'FY 2017'!C58+'FY 2018'!C58+'FY 2019'!C58+'FY 2020'!C58</f>
        <v>602560063</v>
      </c>
      <c r="D58" s="15">
        <f>'FY 2016'!D58+'FY 2017'!D58+'FY 2018'!D58+'FY 2019'!D58+'FY 2020'!D58</f>
        <v>301662088</v>
      </c>
      <c r="E58" s="15">
        <f>'FY 2016'!E58+'FY 2017'!E58+'FY 2018'!E58+'FY 2019'!E58+'FY 2020'!E58</f>
        <v>60181283</v>
      </c>
      <c r="F58" s="15">
        <f>'FY 2016'!F58+'FY 2017'!F58+'FY 2018'!F58+'FY 2019'!F58+'FY 2020'!F58</f>
        <v>5875000</v>
      </c>
      <c r="G58" s="15">
        <f>'FY 2016'!G58+'FY 2017'!G58+'FY 2018'!G58+'FY 2019'!G58+'FY 2020'!G58</f>
        <v>61440092</v>
      </c>
      <c r="H58" s="15">
        <f>'FY 2016'!H58+'FY 2017'!H58+'FY 2018'!H58+'FY 2019'!H58+'FY 2020'!H58</f>
        <v>10886721</v>
      </c>
      <c r="I58" s="90">
        <f>'FY 2016'!I58+'FY 2017'!I58+'FY 2018'!I58+'FY 2019'!I58+'FY 2020'!I58</f>
        <v>32310882</v>
      </c>
      <c r="J58" s="17">
        <f t="shared" si="1"/>
        <v>1074916129</v>
      </c>
    </row>
    <row r="59" spans="2:10" ht="13.2" x14ac:dyDescent="0.25">
      <c r="B59" s="24" t="s">
        <v>62</v>
      </c>
      <c r="C59" s="19">
        <f>'FY 2016'!C59+'FY 2017'!C59+'FY 2018'!C59+'FY 2019'!C59+'FY 2020'!C59</f>
        <v>3045494695</v>
      </c>
      <c r="D59" s="19">
        <f>'FY 2016'!D59+'FY 2017'!D59+'FY 2018'!D59+'FY 2019'!D59+'FY 2020'!D59</f>
        <v>1523692296</v>
      </c>
      <c r="E59" s="19">
        <f>'FY 2016'!E59+'FY 2017'!E59+'FY 2018'!E59+'FY 2019'!E59+'FY 2020'!E59</f>
        <v>310093080</v>
      </c>
      <c r="F59" s="19">
        <f>'FY 2016'!F59+'FY 2017'!F59+'FY 2018'!F59+'FY 2019'!F59+'FY 2020'!F59</f>
        <v>23775236</v>
      </c>
      <c r="G59" s="19">
        <f>'FY 2016'!G59+'FY 2017'!G59+'FY 2018'!G59+'FY 2019'!G59+'FY 2020'!G59</f>
        <v>284843416</v>
      </c>
      <c r="H59" s="19">
        <f>'FY 2016'!H59+'FY 2017'!H59+'FY 2018'!H59+'FY 2019'!H59+'FY 2020'!H59</f>
        <v>39262078</v>
      </c>
      <c r="I59" s="85">
        <f>'FY 2016'!I59+'FY 2017'!I59+'FY 2018'!I59+'FY 2019'!I59+'FY 2020'!I59</f>
        <v>162484018</v>
      </c>
      <c r="J59" s="20">
        <f t="shared" si="1"/>
        <v>5389644819</v>
      </c>
    </row>
    <row r="60" spans="2:10" ht="13.2" x14ac:dyDescent="0.25">
      <c r="B60" s="21" t="s">
        <v>63</v>
      </c>
      <c r="C60" s="22">
        <f>'FY 2016'!C60+'FY 2017'!C60+'FY 2018'!C60+'FY 2019'!C60+'FY 2020'!C60</f>
        <v>2020299085</v>
      </c>
      <c r="D60" s="22">
        <f>'FY 2016'!D60+'FY 2017'!D60+'FY 2018'!D60+'FY 2019'!D60+'FY 2020'!D60</f>
        <v>1011120796</v>
      </c>
      <c r="E60" s="22">
        <f>'FY 2016'!E60+'FY 2017'!E60+'FY 2018'!E60+'FY 2019'!E60+'FY 2020'!E60</f>
        <v>199880956</v>
      </c>
      <c r="F60" s="22">
        <f>'FY 2016'!F60+'FY 2017'!F60+'FY 2018'!F60+'FY 2019'!F60+'FY 2020'!F60</f>
        <v>21597324</v>
      </c>
      <c r="G60" s="22">
        <f>'FY 2016'!G60+'FY 2017'!G60+'FY 2018'!G60+'FY 2019'!G60+'FY 2020'!G60</f>
        <v>191656459</v>
      </c>
      <c r="H60" s="22">
        <f>'FY 2016'!H60+'FY 2017'!H60+'FY 2018'!H60+'FY 2019'!H60+'FY 2020'!H60</f>
        <v>38026024</v>
      </c>
      <c r="I60" s="88">
        <f>'FY 2016'!I60+'FY 2017'!I60+'FY 2018'!I60+'FY 2019'!I60+'FY 2020'!I60</f>
        <v>107873727</v>
      </c>
      <c r="J60" s="23">
        <f t="shared" si="1"/>
        <v>3590454371</v>
      </c>
    </row>
    <row r="61" spans="2:10" ht="13.2" x14ac:dyDescent="0.25">
      <c r="B61" s="24" t="s">
        <v>64</v>
      </c>
      <c r="C61" s="15">
        <f>'FY 2016'!C61+'FY 2017'!C61+'FY 2018'!C61+'FY 2019'!C61+'FY 2020'!C61</f>
        <v>1343440590</v>
      </c>
      <c r="D61" s="15">
        <f>'FY 2016'!D61+'FY 2017'!D61+'FY 2018'!D61+'FY 2019'!D61+'FY 2020'!D61</f>
        <v>670702910</v>
      </c>
      <c r="E61" s="15">
        <f>'FY 2016'!E61+'FY 2017'!E61+'FY 2018'!E61+'FY 2019'!E61+'FY 2020'!E61</f>
        <v>136815682</v>
      </c>
      <c r="F61" s="15">
        <f>'FY 2016'!F61+'FY 2017'!F61+'FY 2018'!F61+'FY 2019'!F61+'FY 2020'!F61</f>
        <v>10465627</v>
      </c>
      <c r="G61" s="15">
        <f>'FY 2016'!G61+'FY 2017'!G61+'FY 2018'!G61+'FY 2019'!G61+'FY 2020'!G61</f>
        <v>74286181</v>
      </c>
      <c r="H61" s="15">
        <f>'FY 2016'!H61+'FY 2017'!H61+'FY 2018'!H61+'FY 2019'!H61+'FY 2020'!H61</f>
        <v>8840081</v>
      </c>
      <c r="I61" s="90">
        <f>'FY 2016'!I61+'FY 2017'!I61+'FY 2018'!I61+'FY 2019'!I61+'FY 2020'!I61</f>
        <v>70028323</v>
      </c>
      <c r="J61" s="17">
        <f t="shared" si="1"/>
        <v>2314579394</v>
      </c>
    </row>
    <row r="62" spans="2:10" ht="13.2" x14ac:dyDescent="0.25">
      <c r="B62" s="24" t="s">
        <v>65</v>
      </c>
      <c r="C62" s="19">
        <f>'FY 2016'!C62+'FY 2017'!C62+'FY 2018'!C62+'FY 2019'!C62+'FY 2020'!C62</f>
        <v>2298754936</v>
      </c>
      <c r="D62" s="19">
        <f>'FY 2016'!D62+'FY 2017'!D62+'FY 2018'!D62+'FY 2019'!D62+'FY 2020'!D62</f>
        <v>1148198418</v>
      </c>
      <c r="E62" s="19">
        <f>'FY 2016'!E62+'FY 2017'!E62+'FY 2018'!E62+'FY 2019'!E62+'FY 2020'!E62</f>
        <v>221924721</v>
      </c>
      <c r="F62" s="19">
        <f>'FY 2016'!F62+'FY 2017'!F62+'FY 2018'!F62+'FY 2019'!F62+'FY 2020'!F62</f>
        <v>30086071</v>
      </c>
      <c r="G62" s="19">
        <f>'FY 2016'!G62+'FY 2017'!G62+'FY 2018'!G62+'FY 2019'!G62+'FY 2020'!G62</f>
        <v>142099729</v>
      </c>
      <c r="H62" s="19">
        <f>'FY 2016'!H62+'FY 2017'!H62+'FY 2018'!H62+'FY 2019'!H62+'FY 2020'!H62</f>
        <v>23743184</v>
      </c>
      <c r="I62" s="85">
        <f>'FY 2016'!I62+'FY 2017'!I62+'FY 2018'!I62+'FY 2019'!I62+'FY 2020'!I62</f>
        <v>120305648</v>
      </c>
      <c r="J62" s="20">
        <f t="shared" si="1"/>
        <v>3985112707</v>
      </c>
    </row>
    <row r="63" spans="2:10" ht="13.2" x14ac:dyDescent="0.25">
      <c r="B63" s="25" t="s">
        <v>66</v>
      </c>
      <c r="C63" s="22">
        <f>'FY 2016'!C63+'FY 2017'!C63+'FY 2018'!C63+'FY 2019'!C63+'FY 2020'!C63</f>
        <v>778983972</v>
      </c>
      <c r="D63" s="22">
        <f>'FY 2016'!D63+'FY 2017'!D63+'FY 2018'!D63+'FY 2019'!D63+'FY 2020'!D63</f>
        <v>389238115</v>
      </c>
      <c r="E63" s="22">
        <f>'FY 2016'!E63+'FY 2017'!E63+'FY 2018'!E63+'FY 2019'!E63+'FY 2020'!E63</f>
        <v>79524025</v>
      </c>
      <c r="F63" s="22">
        <f>'FY 2016'!F63+'FY 2017'!F63+'FY 2018'!F63+'FY 2019'!F63+'FY 2020'!F63</f>
        <v>5875000</v>
      </c>
      <c r="G63" s="22">
        <f>'FY 2016'!G63+'FY 2017'!G63+'FY 2018'!G63+'FY 2019'!G63+'FY 2020'!G63</f>
        <v>54045958</v>
      </c>
      <c r="H63" s="22">
        <f>'FY 2016'!H63+'FY 2017'!H63+'FY 2018'!H63+'FY 2019'!H63+'FY 2020'!H63</f>
        <v>8210346</v>
      </c>
      <c r="I63" s="88">
        <f>'FY 2016'!I63+'FY 2017'!I63+'FY 2018'!I63+'FY 2019'!I63+'FY 2020'!I63</f>
        <v>40957220</v>
      </c>
      <c r="J63" s="23">
        <f t="shared" si="1"/>
        <v>1356834636</v>
      </c>
    </row>
    <row r="64" spans="2:10" ht="13.2" x14ac:dyDescent="0.25">
      <c r="B64" s="26"/>
      <c r="C64" s="27"/>
      <c r="D64" s="27"/>
      <c r="E64" s="27"/>
      <c r="F64" s="91"/>
      <c r="G64" s="91"/>
      <c r="H64" s="27"/>
      <c r="I64" s="122"/>
      <c r="J64" s="17"/>
    </row>
    <row r="65" spans="2:10" ht="13.2" x14ac:dyDescent="0.25">
      <c r="B65" s="28" t="s">
        <v>67</v>
      </c>
      <c r="C65" s="29">
        <f>SUM(C13:C63)</f>
        <v>116399144775</v>
      </c>
      <c r="D65" s="89">
        <f>SUM(D13:D63)</f>
        <v>58268082929</v>
      </c>
      <c r="E65" s="89">
        <f t="shared" ref="E65:H65" si="2">SUM(E13:E63)</f>
        <v>11585393509</v>
      </c>
      <c r="F65" s="89">
        <f>SUM(F13:F63)</f>
        <v>1175000000</v>
      </c>
      <c r="G65" s="89">
        <f t="shared" si="2"/>
        <v>12022732534</v>
      </c>
      <c r="H65" s="89">
        <f t="shared" si="2"/>
        <v>1717082358</v>
      </c>
      <c r="I65" s="89">
        <f t="shared" ref="I65" si="3">SUM(I13:I63)</f>
        <v>6246586977</v>
      </c>
      <c r="J65" s="30">
        <f>SUM(J13:J63)</f>
        <v>207414023082</v>
      </c>
    </row>
    <row r="66" spans="2:10" s="72" customFormat="1" ht="13.2" x14ac:dyDescent="0.25">
      <c r="B66" s="102"/>
      <c r="C66" s="94"/>
      <c r="D66" s="94"/>
      <c r="E66" s="94"/>
      <c r="F66" s="94"/>
      <c r="G66" s="94"/>
      <c r="H66" s="94"/>
      <c r="I66" s="94"/>
      <c r="J66" s="94"/>
    </row>
    <row r="67" spans="2:10" s="72" customFormat="1" ht="13.2" x14ac:dyDescent="0.25">
      <c r="B67" s="112"/>
      <c r="C67" s="94"/>
      <c r="D67" s="94"/>
      <c r="E67" s="94"/>
      <c r="F67" s="94"/>
      <c r="G67" s="94"/>
      <c r="H67" s="94"/>
      <c r="I67" s="94"/>
      <c r="J67" s="94"/>
    </row>
    <row r="68" spans="2:10" s="72" customFormat="1" ht="15.6" x14ac:dyDescent="0.25">
      <c r="B68" s="112" t="s">
        <v>81</v>
      </c>
      <c r="C68" s="94"/>
      <c r="D68" s="94"/>
      <c r="E68" s="94"/>
      <c r="F68" s="94"/>
      <c r="G68" s="94"/>
      <c r="H68" s="94"/>
      <c r="I68" s="94"/>
      <c r="J68" s="94"/>
    </row>
    <row r="69" spans="2:10" ht="13.2" x14ac:dyDescent="0.25">
      <c r="B69" s="34"/>
      <c r="C69" s="32"/>
      <c r="D69" s="32"/>
      <c r="E69" s="32"/>
      <c r="F69" s="32"/>
      <c r="G69" s="32"/>
      <c r="H69" s="32"/>
      <c r="I69" s="94"/>
      <c r="J69" s="32"/>
    </row>
    <row r="70" spans="2:10" ht="13.2" x14ac:dyDescent="0.25">
      <c r="B70" s="35"/>
      <c r="C70" s="32"/>
      <c r="D70" s="32"/>
      <c r="E70" s="32"/>
      <c r="F70" s="32"/>
      <c r="G70" s="32"/>
      <c r="H70" s="32"/>
      <c r="I70" s="94"/>
      <c r="J70" s="32"/>
    </row>
    <row r="71" spans="2:10" ht="13.2" x14ac:dyDescent="0.25">
      <c r="B71" s="35"/>
      <c r="C71" s="32"/>
      <c r="D71" s="32"/>
      <c r="E71" s="32"/>
      <c r="F71" s="32"/>
      <c r="G71" s="32"/>
      <c r="H71" s="32"/>
      <c r="I71" s="94"/>
      <c r="J71" s="32"/>
    </row>
    <row r="72" spans="2:10" ht="13.2" x14ac:dyDescent="0.25">
      <c r="B72" s="31"/>
      <c r="C72" s="32"/>
      <c r="D72" s="32"/>
      <c r="E72" s="32"/>
      <c r="F72" s="32"/>
      <c r="G72" s="32"/>
      <c r="H72" s="32"/>
      <c r="I72" s="94"/>
      <c r="J72" s="32"/>
    </row>
    <row r="73" spans="2:10" ht="12.75" hidden="1" customHeight="1" x14ac:dyDescent="0.25"/>
    <row r="74" spans="2:10" ht="12.75" hidden="1" customHeight="1" x14ac:dyDescent="0.25"/>
    <row r="75" spans="2:10" ht="12.75" hidden="1" customHeight="1" x14ac:dyDescent="0.25"/>
    <row r="76" spans="2:10" ht="12.75" hidden="1" customHeight="1" x14ac:dyDescent="0.25"/>
    <row r="77" spans="2:10" ht="12.75" hidden="1" customHeight="1" x14ac:dyDescent="0.25"/>
    <row r="78" spans="2:10" ht="12.75" hidden="1" customHeight="1" x14ac:dyDescent="0.25"/>
    <row r="79" spans="2:10" ht="12.75" hidden="1" customHeight="1" x14ac:dyDescent="0.25"/>
    <row r="80" spans="2:10" ht="12.75" hidden="1" customHeight="1" x14ac:dyDescent="0.25"/>
    <row r="81" ht="12.75" hidden="1" customHeight="1" x14ac:dyDescent="0.25"/>
    <row r="82" ht="12.75" hidden="1" customHeight="1" x14ac:dyDescent="0.25"/>
    <row r="83" ht="12.75" hidden="1" customHeight="1" x14ac:dyDescent="0.25"/>
    <row r="84" ht="12.75" hidden="1" customHeight="1" x14ac:dyDescent="0.25"/>
    <row r="85" ht="12.75" hidden="1" customHeight="1" x14ac:dyDescent="0.25"/>
    <row r="86" ht="12.75" hidden="1" customHeight="1" x14ac:dyDescent="0.25"/>
    <row r="87" ht="12.75" hidden="1" customHeight="1" x14ac:dyDescent="0.25"/>
    <row r="88" ht="12.75" hidden="1" customHeight="1" x14ac:dyDescent="0.25"/>
    <row r="89" ht="12.75" hidden="1" customHeight="1" x14ac:dyDescent="0.25"/>
    <row r="90" ht="12.75" hidden="1" customHeight="1" x14ac:dyDescent="0.25"/>
    <row r="91" ht="12.75" hidden="1" customHeight="1" x14ac:dyDescent="0.25"/>
    <row r="92" ht="12.75" hidden="1" customHeight="1" x14ac:dyDescent="0.25"/>
    <row r="93" ht="12.75" hidden="1" customHeight="1" x14ac:dyDescent="0.25"/>
    <row r="94" ht="12.75" hidden="1" customHeight="1" x14ac:dyDescent="0.25"/>
    <row r="95" ht="12.75" hidden="1" customHeight="1" x14ac:dyDescent="0.25"/>
  </sheetData>
  <mergeCells count="2">
    <mergeCell ref="B1:J1"/>
    <mergeCell ref="B2:J2"/>
  </mergeCells>
  <printOptions horizontalCentered="1" verticalCentered="1"/>
  <pageMargins left="0.35" right="0.35" top="0.3" bottom="0.3" header="0.5" footer="0.5"/>
  <pageSetup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Z95"/>
  <sheetViews>
    <sheetView topLeftCell="A36" workbookViewId="0">
      <selection activeCell="A36" sqref="A36"/>
    </sheetView>
  </sheetViews>
  <sheetFormatPr defaultColWidth="0" defaultRowHeight="0" customHeight="1" zeroHeight="1" x14ac:dyDescent="0.25"/>
  <cols>
    <col min="1" max="1" width="2.6640625" customWidth="1"/>
    <col min="2" max="2" width="20.109375" customWidth="1"/>
    <col min="3" max="3" width="15.6640625" customWidth="1"/>
    <col min="4" max="4" width="15.6640625" style="72" customWidth="1"/>
    <col min="5" max="8" width="15.6640625" customWidth="1"/>
    <col min="9" max="9" width="15.6640625" style="72" customWidth="1"/>
    <col min="10" max="10" width="15.6640625" customWidth="1"/>
    <col min="11" max="11" width="2.6640625" customWidth="1"/>
    <col min="12" max="235" width="9.109375" hidden="1" customWidth="1"/>
    <col min="236" max="260" width="9.109375" hidden="1"/>
  </cols>
  <sheetData>
    <row r="1" spans="1:11" ht="13.2" x14ac:dyDescent="0.25">
      <c r="A1" s="33"/>
      <c r="B1" s="124" t="s">
        <v>68</v>
      </c>
      <c r="C1" s="124"/>
      <c r="D1" s="124"/>
      <c r="E1" s="124"/>
      <c r="F1" s="124"/>
      <c r="G1" s="124"/>
      <c r="H1" s="124"/>
      <c r="I1" s="124"/>
      <c r="J1" s="124"/>
      <c r="K1" s="1"/>
    </row>
    <row r="2" spans="1:11" ht="15.75" customHeight="1" x14ac:dyDescent="0.25">
      <c r="A2" s="33"/>
      <c r="B2" s="125" t="s">
        <v>69</v>
      </c>
      <c r="C2" s="125"/>
      <c r="D2" s="125"/>
      <c r="E2" s="125"/>
      <c r="F2" s="125"/>
      <c r="G2" s="125"/>
      <c r="H2" s="125"/>
      <c r="I2" s="125"/>
      <c r="J2" s="125"/>
      <c r="K2" s="3"/>
    </row>
    <row r="3" spans="1:11" ht="12.75" customHeight="1" x14ac:dyDescent="0.25">
      <c r="B3" s="2"/>
      <c r="C3" s="4"/>
      <c r="D3" s="123"/>
      <c r="E3" s="4"/>
      <c r="F3" s="4"/>
      <c r="G3" s="4"/>
      <c r="H3" s="4"/>
      <c r="I3" s="120"/>
      <c r="J3" s="4"/>
    </row>
    <row r="4" spans="1:11" ht="13.2" x14ac:dyDescent="0.25">
      <c r="B4" s="2"/>
      <c r="C4" s="5"/>
      <c r="D4" s="81"/>
      <c r="E4" s="2"/>
      <c r="F4" s="2"/>
      <c r="H4" s="6"/>
      <c r="I4" s="121"/>
      <c r="J4" s="6"/>
    </row>
    <row r="5" spans="1:11" ht="13.2" x14ac:dyDescent="0.25">
      <c r="B5" s="76" t="s">
        <v>89</v>
      </c>
      <c r="C5" s="76"/>
      <c r="D5" s="76"/>
      <c r="E5" s="76"/>
      <c r="F5" s="76"/>
      <c r="G5" s="76"/>
      <c r="H5" s="76"/>
      <c r="I5" s="76"/>
      <c r="J5" s="76"/>
    </row>
    <row r="6" spans="1:11" ht="13.2" x14ac:dyDescent="0.25">
      <c r="B6" s="101" t="s">
        <v>70</v>
      </c>
      <c r="C6" s="118"/>
      <c r="D6" s="101"/>
      <c r="E6" s="101"/>
      <c r="F6" s="101"/>
      <c r="G6" s="101"/>
      <c r="H6" s="101"/>
      <c r="I6" s="101"/>
      <c r="J6" s="101"/>
    </row>
    <row r="7" spans="1:11" ht="13.2" x14ac:dyDescent="0.25">
      <c r="G7" s="7"/>
      <c r="H7" s="7"/>
      <c r="I7" s="82"/>
      <c r="J7" s="7"/>
    </row>
    <row r="8" spans="1:11" ht="14.25" customHeight="1" x14ac:dyDescent="0.25">
      <c r="B8" s="8"/>
      <c r="C8" s="9" t="s">
        <v>0</v>
      </c>
      <c r="D8" s="77" t="s">
        <v>3</v>
      </c>
      <c r="E8" s="9" t="s">
        <v>1</v>
      </c>
      <c r="F8" s="9" t="s">
        <v>2</v>
      </c>
      <c r="G8" s="9"/>
      <c r="H8" s="9"/>
      <c r="I8" s="77"/>
      <c r="J8" s="9"/>
    </row>
    <row r="9" spans="1:11" ht="13.2" x14ac:dyDescent="0.25">
      <c r="C9" s="9" t="s">
        <v>1</v>
      </c>
      <c r="D9" s="110" t="s">
        <v>5</v>
      </c>
      <c r="E9" s="9" t="s">
        <v>4</v>
      </c>
      <c r="F9" s="9" t="s">
        <v>1</v>
      </c>
      <c r="G9" s="9"/>
      <c r="H9" s="9"/>
      <c r="I9" s="77" t="s">
        <v>0</v>
      </c>
      <c r="J9" s="9"/>
    </row>
    <row r="10" spans="1:11" ht="13.8" x14ac:dyDescent="0.25">
      <c r="B10" s="10"/>
      <c r="C10" s="9" t="s">
        <v>6</v>
      </c>
      <c r="D10" s="110" t="s">
        <v>84</v>
      </c>
      <c r="E10" s="9" t="s">
        <v>7</v>
      </c>
      <c r="F10" s="9" t="s">
        <v>8</v>
      </c>
      <c r="G10" s="9" t="s">
        <v>9</v>
      </c>
      <c r="H10" s="9" t="s">
        <v>10</v>
      </c>
      <c r="I10" s="77" t="s">
        <v>85</v>
      </c>
      <c r="J10" s="9" t="s">
        <v>11</v>
      </c>
    </row>
    <row r="11" spans="1:11" ht="15.6" x14ac:dyDescent="0.25">
      <c r="B11" s="11" t="s">
        <v>12</v>
      </c>
      <c r="C11" s="11" t="s">
        <v>13</v>
      </c>
      <c r="D11" s="111" t="s">
        <v>13</v>
      </c>
      <c r="E11" s="37" t="s">
        <v>77</v>
      </c>
      <c r="F11" s="11" t="s">
        <v>13</v>
      </c>
      <c r="G11" s="11" t="s">
        <v>13</v>
      </c>
      <c r="H11" s="11" t="s">
        <v>14</v>
      </c>
      <c r="I11" s="79" t="s">
        <v>13</v>
      </c>
      <c r="J11" s="11" t="s">
        <v>15</v>
      </c>
    </row>
    <row r="12" spans="1:11" ht="13.2" x14ac:dyDescent="0.25">
      <c r="B12" s="12"/>
      <c r="C12" s="12"/>
      <c r="D12" s="86"/>
      <c r="E12" s="12"/>
      <c r="F12" s="12"/>
      <c r="G12" s="13"/>
      <c r="H12" s="13"/>
      <c r="I12" s="87"/>
      <c r="J12" s="13"/>
    </row>
    <row r="13" spans="1:11" ht="13.2" x14ac:dyDescent="0.25">
      <c r="B13" s="14" t="s">
        <v>16</v>
      </c>
      <c r="C13" s="90">
        <v>455951217</v>
      </c>
      <c r="D13" s="90">
        <v>226973529</v>
      </c>
      <c r="E13" s="90">
        <v>45374122</v>
      </c>
      <c r="F13" s="90">
        <v>4658949</v>
      </c>
      <c r="G13" s="109">
        <v>11363745</v>
      </c>
      <c r="H13" s="90">
        <v>3061993</v>
      </c>
      <c r="I13" s="90">
        <v>22188355</v>
      </c>
      <c r="J13" s="17">
        <f t="shared" ref="J13:J44" si="0">SUM(C13:I13)</f>
        <v>769571910</v>
      </c>
    </row>
    <row r="14" spans="1:11" ht="13.2" x14ac:dyDescent="0.25">
      <c r="B14" s="18" t="s">
        <v>17</v>
      </c>
      <c r="C14" s="85">
        <v>288517077</v>
      </c>
      <c r="D14" s="85">
        <v>144109567</v>
      </c>
      <c r="E14" s="85">
        <v>30534956</v>
      </c>
      <c r="F14" s="85">
        <v>1125000</v>
      </c>
      <c r="G14" s="85">
        <v>27412516</v>
      </c>
      <c r="H14" s="85">
        <v>2258068</v>
      </c>
      <c r="I14" s="85">
        <v>14657416</v>
      </c>
      <c r="J14" s="20">
        <f t="shared" si="0"/>
        <v>508614600</v>
      </c>
    </row>
    <row r="15" spans="1:11" ht="13.2" x14ac:dyDescent="0.25">
      <c r="B15" s="21" t="s">
        <v>18</v>
      </c>
      <c r="C15" s="88">
        <v>411997759</v>
      </c>
      <c r="D15" s="88">
        <v>206141917</v>
      </c>
      <c r="E15" s="88">
        <v>42484510</v>
      </c>
      <c r="F15" s="88">
        <v>2725399</v>
      </c>
      <c r="G15" s="88">
        <v>51676497</v>
      </c>
      <c r="H15" s="88">
        <v>5827406</v>
      </c>
      <c r="I15" s="88">
        <v>21312957</v>
      </c>
      <c r="J15" s="23">
        <f t="shared" si="0"/>
        <v>742166445</v>
      </c>
    </row>
    <row r="16" spans="1:11" ht="13.2" x14ac:dyDescent="0.25">
      <c r="B16" s="24" t="s">
        <v>19</v>
      </c>
      <c r="C16" s="90">
        <v>308512509</v>
      </c>
      <c r="D16" s="90">
        <v>153678083</v>
      </c>
      <c r="E16" s="90">
        <v>30010642</v>
      </c>
      <c r="F16" s="90">
        <v>3843480</v>
      </c>
      <c r="G16" s="90">
        <v>12266258</v>
      </c>
      <c r="H16" s="90">
        <v>1711004</v>
      </c>
      <c r="I16" s="90">
        <v>15153085</v>
      </c>
      <c r="J16" s="17">
        <f t="shared" si="0"/>
        <v>525175061</v>
      </c>
    </row>
    <row r="17" spans="2:10" ht="13.2" x14ac:dyDescent="0.25">
      <c r="B17" s="18" t="s">
        <v>20</v>
      </c>
      <c r="C17" s="85">
        <v>1924660268</v>
      </c>
      <c r="D17" s="85">
        <v>968734987</v>
      </c>
      <c r="E17" s="85">
        <v>195471326</v>
      </c>
      <c r="F17" s="85">
        <v>15728162</v>
      </c>
      <c r="G17" s="85">
        <v>462277146</v>
      </c>
      <c r="H17" s="85">
        <v>49825833</v>
      </c>
      <c r="I17" s="85">
        <v>106303825</v>
      </c>
      <c r="J17" s="20">
        <f t="shared" si="0"/>
        <v>3723001547</v>
      </c>
    </row>
    <row r="18" spans="2:10" ht="13.2" x14ac:dyDescent="0.25">
      <c r="B18" s="25" t="s">
        <v>21</v>
      </c>
      <c r="C18" s="88">
        <v>297705132</v>
      </c>
      <c r="D18" s="88">
        <v>149093345</v>
      </c>
      <c r="E18" s="88">
        <v>29431653</v>
      </c>
      <c r="F18" s="88">
        <v>3236539</v>
      </c>
      <c r="G18" s="88">
        <v>42132383</v>
      </c>
      <c r="H18" s="88">
        <v>5266924</v>
      </c>
      <c r="I18" s="88">
        <v>15546723</v>
      </c>
      <c r="J18" s="23">
        <f t="shared" si="0"/>
        <v>542412699</v>
      </c>
    </row>
    <row r="19" spans="2:10" ht="13.2" x14ac:dyDescent="0.25">
      <c r="B19" s="24" t="s">
        <v>22</v>
      </c>
      <c r="C19" s="90">
        <v>276979163</v>
      </c>
      <c r="D19" s="90">
        <v>138821703</v>
      </c>
      <c r="E19" s="90">
        <v>29080605</v>
      </c>
      <c r="F19" s="90">
        <v>1313257</v>
      </c>
      <c r="G19" s="90">
        <v>44069978</v>
      </c>
      <c r="H19" s="90">
        <v>4596004</v>
      </c>
      <c r="I19" s="90">
        <v>14613003</v>
      </c>
      <c r="J19" s="17">
        <f t="shared" si="0"/>
        <v>509473713</v>
      </c>
    </row>
    <row r="20" spans="2:10" ht="13.2" x14ac:dyDescent="0.25">
      <c r="B20" s="24" t="s">
        <v>23</v>
      </c>
      <c r="C20" s="85">
        <v>95199826</v>
      </c>
      <c r="D20" s="85">
        <v>47635116</v>
      </c>
      <c r="E20" s="85">
        <v>9321599</v>
      </c>
      <c r="F20" s="85">
        <v>1125000</v>
      </c>
      <c r="G20" s="85">
        <v>11616546</v>
      </c>
      <c r="H20" s="85">
        <v>1774540</v>
      </c>
      <c r="I20" s="85">
        <v>4914864</v>
      </c>
      <c r="J20" s="20">
        <f t="shared" si="0"/>
        <v>171587491</v>
      </c>
    </row>
    <row r="21" spans="2:10" ht="13.2" x14ac:dyDescent="0.25">
      <c r="B21" s="25" t="s">
        <v>24</v>
      </c>
      <c r="C21" s="88">
        <v>90309344</v>
      </c>
      <c r="D21" s="88">
        <v>45167381</v>
      </c>
      <c r="E21" s="88">
        <v>8784950</v>
      </c>
      <c r="F21" s="88">
        <v>1125000</v>
      </c>
      <c r="G21" s="88">
        <v>10062647</v>
      </c>
      <c r="H21" s="88">
        <v>1767535</v>
      </c>
      <c r="I21" s="88">
        <v>4633177</v>
      </c>
      <c r="J21" s="23">
        <f t="shared" si="0"/>
        <v>161850034</v>
      </c>
    </row>
    <row r="22" spans="2:10" ht="13.2" x14ac:dyDescent="0.25">
      <c r="B22" s="24" t="s">
        <v>25</v>
      </c>
      <c r="C22" s="90">
        <v>1140082761</v>
      </c>
      <c r="D22" s="90">
        <v>567481613</v>
      </c>
      <c r="E22" s="90">
        <v>116455633</v>
      </c>
      <c r="F22" s="90">
        <v>8649509</v>
      </c>
      <c r="G22" s="90">
        <v>13544856</v>
      </c>
      <c r="H22" s="90">
        <v>20619163</v>
      </c>
      <c r="I22" s="90">
        <v>55027110</v>
      </c>
      <c r="J22" s="17">
        <f t="shared" si="0"/>
        <v>1921860645</v>
      </c>
    </row>
    <row r="23" spans="2:10" ht="13.2" x14ac:dyDescent="0.25">
      <c r="B23" s="24" t="s">
        <v>26</v>
      </c>
      <c r="C23" s="85">
        <v>743626331</v>
      </c>
      <c r="D23" s="85">
        <v>371403032</v>
      </c>
      <c r="E23" s="85">
        <v>73562218</v>
      </c>
      <c r="F23" s="85">
        <v>8038417</v>
      </c>
      <c r="G23" s="85">
        <v>67684920</v>
      </c>
      <c r="H23" s="85">
        <v>7737332</v>
      </c>
      <c r="I23" s="85">
        <v>37687569</v>
      </c>
      <c r="J23" s="20">
        <f t="shared" si="0"/>
        <v>1309739819</v>
      </c>
    </row>
    <row r="24" spans="2:10" ht="13.2" x14ac:dyDescent="0.25">
      <c r="B24" s="25" t="s">
        <v>27</v>
      </c>
      <c r="C24" s="88">
        <v>96031897</v>
      </c>
      <c r="D24" s="88">
        <v>48017282</v>
      </c>
      <c r="E24" s="88">
        <v>9412905</v>
      </c>
      <c r="F24" s="88">
        <v>1125000</v>
      </c>
      <c r="G24" s="88">
        <v>10318553</v>
      </c>
      <c r="H24" s="88">
        <v>1741625</v>
      </c>
      <c r="I24" s="88">
        <v>4915116</v>
      </c>
      <c r="J24" s="23">
        <f t="shared" si="0"/>
        <v>171562378</v>
      </c>
    </row>
    <row r="25" spans="2:10" ht="13.2" x14ac:dyDescent="0.25">
      <c r="B25" s="18" t="s">
        <v>28</v>
      </c>
      <c r="C25" s="90">
        <v>166207549</v>
      </c>
      <c r="D25" s="90">
        <v>82953567</v>
      </c>
      <c r="E25" s="90">
        <v>16430694</v>
      </c>
      <c r="F25" s="90">
        <v>1807823</v>
      </c>
      <c r="G25" s="90">
        <v>12764129</v>
      </c>
      <c r="H25" s="90">
        <v>1612379</v>
      </c>
      <c r="I25" s="90">
        <v>8351391</v>
      </c>
      <c r="J25" s="17">
        <f t="shared" si="0"/>
        <v>290127532</v>
      </c>
    </row>
    <row r="26" spans="2:10" ht="13.2" x14ac:dyDescent="0.25">
      <c r="B26" s="24" t="s">
        <v>29</v>
      </c>
      <c r="C26" s="85">
        <v>791183895</v>
      </c>
      <c r="D26" s="85">
        <v>396246088</v>
      </c>
      <c r="E26" s="85">
        <v>76305872</v>
      </c>
      <c r="F26" s="85">
        <v>10513416</v>
      </c>
      <c r="G26" s="85">
        <v>109668007</v>
      </c>
      <c r="H26" s="85">
        <v>16992504</v>
      </c>
      <c r="I26" s="85">
        <v>41246826</v>
      </c>
      <c r="J26" s="20">
        <f t="shared" si="0"/>
        <v>1442156608</v>
      </c>
    </row>
    <row r="27" spans="2:10" ht="13.2" x14ac:dyDescent="0.25">
      <c r="B27" s="25" t="s">
        <v>30</v>
      </c>
      <c r="C27" s="88">
        <v>550991617</v>
      </c>
      <c r="D27" s="88">
        <v>275103943</v>
      </c>
      <c r="E27" s="88">
        <v>52999254</v>
      </c>
      <c r="F27" s="88">
        <v>7462921</v>
      </c>
      <c r="G27" s="88">
        <v>46932909</v>
      </c>
      <c r="H27" s="88">
        <v>5212406</v>
      </c>
      <c r="I27" s="88">
        <v>27826482</v>
      </c>
      <c r="J27" s="23">
        <f t="shared" si="0"/>
        <v>966529532</v>
      </c>
    </row>
    <row r="28" spans="2:10" ht="13.2" x14ac:dyDescent="0.25">
      <c r="B28" s="24" t="s">
        <v>31</v>
      </c>
      <c r="C28" s="90">
        <v>292883109</v>
      </c>
      <c r="D28" s="90">
        <v>145891426</v>
      </c>
      <c r="E28" s="90">
        <v>26802644</v>
      </c>
      <c r="F28" s="90">
        <v>5336411</v>
      </c>
      <c r="G28" s="90">
        <v>11251436</v>
      </c>
      <c r="H28" s="90">
        <v>1975337</v>
      </c>
      <c r="I28" s="90">
        <v>14373417</v>
      </c>
      <c r="J28" s="17">
        <f t="shared" si="0"/>
        <v>498513780</v>
      </c>
    </row>
    <row r="29" spans="2:10" ht="13.2" x14ac:dyDescent="0.25">
      <c r="B29" s="24" t="s">
        <v>32</v>
      </c>
      <c r="C29" s="85">
        <v>224418519</v>
      </c>
      <c r="D29" s="85">
        <v>111817776</v>
      </c>
      <c r="E29" s="85">
        <v>18530162</v>
      </c>
      <c r="F29" s="85">
        <v>6096042</v>
      </c>
      <c r="G29" s="85">
        <v>9479395</v>
      </c>
      <c r="H29" s="85">
        <v>1939764</v>
      </c>
      <c r="I29" s="85">
        <v>11039660</v>
      </c>
      <c r="J29" s="20">
        <f t="shared" si="0"/>
        <v>383321318</v>
      </c>
    </row>
    <row r="30" spans="2:10" ht="13.2" x14ac:dyDescent="0.25">
      <c r="B30" s="25" t="s">
        <v>33</v>
      </c>
      <c r="C30" s="88">
        <v>397052354</v>
      </c>
      <c r="D30" s="88">
        <v>197738862</v>
      </c>
      <c r="E30" s="88">
        <v>39910933</v>
      </c>
      <c r="F30" s="88">
        <v>3658966</v>
      </c>
      <c r="G30" s="88">
        <v>13646275</v>
      </c>
      <c r="H30" s="88">
        <v>2522778</v>
      </c>
      <c r="I30" s="88">
        <v>19436551</v>
      </c>
      <c r="J30" s="23">
        <f t="shared" si="0"/>
        <v>673966719</v>
      </c>
    </row>
    <row r="31" spans="2:10" ht="13.2" x14ac:dyDescent="0.25">
      <c r="B31" s="24" t="s">
        <v>34</v>
      </c>
      <c r="C31" s="90">
        <v>420336110</v>
      </c>
      <c r="D31" s="90">
        <v>209299570</v>
      </c>
      <c r="E31" s="90">
        <v>42041101</v>
      </c>
      <c r="F31" s="90">
        <v>4083803</v>
      </c>
      <c r="G31" s="90">
        <v>11402016</v>
      </c>
      <c r="H31" s="90">
        <v>4281457</v>
      </c>
      <c r="I31" s="90">
        <v>20483439</v>
      </c>
      <c r="J31" s="17">
        <f t="shared" si="0"/>
        <v>711927496</v>
      </c>
    </row>
    <row r="32" spans="2:10" ht="13.2" x14ac:dyDescent="0.25">
      <c r="B32" s="18" t="s">
        <v>35</v>
      </c>
      <c r="C32" s="85">
        <v>105490588</v>
      </c>
      <c r="D32" s="85">
        <v>52719493</v>
      </c>
      <c r="E32" s="85">
        <v>10315283</v>
      </c>
      <c r="F32" s="85">
        <v>1260556</v>
      </c>
      <c r="G32" s="85">
        <v>10257182</v>
      </c>
      <c r="H32" s="85">
        <v>1834517</v>
      </c>
      <c r="I32" s="85">
        <v>5366346</v>
      </c>
      <c r="J32" s="20">
        <f t="shared" si="0"/>
        <v>187243965</v>
      </c>
    </row>
    <row r="33" spans="2:10" ht="13.2" x14ac:dyDescent="0.25">
      <c r="B33" s="25" t="s">
        <v>36</v>
      </c>
      <c r="C33" s="88">
        <v>330040161</v>
      </c>
      <c r="D33" s="88">
        <v>165471633</v>
      </c>
      <c r="E33" s="88">
        <v>33870292</v>
      </c>
      <c r="F33" s="88">
        <v>2346133</v>
      </c>
      <c r="G33" s="88">
        <v>53487408</v>
      </c>
      <c r="H33" s="88">
        <v>6905801</v>
      </c>
      <c r="I33" s="88">
        <v>17442171</v>
      </c>
      <c r="J33" s="23">
        <f t="shared" si="0"/>
        <v>609563599</v>
      </c>
    </row>
    <row r="34" spans="2:10" ht="13.2" x14ac:dyDescent="0.25">
      <c r="B34" s="24" t="s">
        <v>37</v>
      </c>
      <c r="C34" s="90">
        <v>326532639</v>
      </c>
      <c r="D34" s="90">
        <v>164003973</v>
      </c>
      <c r="E34" s="90">
        <v>33358355</v>
      </c>
      <c r="F34" s="90">
        <v>2473177</v>
      </c>
      <c r="G34" s="90">
        <v>63174562</v>
      </c>
      <c r="H34" s="90">
        <v>8951863</v>
      </c>
      <c r="I34" s="90">
        <v>17569747</v>
      </c>
      <c r="J34" s="17">
        <f t="shared" si="0"/>
        <v>616064316</v>
      </c>
    </row>
    <row r="35" spans="2:10" ht="13.2" x14ac:dyDescent="0.25">
      <c r="B35" s="18" t="s">
        <v>38</v>
      </c>
      <c r="C35" s="85">
        <v>592091019</v>
      </c>
      <c r="D35" s="85">
        <v>296282588</v>
      </c>
      <c r="E35" s="85">
        <v>57284399</v>
      </c>
      <c r="F35" s="85">
        <v>7687753</v>
      </c>
      <c r="G35" s="85">
        <v>73718834</v>
      </c>
      <c r="H35" s="85">
        <v>10312637</v>
      </c>
      <c r="I35" s="85">
        <v>30612639</v>
      </c>
      <c r="J35" s="20">
        <f t="shared" si="0"/>
        <v>1067989869</v>
      </c>
    </row>
    <row r="36" spans="2:10" ht="13.2" x14ac:dyDescent="0.25">
      <c r="B36" s="21" t="s">
        <v>39</v>
      </c>
      <c r="C36" s="88">
        <v>376470972</v>
      </c>
      <c r="D36" s="88">
        <v>187991277</v>
      </c>
      <c r="E36" s="88">
        <v>35243727</v>
      </c>
      <c r="F36" s="88">
        <v>6067708</v>
      </c>
      <c r="G36" s="88">
        <v>32101015</v>
      </c>
      <c r="H36" s="88">
        <v>4553423</v>
      </c>
      <c r="I36" s="88">
        <v>19013769</v>
      </c>
      <c r="J36" s="23">
        <f t="shared" si="0"/>
        <v>661441891</v>
      </c>
    </row>
    <row r="37" spans="2:10" ht="13.2" x14ac:dyDescent="0.25">
      <c r="B37" s="24" t="s">
        <v>40</v>
      </c>
      <c r="C37" s="90">
        <v>288315734</v>
      </c>
      <c r="D37" s="90">
        <v>143612916</v>
      </c>
      <c r="E37" s="90">
        <v>28177385</v>
      </c>
      <c r="F37" s="90">
        <v>3460477</v>
      </c>
      <c r="G37" s="90">
        <v>11175589</v>
      </c>
      <c r="H37" s="90">
        <v>1693464</v>
      </c>
      <c r="I37" s="90">
        <v>14152310</v>
      </c>
      <c r="J37" s="17">
        <f t="shared" si="0"/>
        <v>490587875</v>
      </c>
    </row>
    <row r="38" spans="2:10" ht="13.2" x14ac:dyDescent="0.25">
      <c r="B38" s="24" t="s">
        <v>41</v>
      </c>
      <c r="C38" s="85">
        <v>562174933</v>
      </c>
      <c r="D38" s="85">
        <v>280107769</v>
      </c>
      <c r="E38" s="85">
        <v>56082029</v>
      </c>
      <c r="F38" s="85">
        <v>5607330</v>
      </c>
      <c r="G38" s="85">
        <v>23479971</v>
      </c>
      <c r="H38" s="85">
        <v>5176323</v>
      </c>
      <c r="I38" s="85">
        <v>27646548</v>
      </c>
      <c r="J38" s="20">
        <f t="shared" si="0"/>
        <v>960274903</v>
      </c>
    </row>
    <row r="39" spans="2:10" ht="13.2" x14ac:dyDescent="0.25">
      <c r="B39" s="21" t="s">
        <v>42</v>
      </c>
      <c r="C39" s="88">
        <v>240963310</v>
      </c>
      <c r="D39" s="88">
        <v>120164502</v>
      </c>
      <c r="E39" s="88">
        <v>24539915</v>
      </c>
      <c r="F39" s="88">
        <v>1901805</v>
      </c>
      <c r="G39" s="88">
        <v>14829579</v>
      </c>
      <c r="H39" s="88">
        <v>1790379</v>
      </c>
      <c r="I39" s="88">
        <v>11995469</v>
      </c>
      <c r="J39" s="23">
        <f t="shared" si="0"/>
        <v>416184959</v>
      </c>
    </row>
    <row r="40" spans="2:10" ht="13.2" x14ac:dyDescent="0.25">
      <c r="B40" s="24" t="s">
        <v>43</v>
      </c>
      <c r="C40" s="90">
        <v>169638303</v>
      </c>
      <c r="D40" s="90">
        <v>84600285</v>
      </c>
      <c r="E40" s="90">
        <v>14949684</v>
      </c>
      <c r="F40" s="90">
        <v>3665302</v>
      </c>
      <c r="G40" s="90">
        <v>10248103</v>
      </c>
      <c r="H40" s="90">
        <v>1650549</v>
      </c>
      <c r="I40" s="90">
        <v>8438960</v>
      </c>
      <c r="J40" s="17">
        <f t="shared" si="0"/>
        <v>293191186</v>
      </c>
    </row>
    <row r="41" spans="2:10" ht="13.2" x14ac:dyDescent="0.25">
      <c r="B41" s="24" t="s">
        <v>44</v>
      </c>
      <c r="C41" s="85">
        <v>199908721</v>
      </c>
      <c r="D41" s="85">
        <v>100207991</v>
      </c>
      <c r="E41" s="85">
        <v>20811661</v>
      </c>
      <c r="F41" s="85">
        <v>1125000</v>
      </c>
      <c r="G41" s="85">
        <v>32443244</v>
      </c>
      <c r="H41" s="85">
        <v>3269120</v>
      </c>
      <c r="I41" s="85">
        <v>10566287</v>
      </c>
      <c r="J41" s="20">
        <f t="shared" si="0"/>
        <v>368332024</v>
      </c>
    </row>
    <row r="42" spans="2:10" ht="13.2" x14ac:dyDescent="0.25">
      <c r="B42" s="21" t="s">
        <v>45</v>
      </c>
      <c r="C42" s="88">
        <v>93744154</v>
      </c>
      <c r="D42" s="88">
        <v>46876078</v>
      </c>
      <c r="E42" s="88">
        <v>9161864</v>
      </c>
      <c r="F42" s="88">
        <v>1125000</v>
      </c>
      <c r="G42" s="88">
        <v>10309073</v>
      </c>
      <c r="H42" s="88">
        <v>1574311</v>
      </c>
      <c r="I42" s="88">
        <v>4805235</v>
      </c>
      <c r="J42" s="23">
        <f t="shared" si="0"/>
        <v>167595715</v>
      </c>
    </row>
    <row r="43" spans="2:10" ht="13.2" x14ac:dyDescent="0.25">
      <c r="B43" s="24" t="s">
        <v>46</v>
      </c>
      <c r="C43" s="90">
        <v>538350601</v>
      </c>
      <c r="D43" s="90">
        <v>270326326</v>
      </c>
      <c r="E43" s="90">
        <v>55351201</v>
      </c>
      <c r="F43" s="90">
        <v>3723833</v>
      </c>
      <c r="G43" s="90">
        <v>103689682</v>
      </c>
      <c r="H43" s="90">
        <v>12397571</v>
      </c>
      <c r="I43" s="90">
        <v>28952836</v>
      </c>
      <c r="J43" s="17">
        <f t="shared" si="0"/>
        <v>1012792050</v>
      </c>
    </row>
    <row r="44" spans="2:10" ht="13.2" x14ac:dyDescent="0.25">
      <c r="B44" s="18" t="s">
        <v>47</v>
      </c>
      <c r="C44" s="85">
        <v>216882649</v>
      </c>
      <c r="D44" s="85">
        <v>108108919</v>
      </c>
      <c r="E44" s="85">
        <v>22185636</v>
      </c>
      <c r="F44" s="85">
        <v>1613631</v>
      </c>
      <c r="G44" s="85">
        <v>11368844</v>
      </c>
      <c r="H44" s="85">
        <v>1602915</v>
      </c>
      <c r="I44" s="85">
        <v>10736322</v>
      </c>
      <c r="J44" s="20">
        <f t="shared" si="0"/>
        <v>372498916</v>
      </c>
    </row>
    <row r="45" spans="2:10" ht="13.2" x14ac:dyDescent="0.25">
      <c r="B45" s="21" t="s">
        <v>48</v>
      </c>
      <c r="C45" s="88">
        <v>897352887</v>
      </c>
      <c r="D45" s="88">
        <v>450919385</v>
      </c>
      <c r="E45" s="88">
        <v>92217324</v>
      </c>
      <c r="F45" s="88">
        <v>6252246</v>
      </c>
      <c r="G45" s="88">
        <v>182483421</v>
      </c>
      <c r="H45" s="88">
        <v>24869709</v>
      </c>
      <c r="I45" s="88">
        <v>48554600</v>
      </c>
      <c r="J45" s="23">
        <f t="shared" ref="J45:J63" si="1">SUM(C45:I45)</f>
        <v>1702649572</v>
      </c>
    </row>
    <row r="46" spans="2:10" ht="13.2" x14ac:dyDescent="0.25">
      <c r="B46" s="24" t="s">
        <v>49</v>
      </c>
      <c r="C46" s="90">
        <v>603240031</v>
      </c>
      <c r="D46" s="90">
        <v>301185169</v>
      </c>
      <c r="E46" s="90">
        <v>59665889</v>
      </c>
      <c r="F46" s="90">
        <v>6529682</v>
      </c>
      <c r="G46" s="90">
        <v>51053464</v>
      </c>
      <c r="H46" s="90">
        <v>5792724</v>
      </c>
      <c r="I46" s="90">
        <v>30455093</v>
      </c>
      <c r="J46" s="17">
        <f t="shared" si="1"/>
        <v>1057922052</v>
      </c>
    </row>
    <row r="47" spans="2:10" ht="13.2" x14ac:dyDescent="0.25">
      <c r="B47" s="18" t="s">
        <v>50</v>
      </c>
      <c r="C47" s="85">
        <v>144482130</v>
      </c>
      <c r="D47" s="85">
        <v>72102133</v>
      </c>
      <c r="E47" s="85">
        <v>12080179</v>
      </c>
      <c r="F47" s="85">
        <v>3774334</v>
      </c>
      <c r="G47" s="85">
        <v>10479532</v>
      </c>
      <c r="H47" s="85">
        <v>1672029</v>
      </c>
      <c r="I47" s="85">
        <v>7240957</v>
      </c>
      <c r="J47" s="20">
        <f t="shared" si="1"/>
        <v>251831294</v>
      </c>
    </row>
    <row r="48" spans="2:10" ht="13.2" x14ac:dyDescent="0.25">
      <c r="B48" s="25" t="s">
        <v>51</v>
      </c>
      <c r="C48" s="88">
        <v>753801609</v>
      </c>
      <c r="D48" s="88">
        <v>377202327</v>
      </c>
      <c r="E48" s="88">
        <v>73971867</v>
      </c>
      <c r="F48" s="88">
        <v>8745336</v>
      </c>
      <c r="G48" s="88">
        <v>95385605</v>
      </c>
      <c r="H48" s="88">
        <v>11536224</v>
      </c>
      <c r="I48" s="88">
        <v>39020269</v>
      </c>
      <c r="J48" s="23">
        <f t="shared" si="1"/>
        <v>1359663237</v>
      </c>
    </row>
    <row r="49" spans="2:10" ht="13.2" x14ac:dyDescent="0.25">
      <c r="B49" s="24" t="s">
        <v>52</v>
      </c>
      <c r="C49" s="90">
        <v>379730372</v>
      </c>
      <c r="D49" s="90">
        <v>189084248</v>
      </c>
      <c r="E49" s="90">
        <v>36346556</v>
      </c>
      <c r="F49" s="90">
        <v>5322543</v>
      </c>
      <c r="G49" s="90">
        <v>11709675</v>
      </c>
      <c r="H49" s="90">
        <v>2574929</v>
      </c>
      <c r="I49" s="90">
        <v>18547675</v>
      </c>
      <c r="J49" s="17">
        <f t="shared" si="1"/>
        <v>643315998</v>
      </c>
    </row>
    <row r="50" spans="2:10" ht="13.2" x14ac:dyDescent="0.25">
      <c r="B50" s="24" t="s">
        <v>53</v>
      </c>
      <c r="C50" s="85">
        <v>291863356</v>
      </c>
      <c r="D50" s="85">
        <v>145612671</v>
      </c>
      <c r="E50" s="85">
        <v>29087277</v>
      </c>
      <c r="F50" s="85">
        <v>2939877</v>
      </c>
      <c r="G50" s="85">
        <v>19325359</v>
      </c>
      <c r="H50" s="85">
        <v>3604875</v>
      </c>
      <c r="I50" s="85">
        <v>14570938</v>
      </c>
      <c r="J50" s="20">
        <f t="shared" si="1"/>
        <v>507004353</v>
      </c>
    </row>
    <row r="51" spans="2:10" ht="13.2" x14ac:dyDescent="0.25">
      <c r="B51" s="25" t="s">
        <v>54</v>
      </c>
      <c r="C51" s="88">
        <v>931501130</v>
      </c>
      <c r="D51" s="88">
        <v>465767004</v>
      </c>
      <c r="E51" s="88">
        <v>95608422</v>
      </c>
      <c r="F51" s="88">
        <v>6608351</v>
      </c>
      <c r="G51" s="88">
        <v>104095897</v>
      </c>
      <c r="H51" s="88">
        <v>12917282</v>
      </c>
      <c r="I51" s="88">
        <v>47798464</v>
      </c>
      <c r="J51" s="23">
        <f t="shared" si="1"/>
        <v>1664296550</v>
      </c>
    </row>
    <row r="52" spans="2:10" ht="13.2" x14ac:dyDescent="0.25">
      <c r="B52" s="24" t="s">
        <v>55</v>
      </c>
      <c r="C52" s="90">
        <v>126303052</v>
      </c>
      <c r="D52" s="90">
        <v>63068001</v>
      </c>
      <c r="E52" s="90">
        <v>12734661</v>
      </c>
      <c r="F52" s="90">
        <v>1125000</v>
      </c>
      <c r="G52" s="90">
        <v>10389924</v>
      </c>
      <c r="H52" s="90">
        <v>1849352</v>
      </c>
      <c r="I52" s="90">
        <v>6367383</v>
      </c>
      <c r="J52" s="17">
        <f t="shared" si="1"/>
        <v>221837373</v>
      </c>
    </row>
    <row r="53" spans="2:10" ht="13.2" x14ac:dyDescent="0.25">
      <c r="B53" s="24" t="s">
        <v>56</v>
      </c>
      <c r="C53" s="85">
        <v>400238109</v>
      </c>
      <c r="D53" s="85">
        <v>199322336</v>
      </c>
      <c r="E53" s="85">
        <v>39627687</v>
      </c>
      <c r="F53" s="85">
        <v>4291796</v>
      </c>
      <c r="G53" s="85">
        <v>13048905</v>
      </c>
      <c r="H53" s="85">
        <v>3136820</v>
      </c>
      <c r="I53" s="85">
        <v>19570931</v>
      </c>
      <c r="J53" s="20">
        <f t="shared" si="1"/>
        <v>679236584</v>
      </c>
    </row>
    <row r="54" spans="2:10" ht="13.2" x14ac:dyDescent="0.25">
      <c r="B54" s="25" t="s">
        <v>57</v>
      </c>
      <c r="C54" s="88">
        <v>164005151</v>
      </c>
      <c r="D54" s="88">
        <v>81849354</v>
      </c>
      <c r="E54" s="88">
        <v>15626616</v>
      </c>
      <c r="F54" s="88">
        <v>2370224</v>
      </c>
      <c r="G54" s="88">
        <v>12219376</v>
      </c>
      <c r="H54" s="88">
        <v>1759819</v>
      </c>
      <c r="I54" s="88">
        <v>8229265</v>
      </c>
      <c r="J54" s="23">
        <f t="shared" si="1"/>
        <v>286059805</v>
      </c>
    </row>
    <row r="55" spans="2:10" ht="13.2" x14ac:dyDescent="0.25">
      <c r="B55" s="24" t="s">
        <v>58</v>
      </c>
      <c r="C55" s="90">
        <v>491552314</v>
      </c>
      <c r="D55" s="90">
        <v>245312251</v>
      </c>
      <c r="E55" s="90">
        <v>49151643</v>
      </c>
      <c r="F55" s="90">
        <v>4788057</v>
      </c>
      <c r="G55" s="90">
        <v>36898500</v>
      </c>
      <c r="H55" s="90">
        <v>4787302</v>
      </c>
      <c r="I55" s="90">
        <v>24672946</v>
      </c>
      <c r="J55" s="17">
        <f t="shared" si="1"/>
        <v>857163013</v>
      </c>
    </row>
    <row r="56" spans="2:10" ht="13.2" x14ac:dyDescent="0.25">
      <c r="B56" s="18" t="s">
        <v>59</v>
      </c>
      <c r="C56" s="85">
        <v>1996468665</v>
      </c>
      <c r="D56" s="85">
        <v>996796988</v>
      </c>
      <c r="E56" s="85">
        <v>200827495</v>
      </c>
      <c r="F56" s="85">
        <v>18251772</v>
      </c>
      <c r="G56" s="85">
        <v>163993152</v>
      </c>
      <c r="H56" s="85">
        <v>24374383</v>
      </c>
      <c r="I56" s="85">
        <v>100641720</v>
      </c>
      <c r="J56" s="20">
        <f t="shared" si="1"/>
        <v>3501354175</v>
      </c>
    </row>
    <row r="57" spans="2:10" ht="13.2" x14ac:dyDescent="0.25">
      <c r="B57" s="25" t="s">
        <v>60</v>
      </c>
      <c r="C57" s="88">
        <v>202670322</v>
      </c>
      <c r="D57" s="88">
        <v>101117247</v>
      </c>
      <c r="E57" s="88">
        <v>20653300</v>
      </c>
      <c r="F57" s="88">
        <v>1586401</v>
      </c>
      <c r="G57" s="88">
        <v>12869684</v>
      </c>
      <c r="H57" s="88">
        <v>3227138</v>
      </c>
      <c r="I57" s="88">
        <v>10101301</v>
      </c>
      <c r="J57" s="23">
        <f t="shared" si="1"/>
        <v>352225393</v>
      </c>
    </row>
    <row r="58" spans="2:10" ht="13.2" x14ac:dyDescent="0.25">
      <c r="B58" s="18" t="s">
        <v>61</v>
      </c>
      <c r="C58" s="90">
        <v>115606627</v>
      </c>
      <c r="D58" s="90">
        <v>57790023</v>
      </c>
      <c r="E58" s="90">
        <v>11560907</v>
      </c>
      <c r="F58" s="90">
        <v>1125000</v>
      </c>
      <c r="G58" s="90">
        <v>11800051</v>
      </c>
      <c r="H58" s="90">
        <v>2087656</v>
      </c>
      <c r="I58" s="90">
        <v>5898018</v>
      </c>
      <c r="J58" s="17">
        <f t="shared" si="1"/>
        <v>205868282</v>
      </c>
    </row>
    <row r="59" spans="2:10" ht="13.2" x14ac:dyDescent="0.25">
      <c r="B59" s="24" t="s">
        <v>62</v>
      </c>
      <c r="C59" s="85">
        <v>584310665</v>
      </c>
      <c r="D59" s="85">
        <v>291902264</v>
      </c>
      <c r="E59" s="85">
        <v>59565683</v>
      </c>
      <c r="F59" s="85">
        <v>4552705</v>
      </c>
      <c r="G59" s="85">
        <v>54706409</v>
      </c>
      <c r="H59" s="85">
        <v>7528965</v>
      </c>
      <c r="I59" s="85">
        <v>29659781</v>
      </c>
      <c r="J59" s="20">
        <f t="shared" si="1"/>
        <v>1032226472</v>
      </c>
    </row>
    <row r="60" spans="2:10" ht="13.2" x14ac:dyDescent="0.25">
      <c r="B60" s="21" t="s">
        <v>63</v>
      </c>
      <c r="C60" s="88">
        <v>387614261</v>
      </c>
      <c r="D60" s="88">
        <v>193704178</v>
      </c>
      <c r="E60" s="88">
        <v>38398568</v>
      </c>
      <c r="F60" s="88">
        <v>4135658</v>
      </c>
      <c r="G60" s="88">
        <v>36809124</v>
      </c>
      <c r="H60" s="88">
        <v>7291937</v>
      </c>
      <c r="I60" s="88">
        <v>19691236</v>
      </c>
      <c r="J60" s="23">
        <f t="shared" si="1"/>
        <v>687644962</v>
      </c>
    </row>
    <row r="61" spans="2:10" ht="13.2" x14ac:dyDescent="0.25">
      <c r="B61" s="24" t="s">
        <v>64</v>
      </c>
      <c r="C61" s="90">
        <v>257760426</v>
      </c>
      <c r="D61" s="90">
        <v>128498198</v>
      </c>
      <c r="E61" s="90">
        <v>26280869</v>
      </c>
      <c r="F61" s="90">
        <v>2004056</v>
      </c>
      <c r="G61" s="90">
        <v>14267243</v>
      </c>
      <c r="H61" s="90">
        <v>1695189</v>
      </c>
      <c r="I61" s="90">
        <v>12782948</v>
      </c>
      <c r="J61" s="17">
        <f t="shared" si="1"/>
        <v>443288929</v>
      </c>
    </row>
    <row r="62" spans="2:10" ht="13.2" x14ac:dyDescent="0.25">
      <c r="B62" s="24" t="s">
        <v>65</v>
      </c>
      <c r="C62" s="85">
        <v>441049920</v>
      </c>
      <c r="D62" s="85">
        <v>219977204</v>
      </c>
      <c r="E62" s="85">
        <v>42636738</v>
      </c>
      <c r="F62" s="85">
        <v>5761163</v>
      </c>
      <c r="G62" s="85">
        <v>27291366</v>
      </c>
      <c r="H62" s="85">
        <v>4553034</v>
      </c>
      <c r="I62" s="85">
        <v>21960555</v>
      </c>
      <c r="J62" s="20">
        <f t="shared" si="1"/>
        <v>763229980</v>
      </c>
    </row>
    <row r="63" spans="2:10" ht="13.2" x14ac:dyDescent="0.25">
      <c r="B63" s="25" t="s">
        <v>66</v>
      </c>
      <c r="C63" s="88">
        <v>149458812</v>
      </c>
      <c r="D63" s="88">
        <v>74571250</v>
      </c>
      <c r="E63" s="88">
        <v>15275621</v>
      </c>
      <c r="F63" s="88">
        <v>1125000</v>
      </c>
      <c r="G63" s="88">
        <v>10379950</v>
      </c>
      <c r="H63" s="88">
        <v>1574430</v>
      </c>
      <c r="I63" s="88">
        <v>7476318</v>
      </c>
      <c r="J63" s="23">
        <f t="shared" si="1"/>
        <v>259861381</v>
      </c>
    </row>
    <row r="64" spans="2:10" ht="13.2" x14ac:dyDescent="0.25">
      <c r="B64" s="26"/>
      <c r="C64" s="27"/>
      <c r="D64" s="91"/>
      <c r="E64" s="27"/>
      <c r="F64" s="15"/>
      <c r="G64" s="15"/>
      <c r="H64" s="27"/>
      <c r="I64" s="122"/>
      <c r="J64" s="17"/>
    </row>
    <row r="65" spans="2:10" ht="13.2" x14ac:dyDescent="0.25">
      <c r="B65" s="28" t="s">
        <v>67</v>
      </c>
      <c r="C65" s="29">
        <f>SUM(C13:C63)</f>
        <v>22332260060</v>
      </c>
      <c r="D65" s="89">
        <f>SUM(D13:D63)</f>
        <v>11162564768</v>
      </c>
      <c r="E65" s="29">
        <f>SUM(E13:E63)</f>
        <v>2225594512</v>
      </c>
      <c r="F65" s="27">
        <f t="shared" ref="F65:I65" si="2">SUM(F13:F63)</f>
        <v>225000000</v>
      </c>
      <c r="G65" s="27">
        <f t="shared" si="2"/>
        <v>2309059935</v>
      </c>
      <c r="H65" s="29">
        <f t="shared" si="2"/>
        <v>329270722</v>
      </c>
      <c r="I65" s="89">
        <f t="shared" si="2"/>
        <v>1140250003</v>
      </c>
      <c r="J65" s="30">
        <f>SUM(J13:J63)</f>
        <v>39724000000</v>
      </c>
    </row>
    <row r="66" spans="2:10" s="36" customFormat="1" ht="13.2" x14ac:dyDescent="0.25">
      <c r="B66" s="39"/>
      <c r="C66" s="38"/>
      <c r="D66" s="94"/>
      <c r="E66" s="38"/>
      <c r="F66" s="38"/>
      <c r="G66" s="38"/>
      <c r="H66" s="38"/>
      <c r="I66" s="94"/>
      <c r="J66" s="38"/>
    </row>
    <row r="67" spans="2:10" s="72" customFormat="1" ht="13.2" x14ac:dyDescent="0.25">
      <c r="B67" s="112"/>
      <c r="C67" s="94"/>
      <c r="D67" s="94"/>
      <c r="E67" s="94"/>
      <c r="F67" s="94"/>
      <c r="G67" s="94"/>
      <c r="H67" s="94"/>
      <c r="I67" s="94"/>
      <c r="J67" s="94"/>
    </row>
    <row r="68" spans="2:10" s="36" customFormat="1" ht="15.6" x14ac:dyDescent="0.25">
      <c r="B68" s="112" t="s">
        <v>82</v>
      </c>
      <c r="C68" s="38"/>
      <c r="D68" s="94"/>
      <c r="E68" s="38"/>
      <c r="F68" s="38"/>
      <c r="G68" s="38"/>
      <c r="H68" s="38"/>
      <c r="I68" s="94"/>
      <c r="J68" s="38"/>
    </row>
    <row r="69" spans="2:10" ht="13.2" x14ac:dyDescent="0.25">
      <c r="B69" s="34"/>
      <c r="C69" s="32"/>
      <c r="D69" s="94"/>
      <c r="E69" s="32"/>
      <c r="F69" s="32"/>
      <c r="G69" s="32"/>
      <c r="H69" s="32"/>
      <c r="I69" s="94"/>
      <c r="J69" s="32"/>
    </row>
    <row r="70" spans="2:10" ht="13.2" x14ac:dyDescent="0.25">
      <c r="B70" s="35"/>
      <c r="C70" s="32"/>
      <c r="D70" s="94"/>
      <c r="E70" s="32"/>
      <c r="F70" s="32"/>
      <c r="G70" s="32"/>
      <c r="H70" s="32"/>
      <c r="I70" s="94"/>
      <c r="J70" s="32"/>
    </row>
    <row r="71" spans="2:10" ht="13.2" x14ac:dyDescent="0.25">
      <c r="B71" s="35"/>
      <c r="C71" s="32"/>
      <c r="D71" s="94"/>
      <c r="E71" s="32"/>
      <c r="F71" s="32"/>
      <c r="G71" s="32"/>
      <c r="H71" s="32"/>
      <c r="I71" s="94"/>
      <c r="J71" s="32"/>
    </row>
    <row r="72" spans="2:10" ht="13.2" x14ac:dyDescent="0.25">
      <c r="B72" s="31"/>
      <c r="C72" s="32"/>
      <c r="D72" s="94"/>
      <c r="E72" s="32"/>
      <c r="F72" s="32"/>
      <c r="G72" s="32"/>
      <c r="H72" s="32"/>
      <c r="I72" s="94"/>
      <c r="J72" s="32"/>
    </row>
    <row r="73" spans="2:10" ht="12.75" hidden="1" customHeight="1" x14ac:dyDescent="0.25"/>
    <row r="74" spans="2:10" ht="12.75" hidden="1" customHeight="1" x14ac:dyDescent="0.25"/>
    <row r="75" spans="2:10" ht="12.75" hidden="1" customHeight="1" x14ac:dyDescent="0.25"/>
    <row r="76" spans="2:10" ht="12.75" hidden="1" customHeight="1" x14ac:dyDescent="0.25"/>
    <row r="77" spans="2:10" ht="12.75" hidden="1" customHeight="1" x14ac:dyDescent="0.25"/>
    <row r="78" spans="2:10" ht="12.75" hidden="1" customHeight="1" x14ac:dyDescent="0.25"/>
    <row r="79" spans="2:10" ht="12.75" hidden="1" customHeight="1" x14ac:dyDescent="0.25"/>
    <row r="80" spans="2:10" ht="12.75" hidden="1" customHeight="1" x14ac:dyDescent="0.25"/>
    <row r="81" ht="12.75" hidden="1" customHeight="1" x14ac:dyDescent="0.25"/>
    <row r="82" ht="12.75" hidden="1" customHeight="1" x14ac:dyDescent="0.25"/>
    <row r="83" ht="12.75" hidden="1" customHeight="1" x14ac:dyDescent="0.25"/>
    <row r="84" ht="12.75" hidden="1" customHeight="1" x14ac:dyDescent="0.25"/>
    <row r="85" ht="12.75" hidden="1" customHeight="1" x14ac:dyDescent="0.25"/>
    <row r="86" ht="12.75" hidden="1" customHeight="1" x14ac:dyDescent="0.25"/>
    <row r="87" ht="12.75" hidden="1" customHeight="1" x14ac:dyDescent="0.25"/>
    <row r="88" ht="12.75" hidden="1" customHeight="1" x14ac:dyDescent="0.25"/>
    <row r="89" ht="12.75" hidden="1" customHeight="1" x14ac:dyDescent="0.25"/>
    <row r="90" ht="12.75" hidden="1" customHeight="1" x14ac:dyDescent="0.25"/>
    <row r="91" ht="12.75" hidden="1" customHeight="1" x14ac:dyDescent="0.25"/>
    <row r="92" ht="12.75" hidden="1" customHeight="1" x14ac:dyDescent="0.25"/>
    <row r="93" ht="12.75" hidden="1" customHeight="1" x14ac:dyDescent="0.25"/>
    <row r="94" ht="12.75" hidden="1" customHeight="1" x14ac:dyDescent="0.25"/>
    <row r="95" ht="12.75" hidden="1" customHeight="1" x14ac:dyDescent="0.25"/>
  </sheetData>
  <mergeCells count="2">
    <mergeCell ref="B2:J2"/>
    <mergeCell ref="B1:J1"/>
  </mergeCells>
  <printOptions horizontalCentered="1" verticalCentered="1"/>
  <pageMargins left="0.35" right="0.35" top="0.3" bottom="0.3" header="0.5" footer="0.5"/>
  <pageSetup scale="6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Z95"/>
  <sheetViews>
    <sheetView topLeftCell="A36" workbookViewId="0">
      <selection activeCell="A36" sqref="A36"/>
    </sheetView>
  </sheetViews>
  <sheetFormatPr defaultColWidth="0" defaultRowHeight="0" customHeight="1" zeroHeight="1" x14ac:dyDescent="0.25"/>
  <cols>
    <col min="1" max="1" width="2.6640625" style="40" customWidth="1"/>
    <col min="2" max="2" width="20.109375" style="40" customWidth="1"/>
    <col min="3" max="3" width="15.6640625" style="40" customWidth="1"/>
    <col min="4" max="4" width="15.6640625" style="72" customWidth="1"/>
    <col min="5" max="8" width="15.6640625" style="40" customWidth="1"/>
    <col min="9" max="9" width="15.6640625" style="72" customWidth="1"/>
    <col min="10" max="10" width="15.6640625" style="40" customWidth="1"/>
    <col min="11" max="11" width="2.6640625" style="40" customWidth="1"/>
    <col min="12" max="260" width="9.109375" style="40" hidden="1" customWidth="1"/>
    <col min="261" max="16384" width="0" style="40" hidden="1"/>
  </cols>
  <sheetData>
    <row r="1" spans="1:11" ht="13.2" x14ac:dyDescent="0.25">
      <c r="A1" s="41"/>
      <c r="B1" s="124" t="s">
        <v>68</v>
      </c>
      <c r="C1" s="124"/>
      <c r="D1" s="124"/>
      <c r="E1" s="124"/>
      <c r="F1" s="124"/>
      <c r="G1" s="124"/>
      <c r="H1" s="124"/>
      <c r="I1" s="124"/>
      <c r="J1" s="124"/>
      <c r="K1" s="49"/>
    </row>
    <row r="2" spans="1:11" ht="15.75" customHeight="1" x14ac:dyDescent="0.25">
      <c r="A2" s="41"/>
      <c r="B2" s="125" t="s">
        <v>69</v>
      </c>
      <c r="C2" s="125"/>
      <c r="D2" s="125"/>
      <c r="E2" s="125"/>
      <c r="F2" s="125"/>
      <c r="G2" s="125"/>
      <c r="H2" s="125"/>
      <c r="I2" s="125"/>
      <c r="J2" s="125"/>
      <c r="K2" s="50"/>
    </row>
    <row r="3" spans="1:11" ht="12.75" customHeight="1" x14ac:dyDescent="0.25">
      <c r="B3" s="47"/>
      <c r="C3" s="45"/>
      <c r="D3" s="123"/>
      <c r="E3" s="45"/>
      <c r="F3" s="45"/>
      <c r="G3" s="45"/>
      <c r="H3" s="45"/>
      <c r="I3" s="120"/>
      <c r="J3" s="45"/>
    </row>
    <row r="4" spans="1:11" ht="13.2" x14ac:dyDescent="0.25">
      <c r="B4" s="47"/>
      <c r="C4" s="64"/>
      <c r="D4" s="81"/>
      <c r="E4" s="47"/>
      <c r="F4" s="47"/>
      <c r="H4" s="66"/>
      <c r="I4" s="121"/>
      <c r="J4" s="66"/>
    </row>
    <row r="5" spans="1:11" ht="13.2" x14ac:dyDescent="0.25">
      <c r="B5" s="76" t="s">
        <v>90</v>
      </c>
      <c r="C5" s="76"/>
      <c r="D5" s="76"/>
      <c r="E5" s="76"/>
      <c r="F5" s="76"/>
      <c r="G5" s="76"/>
      <c r="H5" s="76"/>
      <c r="I5" s="76"/>
      <c r="J5" s="76"/>
    </row>
    <row r="6" spans="1:11" ht="13.2" x14ac:dyDescent="0.25">
      <c r="B6" s="101" t="s">
        <v>70</v>
      </c>
      <c r="C6" s="118"/>
      <c r="D6" s="101"/>
      <c r="E6" s="101"/>
      <c r="F6" s="101"/>
      <c r="G6" s="101"/>
      <c r="H6" s="101"/>
      <c r="I6" s="101"/>
      <c r="J6" s="101"/>
    </row>
    <row r="7" spans="1:11" ht="13.2" x14ac:dyDescent="0.25">
      <c r="G7" s="48"/>
      <c r="H7" s="48"/>
      <c r="I7" s="82"/>
      <c r="J7" s="48"/>
    </row>
    <row r="8" spans="1:11" ht="14.25" customHeight="1" x14ac:dyDescent="0.25">
      <c r="B8" s="43"/>
      <c r="C8" s="44" t="s">
        <v>0</v>
      </c>
      <c r="D8" s="77" t="s">
        <v>3</v>
      </c>
      <c r="E8" s="44" t="s">
        <v>1</v>
      </c>
      <c r="F8" s="44" t="s">
        <v>2</v>
      </c>
      <c r="G8" s="44"/>
      <c r="H8" s="44"/>
      <c r="I8" s="77"/>
      <c r="J8" s="44"/>
    </row>
    <row r="9" spans="1:11" ht="13.2" x14ac:dyDescent="0.25">
      <c r="C9" s="44" t="s">
        <v>1</v>
      </c>
      <c r="D9" s="110" t="s">
        <v>5</v>
      </c>
      <c r="E9" s="44" t="s">
        <v>4</v>
      </c>
      <c r="F9" s="44" t="s">
        <v>1</v>
      </c>
      <c r="G9" s="44"/>
      <c r="H9" s="44"/>
      <c r="I9" s="77" t="s">
        <v>0</v>
      </c>
      <c r="J9" s="44"/>
    </row>
    <row r="10" spans="1:11" ht="13.8" x14ac:dyDescent="0.25">
      <c r="B10" s="42"/>
      <c r="C10" s="44" t="s">
        <v>6</v>
      </c>
      <c r="D10" s="110" t="s">
        <v>84</v>
      </c>
      <c r="E10" s="44" t="s">
        <v>7</v>
      </c>
      <c r="F10" s="44" t="s">
        <v>8</v>
      </c>
      <c r="G10" s="44" t="s">
        <v>9</v>
      </c>
      <c r="H10" s="44" t="s">
        <v>10</v>
      </c>
      <c r="I10" s="77" t="s">
        <v>85</v>
      </c>
      <c r="J10" s="44" t="s">
        <v>11</v>
      </c>
    </row>
    <row r="11" spans="1:11" ht="15.6" x14ac:dyDescent="0.25">
      <c r="B11" s="46" t="s">
        <v>12</v>
      </c>
      <c r="C11" s="46" t="s">
        <v>13</v>
      </c>
      <c r="D11" s="111" t="s">
        <v>13</v>
      </c>
      <c r="E11" s="46" t="s">
        <v>77</v>
      </c>
      <c r="F11" s="46" t="s">
        <v>13</v>
      </c>
      <c r="G11" s="46" t="s">
        <v>13</v>
      </c>
      <c r="H11" s="46" t="s">
        <v>14</v>
      </c>
      <c r="I11" s="79" t="s">
        <v>13</v>
      </c>
      <c r="J11" s="46" t="s">
        <v>15</v>
      </c>
    </row>
    <row r="12" spans="1:11" ht="13.2" x14ac:dyDescent="0.25">
      <c r="B12" s="51"/>
      <c r="C12" s="51"/>
      <c r="D12" s="86"/>
      <c r="E12" s="51"/>
      <c r="F12" s="51"/>
      <c r="G12" s="52"/>
      <c r="H12" s="52"/>
      <c r="I12" s="87"/>
      <c r="J12" s="52"/>
    </row>
    <row r="13" spans="1:11" ht="13.2" x14ac:dyDescent="0.25">
      <c r="B13" s="56" t="s">
        <v>16</v>
      </c>
      <c r="C13" s="90">
        <v>466070774</v>
      </c>
      <c r="D13" s="90">
        <v>232284249</v>
      </c>
      <c r="E13" s="90">
        <v>46382630</v>
      </c>
      <c r="F13" s="90">
        <v>4762481</v>
      </c>
      <c r="G13" s="109">
        <v>11615956</v>
      </c>
      <c r="H13" s="90">
        <v>3123997</v>
      </c>
      <c r="I13" s="90">
        <v>21223644</v>
      </c>
      <c r="J13" s="69">
        <f t="shared" ref="J13:J44" si="0">SUM(C13:I13)</f>
        <v>785463731</v>
      </c>
    </row>
    <row r="14" spans="1:11" ht="13.2" x14ac:dyDescent="0.25">
      <c r="B14" s="57" t="s">
        <v>17</v>
      </c>
      <c r="C14" s="85">
        <v>294920537</v>
      </c>
      <c r="D14" s="85">
        <v>147488537</v>
      </c>
      <c r="E14" s="85">
        <v>31213632</v>
      </c>
      <c r="F14" s="85">
        <v>1150000</v>
      </c>
      <c r="G14" s="85">
        <v>28020920</v>
      </c>
      <c r="H14" s="85">
        <v>2303794</v>
      </c>
      <c r="I14" s="85">
        <v>14020137</v>
      </c>
      <c r="J14" s="67">
        <f t="shared" si="0"/>
        <v>519117557</v>
      </c>
    </row>
    <row r="15" spans="1:11" ht="13.2" x14ac:dyDescent="0.25">
      <c r="B15" s="59" t="s">
        <v>18</v>
      </c>
      <c r="C15" s="88">
        <v>421141797</v>
      </c>
      <c r="D15" s="88">
        <v>210980562</v>
      </c>
      <c r="E15" s="88">
        <v>43428784</v>
      </c>
      <c r="F15" s="88">
        <v>2785964</v>
      </c>
      <c r="G15" s="88">
        <v>52823425</v>
      </c>
      <c r="H15" s="88">
        <v>5945409</v>
      </c>
      <c r="I15" s="88">
        <v>20386307</v>
      </c>
      <c r="J15" s="68">
        <f t="shared" si="0"/>
        <v>757492248</v>
      </c>
    </row>
    <row r="16" spans="1:11" ht="13.2" x14ac:dyDescent="0.25">
      <c r="B16" s="60" t="s">
        <v>19</v>
      </c>
      <c r="C16" s="90">
        <v>315359754</v>
      </c>
      <c r="D16" s="90">
        <v>157275300</v>
      </c>
      <c r="E16" s="90">
        <v>30677676</v>
      </c>
      <c r="F16" s="90">
        <v>3928891</v>
      </c>
      <c r="G16" s="90">
        <v>12538500</v>
      </c>
      <c r="H16" s="90">
        <v>1745652</v>
      </c>
      <c r="I16" s="90">
        <v>14494254</v>
      </c>
      <c r="J16" s="69">
        <f t="shared" si="0"/>
        <v>536020027</v>
      </c>
    </row>
    <row r="17" spans="2:10" ht="13.2" x14ac:dyDescent="0.25">
      <c r="B17" s="57" t="s">
        <v>20</v>
      </c>
      <c r="C17" s="85">
        <v>1967376918</v>
      </c>
      <c r="D17" s="85">
        <v>991557036</v>
      </c>
      <c r="E17" s="85">
        <v>199815949</v>
      </c>
      <c r="F17" s="85">
        <v>16077677</v>
      </c>
      <c r="G17" s="85">
        <v>472537102</v>
      </c>
      <c r="H17" s="85">
        <v>50834794</v>
      </c>
      <c r="I17" s="85">
        <v>101681920</v>
      </c>
      <c r="J17" s="67">
        <f t="shared" si="0"/>
        <v>3799881396</v>
      </c>
    </row>
    <row r="18" spans="2:10" ht="13.2" x14ac:dyDescent="0.25">
      <c r="B18" s="61" t="s">
        <v>21</v>
      </c>
      <c r="C18" s="88">
        <v>304312514</v>
      </c>
      <c r="D18" s="88">
        <v>152594923</v>
      </c>
      <c r="E18" s="88">
        <v>30085816</v>
      </c>
      <c r="F18" s="88">
        <v>3308462</v>
      </c>
      <c r="G18" s="88">
        <v>43067485</v>
      </c>
      <c r="H18" s="88">
        <v>5373578</v>
      </c>
      <c r="I18" s="88">
        <v>14870779</v>
      </c>
      <c r="J18" s="68">
        <f t="shared" si="0"/>
        <v>553613557</v>
      </c>
    </row>
    <row r="19" spans="2:10" ht="13.2" x14ac:dyDescent="0.25">
      <c r="B19" s="60" t="s">
        <v>22</v>
      </c>
      <c r="C19" s="90">
        <v>283126545</v>
      </c>
      <c r="D19" s="90">
        <v>142083618</v>
      </c>
      <c r="E19" s="90">
        <v>29726958</v>
      </c>
      <c r="F19" s="90">
        <v>1342440</v>
      </c>
      <c r="G19" s="90">
        <v>45048084</v>
      </c>
      <c r="H19" s="90">
        <v>4689072</v>
      </c>
      <c r="I19" s="90">
        <v>13977655</v>
      </c>
      <c r="J19" s="69">
        <f t="shared" si="0"/>
        <v>519994372</v>
      </c>
    </row>
    <row r="20" spans="2:10" ht="13.2" x14ac:dyDescent="0.25">
      <c r="B20" s="60" t="s">
        <v>23</v>
      </c>
      <c r="C20" s="85">
        <v>97312728</v>
      </c>
      <c r="D20" s="85">
        <v>48753257</v>
      </c>
      <c r="E20" s="85">
        <v>9528786</v>
      </c>
      <c r="F20" s="85">
        <v>1150000</v>
      </c>
      <c r="G20" s="85">
        <v>11874368</v>
      </c>
      <c r="H20" s="85">
        <v>1810474</v>
      </c>
      <c r="I20" s="85">
        <v>4701174</v>
      </c>
      <c r="J20" s="67">
        <f t="shared" si="0"/>
        <v>175130787</v>
      </c>
    </row>
    <row r="21" spans="2:10" ht="13.2" x14ac:dyDescent="0.25">
      <c r="B21" s="61" t="s">
        <v>24</v>
      </c>
      <c r="C21" s="88">
        <v>92313704</v>
      </c>
      <c r="D21" s="88">
        <v>46227297</v>
      </c>
      <c r="E21" s="88">
        <v>8980209</v>
      </c>
      <c r="F21" s="88">
        <v>1150000</v>
      </c>
      <c r="G21" s="88">
        <v>10285981</v>
      </c>
      <c r="H21" s="88">
        <v>1803328</v>
      </c>
      <c r="I21" s="88">
        <v>4431734</v>
      </c>
      <c r="J21" s="68">
        <f t="shared" si="0"/>
        <v>165192253</v>
      </c>
    </row>
    <row r="22" spans="2:10" ht="13.2" x14ac:dyDescent="0.25">
      <c r="B22" s="60" t="s">
        <v>25</v>
      </c>
      <c r="C22" s="90">
        <v>1165386197</v>
      </c>
      <c r="D22" s="90">
        <v>580758739</v>
      </c>
      <c r="E22" s="90">
        <v>119044018</v>
      </c>
      <c r="F22" s="90">
        <v>8841721</v>
      </c>
      <c r="G22" s="90">
        <v>13845475</v>
      </c>
      <c r="H22" s="90">
        <v>21036696</v>
      </c>
      <c r="I22" s="90">
        <v>52634627</v>
      </c>
      <c r="J22" s="69">
        <f t="shared" si="0"/>
        <v>1961547473</v>
      </c>
    </row>
    <row r="23" spans="2:10" ht="13.2" x14ac:dyDescent="0.25">
      <c r="B23" s="60" t="s">
        <v>26</v>
      </c>
      <c r="C23" s="85">
        <v>760130660</v>
      </c>
      <c r="D23" s="85">
        <v>380111022</v>
      </c>
      <c r="E23" s="85">
        <v>75197249</v>
      </c>
      <c r="F23" s="85">
        <v>8217049</v>
      </c>
      <c r="G23" s="85">
        <v>69187145</v>
      </c>
      <c r="H23" s="85">
        <v>7894011</v>
      </c>
      <c r="I23" s="85">
        <v>36048979</v>
      </c>
      <c r="J23" s="67">
        <f t="shared" si="0"/>
        <v>1336786115</v>
      </c>
    </row>
    <row r="24" spans="2:10" ht="13.2" x14ac:dyDescent="0.25">
      <c r="B24" s="61" t="s">
        <v>27</v>
      </c>
      <c r="C24" s="88">
        <v>98163265</v>
      </c>
      <c r="D24" s="88">
        <v>49143897</v>
      </c>
      <c r="E24" s="88">
        <v>9622121</v>
      </c>
      <c r="F24" s="88">
        <v>1150000</v>
      </c>
      <c r="G24" s="88">
        <v>10547567</v>
      </c>
      <c r="H24" s="88">
        <v>1776893</v>
      </c>
      <c r="I24" s="88">
        <v>4701415</v>
      </c>
      <c r="J24" s="68">
        <f t="shared" si="0"/>
        <v>175105158</v>
      </c>
    </row>
    <row r="25" spans="2:10" ht="13.2" x14ac:dyDescent="0.25">
      <c r="B25" s="57" t="s">
        <v>28</v>
      </c>
      <c r="C25" s="90">
        <v>169896423</v>
      </c>
      <c r="D25" s="90">
        <v>84897659</v>
      </c>
      <c r="E25" s="90">
        <v>16795891</v>
      </c>
      <c r="F25" s="90">
        <v>1847997</v>
      </c>
      <c r="G25" s="90">
        <v>13047421</v>
      </c>
      <c r="H25" s="90">
        <v>1645029</v>
      </c>
      <c r="I25" s="90">
        <v>7988287</v>
      </c>
      <c r="J25" s="69">
        <f t="shared" si="0"/>
        <v>296118707</v>
      </c>
    </row>
    <row r="26" spans="2:10" ht="13.2" x14ac:dyDescent="0.25">
      <c r="B26" s="60" t="s">
        <v>29</v>
      </c>
      <c r="C26" s="85">
        <v>808743734</v>
      </c>
      <c r="D26" s="85">
        <v>405552458</v>
      </c>
      <c r="E26" s="85">
        <v>78001894</v>
      </c>
      <c r="F26" s="85">
        <v>10747047</v>
      </c>
      <c r="G26" s="85">
        <v>112102021</v>
      </c>
      <c r="H26" s="85">
        <v>17336598</v>
      </c>
      <c r="I26" s="85">
        <v>39453486</v>
      </c>
      <c r="J26" s="67">
        <f t="shared" si="0"/>
        <v>1471937238</v>
      </c>
    </row>
    <row r="27" spans="2:10" ht="13.2" x14ac:dyDescent="0.25">
      <c r="B27" s="61" t="s">
        <v>30</v>
      </c>
      <c r="C27" s="88">
        <v>563220536</v>
      </c>
      <c r="D27" s="88">
        <v>281552802</v>
      </c>
      <c r="E27" s="88">
        <v>54177250</v>
      </c>
      <c r="F27" s="88">
        <v>7628763</v>
      </c>
      <c r="G27" s="88">
        <v>47974557</v>
      </c>
      <c r="H27" s="88">
        <v>5317955</v>
      </c>
      <c r="I27" s="88">
        <v>26616635</v>
      </c>
      <c r="J27" s="68">
        <f t="shared" si="0"/>
        <v>986488498</v>
      </c>
    </row>
    <row r="28" spans="2:10" ht="13.2" x14ac:dyDescent="0.25">
      <c r="B28" s="60" t="s">
        <v>31</v>
      </c>
      <c r="C28" s="90">
        <v>299383469</v>
      </c>
      <c r="D28" s="90">
        <v>149306359</v>
      </c>
      <c r="E28" s="90">
        <v>27398382</v>
      </c>
      <c r="F28" s="90">
        <v>5454998</v>
      </c>
      <c r="G28" s="90">
        <v>11501155</v>
      </c>
      <c r="H28" s="90">
        <v>2015337</v>
      </c>
      <c r="I28" s="90">
        <v>13748486</v>
      </c>
      <c r="J28" s="69">
        <f t="shared" si="0"/>
        <v>508808186</v>
      </c>
    </row>
    <row r="29" spans="2:10" ht="13.2" x14ac:dyDescent="0.25">
      <c r="B29" s="60" t="s">
        <v>32</v>
      </c>
      <c r="C29" s="85">
        <v>229399350</v>
      </c>
      <c r="D29" s="85">
        <v>114435574</v>
      </c>
      <c r="E29" s="85">
        <v>18942038</v>
      </c>
      <c r="F29" s="85">
        <v>6231510</v>
      </c>
      <c r="G29" s="85">
        <v>9689784</v>
      </c>
      <c r="H29" s="85">
        <v>1979044</v>
      </c>
      <c r="I29" s="85">
        <v>10559675</v>
      </c>
      <c r="J29" s="67">
        <f t="shared" si="0"/>
        <v>391236975</v>
      </c>
    </row>
    <row r="30" spans="2:10" ht="13.2" x14ac:dyDescent="0.25">
      <c r="B30" s="61" t="s">
        <v>33</v>
      </c>
      <c r="C30" s="88">
        <v>405864687</v>
      </c>
      <c r="D30" s="88">
        <v>202366799</v>
      </c>
      <c r="E30" s="88">
        <v>40798011</v>
      </c>
      <c r="F30" s="88">
        <v>3740276</v>
      </c>
      <c r="G30" s="88">
        <v>13949145</v>
      </c>
      <c r="H30" s="88">
        <v>2573864</v>
      </c>
      <c r="I30" s="88">
        <v>18591483</v>
      </c>
      <c r="J30" s="68">
        <f t="shared" si="0"/>
        <v>687884265</v>
      </c>
    </row>
    <row r="31" spans="2:10" ht="13.2" x14ac:dyDescent="0.25">
      <c r="B31" s="60" t="s">
        <v>34</v>
      </c>
      <c r="C31" s="90">
        <v>429665212</v>
      </c>
      <c r="D31" s="90">
        <v>214197564</v>
      </c>
      <c r="E31" s="90">
        <v>42975527</v>
      </c>
      <c r="F31" s="90">
        <v>4174554</v>
      </c>
      <c r="G31" s="90">
        <v>11655077</v>
      </c>
      <c r="H31" s="90">
        <v>4368155</v>
      </c>
      <c r="I31" s="90">
        <v>19592854</v>
      </c>
      <c r="J31" s="69">
        <f t="shared" si="0"/>
        <v>726628943</v>
      </c>
    </row>
    <row r="32" spans="2:10" ht="13.2" x14ac:dyDescent="0.25">
      <c r="B32" s="57" t="s">
        <v>35</v>
      </c>
      <c r="C32" s="85">
        <v>107831887</v>
      </c>
      <c r="D32" s="85">
        <v>53956037</v>
      </c>
      <c r="E32" s="85">
        <v>10544557</v>
      </c>
      <c r="F32" s="85">
        <v>1288568</v>
      </c>
      <c r="G32" s="85">
        <v>10484834</v>
      </c>
      <c r="H32" s="85">
        <v>1871665</v>
      </c>
      <c r="I32" s="85">
        <v>5133026</v>
      </c>
      <c r="J32" s="67">
        <f t="shared" si="0"/>
        <v>191110574</v>
      </c>
    </row>
    <row r="33" spans="2:10" ht="13.2" x14ac:dyDescent="0.25">
      <c r="B33" s="61" t="s">
        <v>36</v>
      </c>
      <c r="C33" s="88">
        <v>337365199</v>
      </c>
      <c r="D33" s="88">
        <v>169360554</v>
      </c>
      <c r="E33" s="88">
        <v>34623105</v>
      </c>
      <c r="F33" s="88">
        <v>2398269</v>
      </c>
      <c r="G33" s="88">
        <v>54674529</v>
      </c>
      <c r="H33" s="88">
        <v>7045642</v>
      </c>
      <c r="I33" s="88">
        <v>16683816</v>
      </c>
      <c r="J33" s="68">
        <f t="shared" si="0"/>
        <v>622151114</v>
      </c>
    </row>
    <row r="34" spans="2:10" ht="13.2" x14ac:dyDescent="0.25">
      <c r="B34" s="60" t="s">
        <v>37</v>
      </c>
      <c r="C34" s="90">
        <v>333779829</v>
      </c>
      <c r="D34" s="90">
        <v>167862628</v>
      </c>
      <c r="E34" s="90">
        <v>34099790</v>
      </c>
      <c r="F34" s="90">
        <v>2528137</v>
      </c>
      <c r="G34" s="90">
        <v>64576683</v>
      </c>
      <c r="H34" s="90">
        <v>9133136</v>
      </c>
      <c r="I34" s="90">
        <v>16805845</v>
      </c>
      <c r="J34" s="69">
        <f t="shared" si="0"/>
        <v>628786048</v>
      </c>
    </row>
    <row r="35" spans="2:10" ht="13.2" x14ac:dyDescent="0.25">
      <c r="B35" s="57" t="s">
        <v>38</v>
      </c>
      <c r="C35" s="85">
        <v>605232115</v>
      </c>
      <c r="D35" s="85">
        <v>303237509</v>
      </c>
      <c r="E35" s="85">
        <v>58557637</v>
      </c>
      <c r="F35" s="85">
        <v>7858592</v>
      </c>
      <c r="G35" s="85">
        <v>75354978</v>
      </c>
      <c r="H35" s="85">
        <v>10521465</v>
      </c>
      <c r="I35" s="85">
        <v>29281655</v>
      </c>
      <c r="J35" s="67">
        <f t="shared" si="0"/>
        <v>1090043951</v>
      </c>
    </row>
    <row r="36" spans="2:10" ht="13.2" x14ac:dyDescent="0.25">
      <c r="B36" s="59" t="s">
        <v>39</v>
      </c>
      <c r="C36" s="88">
        <v>384826513</v>
      </c>
      <c r="D36" s="88">
        <v>192398424</v>
      </c>
      <c r="E36" s="88">
        <v>36027080</v>
      </c>
      <c r="F36" s="88">
        <v>6202546</v>
      </c>
      <c r="G36" s="88">
        <v>32813478</v>
      </c>
      <c r="H36" s="88">
        <v>4645629</v>
      </c>
      <c r="I36" s="88">
        <v>18187084</v>
      </c>
      <c r="J36" s="68">
        <f t="shared" si="0"/>
        <v>675100754</v>
      </c>
    </row>
    <row r="37" spans="2:10" ht="13.2" x14ac:dyDescent="0.25">
      <c r="B37" s="60" t="s">
        <v>40</v>
      </c>
      <c r="C37" s="90">
        <v>294714725</v>
      </c>
      <c r="D37" s="90">
        <v>146974464</v>
      </c>
      <c r="E37" s="90">
        <v>28803671</v>
      </c>
      <c r="F37" s="90">
        <v>3537376</v>
      </c>
      <c r="G37" s="90">
        <v>11423625</v>
      </c>
      <c r="H37" s="90">
        <v>1727757</v>
      </c>
      <c r="I37" s="90">
        <v>13536992</v>
      </c>
      <c r="J37" s="69">
        <f t="shared" si="0"/>
        <v>500718610</v>
      </c>
    </row>
    <row r="38" spans="2:10" ht="13.2" x14ac:dyDescent="0.25">
      <c r="B38" s="60" t="s">
        <v>41</v>
      </c>
      <c r="C38" s="85">
        <v>574652060</v>
      </c>
      <c r="D38" s="85">
        <v>286665466</v>
      </c>
      <c r="E38" s="85">
        <v>57328534</v>
      </c>
      <c r="F38" s="85">
        <v>5731938</v>
      </c>
      <c r="G38" s="85">
        <v>24001094</v>
      </c>
      <c r="H38" s="85">
        <v>5281142</v>
      </c>
      <c r="I38" s="85">
        <v>26444524</v>
      </c>
      <c r="J38" s="67">
        <f t="shared" si="0"/>
        <v>980104758</v>
      </c>
    </row>
    <row r="39" spans="2:10" ht="13.2" x14ac:dyDescent="0.25">
      <c r="B39" s="59" t="s">
        <v>42</v>
      </c>
      <c r="C39" s="88">
        <v>246311342</v>
      </c>
      <c r="D39" s="88">
        <v>122979216</v>
      </c>
      <c r="E39" s="88">
        <v>25085348</v>
      </c>
      <c r="F39" s="88">
        <v>1944067</v>
      </c>
      <c r="G39" s="88">
        <v>15158713</v>
      </c>
      <c r="H39" s="88">
        <v>1826634</v>
      </c>
      <c r="I39" s="88">
        <v>11473927</v>
      </c>
      <c r="J39" s="68">
        <f t="shared" si="0"/>
        <v>424779247</v>
      </c>
    </row>
    <row r="40" spans="2:10" ht="13.2" x14ac:dyDescent="0.25">
      <c r="B40" s="60" t="s">
        <v>43</v>
      </c>
      <c r="C40" s="90">
        <v>173403320</v>
      </c>
      <c r="D40" s="90">
        <v>86582013</v>
      </c>
      <c r="E40" s="90">
        <v>15281971</v>
      </c>
      <c r="F40" s="90">
        <v>3746753</v>
      </c>
      <c r="G40" s="90">
        <v>10475553</v>
      </c>
      <c r="H40" s="90">
        <v>1683973</v>
      </c>
      <c r="I40" s="90">
        <v>8072049</v>
      </c>
      <c r="J40" s="69">
        <f t="shared" si="0"/>
        <v>299245632</v>
      </c>
    </row>
    <row r="41" spans="2:10" ht="13.2" x14ac:dyDescent="0.25">
      <c r="B41" s="60" t="s">
        <v>44</v>
      </c>
      <c r="C41" s="85">
        <v>204345572</v>
      </c>
      <c r="D41" s="85">
        <v>102562796</v>
      </c>
      <c r="E41" s="85">
        <v>21274227</v>
      </c>
      <c r="F41" s="85">
        <v>1150000</v>
      </c>
      <c r="G41" s="85">
        <v>33163302</v>
      </c>
      <c r="H41" s="85">
        <v>3335318</v>
      </c>
      <c r="I41" s="85">
        <v>10106883</v>
      </c>
      <c r="J41" s="67">
        <f t="shared" si="0"/>
        <v>375938098</v>
      </c>
    </row>
    <row r="42" spans="2:10" ht="13.2" x14ac:dyDescent="0.25">
      <c r="B42" s="59" t="s">
        <v>45</v>
      </c>
      <c r="C42" s="88">
        <v>95824748</v>
      </c>
      <c r="D42" s="88">
        <v>47975956</v>
      </c>
      <c r="E42" s="88">
        <v>9365500</v>
      </c>
      <c r="F42" s="88">
        <v>1150000</v>
      </c>
      <c r="G42" s="88">
        <v>10537877</v>
      </c>
      <c r="H42" s="88">
        <v>1606191</v>
      </c>
      <c r="I42" s="88">
        <v>4596312</v>
      </c>
      <c r="J42" s="68">
        <f t="shared" si="0"/>
        <v>171056584</v>
      </c>
    </row>
    <row r="43" spans="2:10" ht="13.2" x14ac:dyDescent="0.25">
      <c r="B43" s="60" t="s">
        <v>46</v>
      </c>
      <c r="C43" s="90">
        <v>550298961</v>
      </c>
      <c r="D43" s="90">
        <v>276685569</v>
      </c>
      <c r="E43" s="90">
        <v>56581457</v>
      </c>
      <c r="F43" s="90">
        <v>3806584</v>
      </c>
      <c r="G43" s="90">
        <v>105991011</v>
      </c>
      <c r="H43" s="90">
        <v>12648619</v>
      </c>
      <c r="I43" s="90">
        <v>27694017</v>
      </c>
      <c r="J43" s="69">
        <f t="shared" si="0"/>
        <v>1033706218</v>
      </c>
    </row>
    <row r="44" spans="2:10" ht="13.2" x14ac:dyDescent="0.25">
      <c r="B44" s="57" t="s">
        <v>47</v>
      </c>
      <c r="C44" s="85">
        <v>221696226</v>
      </c>
      <c r="D44" s="85">
        <v>110640559</v>
      </c>
      <c r="E44" s="85">
        <v>22678742</v>
      </c>
      <c r="F44" s="85">
        <v>1649490</v>
      </c>
      <c r="G44" s="85">
        <v>11621169</v>
      </c>
      <c r="H44" s="85">
        <v>1635373</v>
      </c>
      <c r="I44" s="85">
        <v>10269525</v>
      </c>
      <c r="J44" s="67">
        <f t="shared" si="0"/>
        <v>380191084</v>
      </c>
    </row>
    <row r="45" spans="2:10" ht="13.2" x14ac:dyDescent="0.25">
      <c r="B45" s="59" t="s">
        <v>48</v>
      </c>
      <c r="C45" s="88">
        <v>917269083</v>
      </c>
      <c r="D45" s="88">
        <v>461531662</v>
      </c>
      <c r="E45" s="88">
        <v>94266978</v>
      </c>
      <c r="F45" s="88">
        <v>6391185</v>
      </c>
      <c r="G45" s="88">
        <v>186533528</v>
      </c>
      <c r="H45" s="88">
        <v>25373314</v>
      </c>
      <c r="I45" s="88">
        <v>46443530</v>
      </c>
      <c r="J45" s="68">
        <f t="shared" ref="J45:J63" si="1">SUM(C45:I45)</f>
        <v>1737809280</v>
      </c>
    </row>
    <row r="46" spans="2:10" ht="13.2" x14ac:dyDescent="0.25">
      <c r="B46" s="60" t="s">
        <v>49</v>
      </c>
      <c r="C46" s="90">
        <v>616628572</v>
      </c>
      <c r="D46" s="90">
        <v>308245328</v>
      </c>
      <c r="E46" s="90">
        <v>60992054</v>
      </c>
      <c r="F46" s="90">
        <v>6674786</v>
      </c>
      <c r="G46" s="90">
        <v>52186564</v>
      </c>
      <c r="H46" s="90">
        <v>5910024</v>
      </c>
      <c r="I46" s="90">
        <v>29130959</v>
      </c>
      <c r="J46" s="69">
        <f t="shared" si="1"/>
        <v>1079768287</v>
      </c>
    </row>
    <row r="47" spans="2:10" ht="13.2" x14ac:dyDescent="0.25">
      <c r="B47" s="57" t="s">
        <v>50</v>
      </c>
      <c r="C47" s="85">
        <v>147688822</v>
      </c>
      <c r="D47" s="85">
        <v>73791791</v>
      </c>
      <c r="E47" s="85">
        <v>12348689</v>
      </c>
      <c r="F47" s="85">
        <v>3858208</v>
      </c>
      <c r="G47" s="85">
        <v>10712119</v>
      </c>
      <c r="H47" s="85">
        <v>1705887</v>
      </c>
      <c r="I47" s="85">
        <v>6926132</v>
      </c>
      <c r="J47" s="67">
        <f t="shared" si="1"/>
        <v>257031648</v>
      </c>
    </row>
    <row r="48" spans="2:10" ht="13.2" x14ac:dyDescent="0.25">
      <c r="B48" s="61" t="s">
        <v>51</v>
      </c>
      <c r="C48" s="88">
        <v>770531771</v>
      </c>
      <c r="D48" s="88">
        <v>386056749</v>
      </c>
      <c r="E48" s="88">
        <v>75616005</v>
      </c>
      <c r="F48" s="88">
        <v>8939677</v>
      </c>
      <c r="G48" s="88">
        <v>97502631</v>
      </c>
      <c r="H48" s="88">
        <v>11769830</v>
      </c>
      <c r="I48" s="88">
        <v>37323736</v>
      </c>
      <c r="J48" s="68">
        <f t="shared" si="1"/>
        <v>1387740399</v>
      </c>
    </row>
    <row r="49" spans="2:10" ht="13.2" x14ac:dyDescent="0.25">
      <c r="B49" s="60" t="s">
        <v>52</v>
      </c>
      <c r="C49" s="90">
        <v>388158253</v>
      </c>
      <c r="D49" s="90">
        <v>193509220</v>
      </c>
      <c r="E49" s="90">
        <v>37154418</v>
      </c>
      <c r="F49" s="90">
        <v>5440822</v>
      </c>
      <c r="G49" s="90">
        <v>11969564</v>
      </c>
      <c r="H49" s="90">
        <v>2627071</v>
      </c>
      <c r="I49" s="90">
        <v>17741255</v>
      </c>
      <c r="J49" s="69">
        <f t="shared" si="1"/>
        <v>656600603</v>
      </c>
    </row>
    <row r="50" spans="2:10" ht="13.2" x14ac:dyDescent="0.25">
      <c r="B50" s="60" t="s">
        <v>53</v>
      </c>
      <c r="C50" s="85">
        <v>298341083</v>
      </c>
      <c r="D50" s="85">
        <v>149024429</v>
      </c>
      <c r="E50" s="85">
        <v>29733784</v>
      </c>
      <c r="F50" s="85">
        <v>3005208</v>
      </c>
      <c r="G50" s="85">
        <v>19754274</v>
      </c>
      <c r="H50" s="85">
        <v>3677872</v>
      </c>
      <c r="I50" s="85">
        <v>13937420</v>
      </c>
      <c r="J50" s="67">
        <f t="shared" si="1"/>
        <v>517474070</v>
      </c>
    </row>
    <row r="51" spans="2:10" ht="13.2" x14ac:dyDescent="0.25">
      <c r="B51" s="61" t="s">
        <v>54</v>
      </c>
      <c r="C51" s="88">
        <v>952175225</v>
      </c>
      <c r="D51" s="88">
        <v>476695204</v>
      </c>
      <c r="E51" s="88">
        <v>97733448</v>
      </c>
      <c r="F51" s="88">
        <v>6755203</v>
      </c>
      <c r="G51" s="88">
        <v>106406241</v>
      </c>
      <c r="H51" s="88">
        <v>13178854</v>
      </c>
      <c r="I51" s="88">
        <v>45720270</v>
      </c>
      <c r="J51" s="68">
        <f t="shared" si="1"/>
        <v>1698664445</v>
      </c>
    </row>
    <row r="52" spans="2:10" ht="13.2" x14ac:dyDescent="0.25">
      <c r="B52" s="60" t="s">
        <v>55</v>
      </c>
      <c r="C52" s="90">
        <v>129106271</v>
      </c>
      <c r="D52" s="90">
        <v>64546503</v>
      </c>
      <c r="E52" s="90">
        <v>13017707</v>
      </c>
      <c r="F52" s="90">
        <v>1150000</v>
      </c>
      <c r="G52" s="90">
        <v>10620522</v>
      </c>
      <c r="H52" s="90">
        <v>1886801</v>
      </c>
      <c r="I52" s="90">
        <v>6090541</v>
      </c>
      <c r="J52" s="69">
        <f t="shared" si="1"/>
        <v>226418345</v>
      </c>
    </row>
    <row r="53" spans="2:10" ht="13.2" x14ac:dyDescent="0.25">
      <c r="B53" s="60" t="s">
        <v>56</v>
      </c>
      <c r="C53" s="85">
        <v>409121148</v>
      </c>
      <c r="D53" s="85">
        <v>203987288</v>
      </c>
      <c r="E53" s="85">
        <v>40508472</v>
      </c>
      <c r="F53" s="85">
        <v>4387169</v>
      </c>
      <c r="G53" s="85">
        <v>13338517</v>
      </c>
      <c r="H53" s="85">
        <v>3200341</v>
      </c>
      <c r="I53" s="85">
        <v>18720020</v>
      </c>
      <c r="J53" s="67">
        <f t="shared" si="1"/>
        <v>693262955</v>
      </c>
    </row>
    <row r="54" spans="2:10" ht="13.2" x14ac:dyDescent="0.25">
      <c r="B54" s="61" t="s">
        <v>57</v>
      </c>
      <c r="C54" s="88">
        <v>167645145</v>
      </c>
      <c r="D54" s="88">
        <v>83767496</v>
      </c>
      <c r="E54" s="88">
        <v>15973943</v>
      </c>
      <c r="F54" s="88">
        <v>2422896</v>
      </c>
      <c r="G54" s="88">
        <v>12490577</v>
      </c>
      <c r="H54" s="88">
        <v>1795455</v>
      </c>
      <c r="I54" s="88">
        <v>7871471</v>
      </c>
      <c r="J54" s="68">
        <f t="shared" si="1"/>
        <v>291966983</v>
      </c>
    </row>
    <row r="55" spans="2:10" ht="13.2" x14ac:dyDescent="0.25">
      <c r="B55" s="60" t="s">
        <v>58</v>
      </c>
      <c r="C55" s="90">
        <v>502462014</v>
      </c>
      <c r="D55" s="90">
        <v>251061080</v>
      </c>
      <c r="E55" s="90">
        <v>50244109</v>
      </c>
      <c r="F55" s="90">
        <v>4894459</v>
      </c>
      <c r="G55" s="90">
        <v>37717440</v>
      </c>
      <c r="H55" s="90">
        <v>4884244</v>
      </c>
      <c r="I55" s="90">
        <v>23600209</v>
      </c>
      <c r="J55" s="69">
        <f t="shared" si="1"/>
        <v>874863555</v>
      </c>
    </row>
    <row r="56" spans="2:10" ht="13.2" x14ac:dyDescent="0.25">
      <c r="B56" s="57" t="s">
        <v>59</v>
      </c>
      <c r="C56" s="85">
        <v>2040779058</v>
      </c>
      <c r="D56" s="85">
        <v>1020163187</v>
      </c>
      <c r="E56" s="85">
        <v>205291175</v>
      </c>
      <c r="F56" s="85">
        <v>18657366</v>
      </c>
      <c r="G56" s="85">
        <v>167632879</v>
      </c>
      <c r="H56" s="85">
        <v>24867959</v>
      </c>
      <c r="I56" s="85">
        <v>96265993</v>
      </c>
      <c r="J56" s="67">
        <f t="shared" si="1"/>
        <v>3573657617</v>
      </c>
    </row>
    <row r="57" spans="2:10" ht="13.2" x14ac:dyDescent="0.25">
      <c r="B57" s="61" t="s">
        <v>60</v>
      </c>
      <c r="C57" s="88">
        <v>207168465</v>
      </c>
      <c r="D57" s="88">
        <v>103486515</v>
      </c>
      <c r="E57" s="88">
        <v>21112347</v>
      </c>
      <c r="F57" s="88">
        <v>1621655</v>
      </c>
      <c r="G57" s="88">
        <v>13155319</v>
      </c>
      <c r="H57" s="88">
        <v>3292487</v>
      </c>
      <c r="I57" s="88">
        <v>9662114</v>
      </c>
      <c r="J57" s="68">
        <f t="shared" si="1"/>
        <v>359498902</v>
      </c>
    </row>
    <row r="58" spans="2:10" ht="13.2" x14ac:dyDescent="0.25">
      <c r="B58" s="57" t="s">
        <v>61</v>
      </c>
      <c r="C58" s="90">
        <v>118172444</v>
      </c>
      <c r="D58" s="90">
        <v>59145715</v>
      </c>
      <c r="E58" s="90">
        <v>11817865</v>
      </c>
      <c r="F58" s="90">
        <v>1150000</v>
      </c>
      <c r="G58" s="90">
        <v>12061946</v>
      </c>
      <c r="H58" s="90">
        <v>2129932</v>
      </c>
      <c r="I58" s="90">
        <v>5641582</v>
      </c>
      <c r="J58" s="69">
        <f t="shared" si="1"/>
        <v>210119484</v>
      </c>
    </row>
    <row r="59" spans="2:10" ht="13.2" x14ac:dyDescent="0.25">
      <c r="B59" s="60" t="s">
        <v>62</v>
      </c>
      <c r="C59" s="85">
        <v>597279081</v>
      </c>
      <c r="D59" s="85">
        <v>298747273</v>
      </c>
      <c r="E59" s="85">
        <v>60889613</v>
      </c>
      <c r="F59" s="85">
        <v>4653876</v>
      </c>
      <c r="G59" s="85">
        <v>55920584</v>
      </c>
      <c r="H59" s="85">
        <v>7681424</v>
      </c>
      <c r="I59" s="85">
        <v>28370225</v>
      </c>
      <c r="J59" s="67">
        <f t="shared" si="1"/>
        <v>1053542076</v>
      </c>
    </row>
    <row r="60" spans="2:10" ht="13.2" x14ac:dyDescent="0.25">
      <c r="B60" s="59" t="s">
        <v>63</v>
      </c>
      <c r="C60" s="88">
        <v>396217121</v>
      </c>
      <c r="D60" s="88">
        <v>198247422</v>
      </c>
      <c r="E60" s="88">
        <v>39252034</v>
      </c>
      <c r="F60" s="88">
        <v>4227561</v>
      </c>
      <c r="G60" s="88">
        <v>37626080</v>
      </c>
      <c r="H60" s="88">
        <v>7439597</v>
      </c>
      <c r="I60" s="88">
        <v>18835095</v>
      </c>
      <c r="J60" s="68">
        <f t="shared" si="1"/>
        <v>701844910</v>
      </c>
    </row>
    <row r="61" spans="2:10" ht="13.2" x14ac:dyDescent="0.25">
      <c r="B61" s="60" t="s">
        <v>64</v>
      </c>
      <c r="C61" s="90">
        <v>263481261</v>
      </c>
      <c r="D61" s="90">
        <v>131507494</v>
      </c>
      <c r="E61" s="90">
        <v>26864997</v>
      </c>
      <c r="F61" s="90">
        <v>2048591</v>
      </c>
      <c r="G61" s="90">
        <v>14583895</v>
      </c>
      <c r="H61" s="90">
        <v>1729517</v>
      </c>
      <c r="I61" s="90">
        <v>12227167</v>
      </c>
      <c r="J61" s="69">
        <f t="shared" si="1"/>
        <v>452442922</v>
      </c>
    </row>
    <row r="62" spans="2:10" ht="13.2" x14ac:dyDescent="0.25">
      <c r="B62" s="60" t="s">
        <v>65</v>
      </c>
      <c r="C62" s="85">
        <v>450838751</v>
      </c>
      <c r="D62" s="85">
        <v>225130393</v>
      </c>
      <c r="E62" s="85">
        <v>43584409</v>
      </c>
      <c r="F62" s="85">
        <v>5889188</v>
      </c>
      <c r="G62" s="85">
        <v>27897081</v>
      </c>
      <c r="H62" s="85">
        <v>4645233</v>
      </c>
      <c r="I62" s="85">
        <v>21005748</v>
      </c>
      <c r="J62" s="67">
        <f t="shared" si="1"/>
        <v>778990803</v>
      </c>
    </row>
    <row r="63" spans="2:10" ht="13.2" x14ac:dyDescent="0.25">
      <c r="B63" s="61" t="s">
        <v>66</v>
      </c>
      <c r="C63" s="88">
        <v>152775958</v>
      </c>
      <c r="D63" s="88">
        <v>76318558</v>
      </c>
      <c r="E63" s="88">
        <v>15615143</v>
      </c>
      <c r="F63" s="88">
        <v>1150000</v>
      </c>
      <c r="G63" s="88">
        <v>10610326</v>
      </c>
      <c r="H63" s="88">
        <v>1606312</v>
      </c>
      <c r="I63" s="88">
        <v>7151261</v>
      </c>
      <c r="J63" s="68">
        <f t="shared" si="1"/>
        <v>265227558</v>
      </c>
    </row>
    <row r="64" spans="2:10" ht="13.2" x14ac:dyDescent="0.25">
      <c r="B64" s="62"/>
      <c r="C64" s="55"/>
      <c r="D64" s="91"/>
      <c r="E64" s="55"/>
      <c r="F64" s="54"/>
      <c r="G64" s="54"/>
      <c r="H64" s="55"/>
      <c r="I64" s="122"/>
      <c r="J64" s="69"/>
    </row>
    <row r="65" spans="2:10" ht="13.2" x14ac:dyDescent="0.25">
      <c r="B65" s="63" t="s">
        <v>67</v>
      </c>
      <c r="C65" s="53">
        <f>SUM(C13:C63)</f>
        <v>22827910827</v>
      </c>
      <c r="D65" s="89">
        <f>SUM(D13:D63)</f>
        <v>11424412150</v>
      </c>
      <c r="E65" s="53">
        <f>SUM(E13:E63)</f>
        <v>2275061630</v>
      </c>
      <c r="F65" s="55">
        <f t="shared" ref="F65:J65" si="2">SUM(F13:F63)</f>
        <v>230000000</v>
      </c>
      <c r="G65" s="55">
        <f t="shared" si="2"/>
        <v>2360308101</v>
      </c>
      <c r="H65" s="53">
        <f t="shared" si="2"/>
        <v>335938378</v>
      </c>
      <c r="I65" s="89">
        <f t="shared" si="2"/>
        <v>1090673914</v>
      </c>
      <c r="J65" s="70">
        <f t="shared" si="2"/>
        <v>40544305000</v>
      </c>
    </row>
    <row r="66" spans="2:10" ht="13.2" x14ac:dyDescent="0.25">
      <c r="B66" s="65"/>
      <c r="C66" s="58"/>
      <c r="D66" s="94"/>
      <c r="E66" s="58"/>
      <c r="F66" s="58"/>
      <c r="G66" s="58"/>
      <c r="H66" s="58"/>
      <c r="I66" s="94"/>
      <c r="J66" s="58"/>
    </row>
    <row r="67" spans="2:10" s="72" customFormat="1" ht="13.2" x14ac:dyDescent="0.25">
      <c r="B67" s="112"/>
      <c r="C67" s="94"/>
      <c r="D67" s="94"/>
      <c r="E67" s="94"/>
      <c r="F67" s="94"/>
      <c r="G67" s="94"/>
      <c r="H67" s="94"/>
      <c r="I67" s="94"/>
      <c r="J67" s="94"/>
    </row>
    <row r="68" spans="2:10" ht="15.6" x14ac:dyDescent="0.25">
      <c r="B68" s="119" t="s">
        <v>83</v>
      </c>
      <c r="C68" s="58"/>
      <c r="D68" s="94"/>
      <c r="E68" s="58"/>
      <c r="F68" s="58"/>
      <c r="G68" s="58"/>
      <c r="H68" s="58"/>
      <c r="I68" s="94"/>
      <c r="J68" s="58"/>
    </row>
    <row r="69" spans="2:10" ht="13.2" x14ac:dyDescent="0.25">
      <c r="B69" s="65"/>
      <c r="C69" s="58"/>
      <c r="D69" s="94"/>
      <c r="E69" s="58"/>
      <c r="F69" s="58"/>
      <c r="G69" s="58"/>
      <c r="H69" s="58"/>
      <c r="I69" s="94"/>
      <c r="J69" s="58"/>
    </row>
    <row r="70" spans="2:10" ht="13.2" x14ac:dyDescent="0.25">
      <c r="B70" s="35"/>
      <c r="C70" s="58"/>
      <c r="D70" s="94"/>
      <c r="E70" s="58"/>
      <c r="F70" s="58"/>
      <c r="G70" s="58"/>
      <c r="H70" s="58"/>
      <c r="I70" s="94"/>
      <c r="J70" s="58"/>
    </row>
    <row r="71" spans="2:10" ht="13.2" x14ac:dyDescent="0.25">
      <c r="B71" s="35"/>
      <c r="C71" s="58"/>
      <c r="D71" s="94"/>
      <c r="E71" s="58"/>
      <c r="F71" s="58"/>
      <c r="G71" s="58"/>
      <c r="H71" s="58"/>
      <c r="I71" s="94"/>
      <c r="J71" s="58"/>
    </row>
    <row r="72" spans="2:10" ht="13.2" x14ac:dyDescent="0.25">
      <c r="B72" s="71"/>
      <c r="C72" s="58"/>
      <c r="D72" s="94"/>
      <c r="E72" s="58"/>
      <c r="F72" s="58"/>
      <c r="G72" s="58"/>
      <c r="H72" s="58"/>
      <c r="I72" s="94"/>
      <c r="J72" s="58"/>
    </row>
    <row r="73" spans="2:10" ht="12.75" hidden="1" customHeight="1" x14ac:dyDescent="0.25"/>
    <row r="74" spans="2:10" ht="12.75" hidden="1" customHeight="1" x14ac:dyDescent="0.25"/>
    <row r="75" spans="2:10" ht="12.75" hidden="1" customHeight="1" x14ac:dyDescent="0.25"/>
    <row r="76" spans="2:10" ht="12.75" hidden="1" customHeight="1" x14ac:dyDescent="0.25"/>
    <row r="77" spans="2:10" ht="12.75" hidden="1" customHeight="1" x14ac:dyDescent="0.25"/>
    <row r="78" spans="2:10" ht="12.75" hidden="1" customHeight="1" x14ac:dyDescent="0.25"/>
    <row r="79" spans="2:10" ht="12.75" hidden="1" customHeight="1" x14ac:dyDescent="0.25"/>
    <row r="80" spans="2:10" ht="12.75" hidden="1" customHeight="1" x14ac:dyDescent="0.25"/>
    <row r="81" ht="12.75" hidden="1" customHeight="1" x14ac:dyDescent="0.25"/>
    <row r="82" ht="12.75" hidden="1" customHeight="1" x14ac:dyDescent="0.25"/>
    <row r="83" ht="12.75" hidden="1" customHeight="1" x14ac:dyDescent="0.25"/>
    <row r="84" ht="12.75" hidden="1" customHeight="1" x14ac:dyDescent="0.25"/>
    <row r="85" ht="12.75" hidden="1" customHeight="1" x14ac:dyDescent="0.25"/>
    <row r="86" ht="12.75" hidden="1" customHeight="1" x14ac:dyDescent="0.25"/>
    <row r="87" ht="12.75" hidden="1" customHeight="1" x14ac:dyDescent="0.25"/>
    <row r="88" ht="12.75" hidden="1" customHeight="1" x14ac:dyDescent="0.25"/>
    <row r="89" ht="12.75" hidden="1" customHeight="1" x14ac:dyDescent="0.25"/>
    <row r="90" ht="12.75" hidden="1" customHeight="1" x14ac:dyDescent="0.25"/>
    <row r="91" ht="12.75" hidden="1" customHeight="1" x14ac:dyDescent="0.25"/>
    <row r="92" ht="12.75" hidden="1" customHeight="1" x14ac:dyDescent="0.25"/>
    <row r="93" ht="12.75" hidden="1" customHeight="1" x14ac:dyDescent="0.25"/>
    <row r="94" ht="12.75" hidden="1" customHeight="1" x14ac:dyDescent="0.25"/>
    <row r="95" ht="12.75" hidden="1" customHeight="1" x14ac:dyDescent="0.25"/>
  </sheetData>
  <mergeCells count="2">
    <mergeCell ref="B1:J1"/>
    <mergeCell ref="B2:J2"/>
  </mergeCells>
  <printOptions horizontalCentered="1" verticalCentered="1"/>
  <pageMargins left="0.35" right="0.35" top="0.3" bottom="0.3" header="0.5" footer="0.5"/>
  <pageSetup scale="6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Z95"/>
  <sheetViews>
    <sheetView topLeftCell="A36" workbookViewId="0">
      <selection activeCell="A36" sqref="A36"/>
    </sheetView>
  </sheetViews>
  <sheetFormatPr defaultColWidth="0" defaultRowHeight="0" customHeight="1" zeroHeight="1" x14ac:dyDescent="0.25"/>
  <cols>
    <col min="1" max="1" width="2.6640625" style="40" customWidth="1"/>
    <col min="2" max="2" width="20.109375" style="40" customWidth="1"/>
    <col min="3" max="3" width="15.6640625" style="40" customWidth="1"/>
    <col min="4" max="4" width="15.6640625" style="72" customWidth="1"/>
    <col min="5" max="8" width="15.6640625" style="40" customWidth="1"/>
    <col min="9" max="9" width="15.6640625" style="72" customWidth="1"/>
    <col min="10" max="10" width="15.6640625" style="40" customWidth="1"/>
    <col min="11" max="11" width="2.6640625" style="40" customWidth="1"/>
    <col min="12" max="260" width="9.109375" style="40" hidden="1" customWidth="1"/>
    <col min="261" max="16384" width="0" style="40" hidden="1"/>
  </cols>
  <sheetData>
    <row r="1" spans="1:11" ht="13.2" x14ac:dyDescent="0.25">
      <c r="A1" s="41"/>
      <c r="B1" s="124" t="s">
        <v>68</v>
      </c>
      <c r="C1" s="124"/>
      <c r="D1" s="124"/>
      <c r="E1" s="124"/>
      <c r="F1" s="124"/>
      <c r="G1" s="124"/>
      <c r="H1" s="124"/>
      <c r="I1" s="124"/>
      <c r="J1" s="124"/>
      <c r="K1" s="49"/>
    </row>
    <row r="2" spans="1:11" ht="15.75" customHeight="1" x14ac:dyDescent="0.25">
      <c r="A2" s="41"/>
      <c r="B2" s="125" t="s">
        <v>69</v>
      </c>
      <c r="C2" s="125"/>
      <c r="D2" s="125"/>
      <c r="E2" s="125"/>
      <c r="F2" s="125"/>
      <c r="G2" s="125"/>
      <c r="H2" s="125"/>
      <c r="I2" s="125"/>
      <c r="J2" s="125"/>
      <c r="K2" s="50"/>
    </row>
    <row r="3" spans="1:11" ht="12.75" customHeight="1" x14ac:dyDescent="0.25">
      <c r="B3" s="47"/>
      <c r="C3" s="45"/>
      <c r="D3" s="123"/>
      <c r="E3" s="45"/>
      <c r="F3" s="45"/>
      <c r="G3" s="45"/>
      <c r="H3" s="45"/>
      <c r="I3" s="120"/>
      <c r="J3" s="45"/>
    </row>
    <row r="4" spans="1:11" ht="13.2" x14ac:dyDescent="0.25">
      <c r="B4" s="47"/>
      <c r="C4" s="64"/>
      <c r="D4" s="81"/>
      <c r="E4" s="47"/>
      <c r="F4" s="47"/>
      <c r="H4" s="66"/>
      <c r="I4" s="121"/>
      <c r="J4" s="66"/>
    </row>
    <row r="5" spans="1:11" ht="13.2" x14ac:dyDescent="0.25">
      <c r="B5" s="76" t="s">
        <v>91</v>
      </c>
      <c r="C5" s="76"/>
      <c r="D5" s="76"/>
      <c r="E5" s="76"/>
      <c r="F5" s="76"/>
      <c r="G5" s="76"/>
      <c r="H5" s="76"/>
      <c r="I5" s="76"/>
      <c r="J5" s="76"/>
    </row>
    <row r="6" spans="1:11" ht="13.2" x14ac:dyDescent="0.25">
      <c r="B6" s="101" t="s">
        <v>70</v>
      </c>
      <c r="C6" s="118"/>
      <c r="D6" s="101"/>
      <c r="E6" s="101"/>
      <c r="F6" s="101"/>
      <c r="G6" s="101"/>
      <c r="H6" s="101"/>
      <c r="I6" s="101"/>
      <c r="J6" s="101"/>
    </row>
    <row r="7" spans="1:11" ht="13.2" x14ac:dyDescent="0.25">
      <c r="G7" s="48"/>
      <c r="H7" s="48"/>
      <c r="I7" s="82"/>
      <c r="J7" s="48"/>
    </row>
    <row r="8" spans="1:11" ht="14.25" customHeight="1" x14ac:dyDescent="0.25">
      <c r="B8" s="43"/>
      <c r="C8" s="44" t="s">
        <v>0</v>
      </c>
      <c r="D8" s="77" t="s">
        <v>3</v>
      </c>
      <c r="E8" s="44" t="s">
        <v>1</v>
      </c>
      <c r="F8" s="44" t="s">
        <v>2</v>
      </c>
      <c r="G8" s="44"/>
      <c r="H8" s="44"/>
      <c r="I8" s="77"/>
      <c r="J8" s="44"/>
    </row>
    <row r="9" spans="1:11" ht="13.2" x14ac:dyDescent="0.25">
      <c r="C9" s="44" t="s">
        <v>1</v>
      </c>
      <c r="D9" s="110" t="s">
        <v>5</v>
      </c>
      <c r="E9" s="44" t="s">
        <v>4</v>
      </c>
      <c r="F9" s="44" t="s">
        <v>1</v>
      </c>
      <c r="G9" s="44"/>
      <c r="H9" s="44"/>
      <c r="I9" s="77" t="s">
        <v>0</v>
      </c>
      <c r="J9" s="44"/>
    </row>
    <row r="10" spans="1:11" ht="13.8" x14ac:dyDescent="0.25">
      <c r="B10" s="42"/>
      <c r="C10" s="44" t="s">
        <v>6</v>
      </c>
      <c r="D10" s="110" t="s">
        <v>84</v>
      </c>
      <c r="E10" s="44" t="s">
        <v>7</v>
      </c>
      <c r="F10" s="44" t="s">
        <v>8</v>
      </c>
      <c r="G10" s="44" t="s">
        <v>9</v>
      </c>
      <c r="H10" s="44" t="s">
        <v>10</v>
      </c>
      <c r="I10" s="77" t="s">
        <v>85</v>
      </c>
      <c r="J10" s="44" t="s">
        <v>11</v>
      </c>
    </row>
    <row r="11" spans="1:11" ht="15.6" x14ac:dyDescent="0.25">
      <c r="B11" s="46" t="s">
        <v>12</v>
      </c>
      <c r="C11" s="46" t="s">
        <v>13</v>
      </c>
      <c r="D11" s="111" t="s">
        <v>13</v>
      </c>
      <c r="E11" s="46" t="s">
        <v>77</v>
      </c>
      <c r="F11" s="46" t="s">
        <v>13</v>
      </c>
      <c r="G11" s="46" t="s">
        <v>13</v>
      </c>
      <c r="H11" s="46" t="s">
        <v>14</v>
      </c>
      <c r="I11" s="79" t="s">
        <v>13</v>
      </c>
      <c r="J11" s="46" t="s">
        <v>15</v>
      </c>
    </row>
    <row r="12" spans="1:11" ht="13.2" x14ac:dyDescent="0.25">
      <c r="B12" s="51"/>
      <c r="C12" s="51"/>
      <c r="D12" s="86"/>
      <c r="E12" s="51"/>
      <c r="F12" s="51"/>
      <c r="G12" s="52"/>
      <c r="H12" s="52"/>
      <c r="I12" s="87"/>
      <c r="J12" s="52"/>
    </row>
    <row r="13" spans="1:11" ht="13.2" x14ac:dyDescent="0.25">
      <c r="B13" s="56" t="s">
        <v>16</v>
      </c>
      <c r="C13" s="90">
        <v>474932708</v>
      </c>
      <c r="D13" s="90">
        <v>237207521</v>
      </c>
      <c r="E13" s="90">
        <v>47252937</v>
      </c>
      <c r="F13" s="90">
        <v>4866013</v>
      </c>
      <c r="G13" s="109">
        <v>11836824</v>
      </c>
      <c r="H13" s="90">
        <v>3189632</v>
      </c>
      <c r="I13" s="90">
        <v>23153066</v>
      </c>
      <c r="J13" s="69">
        <f t="shared" ref="J13:J44" si="0">SUM(C13:I13)</f>
        <v>802438701</v>
      </c>
    </row>
    <row r="14" spans="1:11" ht="13.2" x14ac:dyDescent="0.25">
      <c r="B14" s="57" t="s">
        <v>17</v>
      </c>
      <c r="C14" s="85">
        <v>300528197</v>
      </c>
      <c r="D14" s="85">
        <v>150627710</v>
      </c>
      <c r="E14" s="85">
        <v>31804858</v>
      </c>
      <c r="F14" s="85">
        <v>1175000</v>
      </c>
      <c r="G14" s="85">
        <v>28553714</v>
      </c>
      <c r="H14" s="85">
        <v>2352197</v>
      </c>
      <c r="I14" s="85">
        <v>15294694</v>
      </c>
      <c r="J14" s="67">
        <f t="shared" si="0"/>
        <v>530336370</v>
      </c>
    </row>
    <row r="15" spans="1:11" ht="13.2" x14ac:dyDescent="0.25">
      <c r="B15" s="59" t="s">
        <v>18</v>
      </c>
      <c r="C15" s="88">
        <v>429149445</v>
      </c>
      <c r="D15" s="88">
        <v>215480720</v>
      </c>
      <c r="E15" s="88">
        <v>44248182</v>
      </c>
      <c r="F15" s="88">
        <v>2846528</v>
      </c>
      <c r="G15" s="88">
        <v>53827817</v>
      </c>
      <c r="H15" s="88">
        <v>6070322</v>
      </c>
      <c r="I15" s="88">
        <v>22239607</v>
      </c>
      <c r="J15" s="68">
        <f t="shared" si="0"/>
        <v>773862621</v>
      </c>
    </row>
    <row r="16" spans="1:11" ht="13.2" x14ac:dyDescent="0.25">
      <c r="B16" s="60" t="s">
        <v>19</v>
      </c>
      <c r="C16" s="90">
        <v>321356048</v>
      </c>
      <c r="D16" s="90">
        <v>160611462</v>
      </c>
      <c r="E16" s="90">
        <v>31251198</v>
      </c>
      <c r="F16" s="90">
        <v>4014302</v>
      </c>
      <c r="G16" s="90">
        <v>12776909</v>
      </c>
      <c r="H16" s="90">
        <v>1782328</v>
      </c>
      <c r="I16" s="90">
        <v>15811914</v>
      </c>
      <c r="J16" s="69">
        <f t="shared" si="0"/>
        <v>547604161</v>
      </c>
    </row>
    <row r="17" spans="2:10" ht="13.2" x14ac:dyDescent="0.25">
      <c r="B17" s="57" t="s">
        <v>20</v>
      </c>
      <c r="C17" s="85">
        <v>2004784895</v>
      </c>
      <c r="D17" s="85">
        <v>1012861356</v>
      </c>
      <c r="E17" s="85">
        <v>203577200</v>
      </c>
      <c r="F17" s="85">
        <v>16427192</v>
      </c>
      <c r="G17" s="85">
        <v>481521988</v>
      </c>
      <c r="H17" s="85">
        <v>51902834</v>
      </c>
      <c r="I17" s="85">
        <v>110925731</v>
      </c>
      <c r="J17" s="67">
        <f t="shared" si="0"/>
        <v>3882001196</v>
      </c>
    </row>
    <row r="18" spans="2:10" ht="13.2" x14ac:dyDescent="0.25">
      <c r="B18" s="61" t="s">
        <v>21</v>
      </c>
      <c r="C18" s="88">
        <v>310098755</v>
      </c>
      <c r="D18" s="88">
        <v>155853437</v>
      </c>
      <c r="E18" s="88">
        <v>30649742</v>
      </c>
      <c r="F18" s="88">
        <v>3380386</v>
      </c>
      <c r="G18" s="88">
        <v>43886376</v>
      </c>
      <c r="H18" s="88">
        <v>5486478</v>
      </c>
      <c r="I18" s="88">
        <v>16222667</v>
      </c>
      <c r="J18" s="68">
        <f t="shared" si="0"/>
        <v>565577841</v>
      </c>
    </row>
    <row r="19" spans="2:10" ht="13.2" x14ac:dyDescent="0.25">
      <c r="B19" s="60" t="s">
        <v>22</v>
      </c>
      <c r="C19" s="90">
        <v>288509952</v>
      </c>
      <c r="D19" s="90">
        <v>145120584</v>
      </c>
      <c r="E19" s="90">
        <v>30289358</v>
      </c>
      <c r="F19" s="90">
        <v>1371623</v>
      </c>
      <c r="G19" s="90">
        <v>45904635</v>
      </c>
      <c r="H19" s="90">
        <v>4787589</v>
      </c>
      <c r="I19" s="90">
        <v>15248351</v>
      </c>
      <c r="J19" s="69">
        <f t="shared" si="0"/>
        <v>531232092</v>
      </c>
    </row>
    <row r="20" spans="2:10" ht="13.2" x14ac:dyDescent="0.25">
      <c r="B20" s="60" t="s">
        <v>23</v>
      </c>
      <c r="C20" s="85">
        <v>99163045</v>
      </c>
      <c r="D20" s="85">
        <v>49793210</v>
      </c>
      <c r="E20" s="85">
        <v>9707118</v>
      </c>
      <c r="F20" s="85">
        <v>1175000</v>
      </c>
      <c r="G20" s="85">
        <v>12100148</v>
      </c>
      <c r="H20" s="85">
        <v>1848512</v>
      </c>
      <c r="I20" s="85">
        <v>5128554</v>
      </c>
      <c r="J20" s="67">
        <f t="shared" si="0"/>
        <v>178915587</v>
      </c>
    </row>
    <row r="21" spans="2:10" ht="13.2" x14ac:dyDescent="0.25">
      <c r="B21" s="61" t="s">
        <v>24</v>
      </c>
      <c r="C21" s="88">
        <v>94068969</v>
      </c>
      <c r="D21" s="88">
        <v>47212809</v>
      </c>
      <c r="E21" s="88">
        <v>9148096</v>
      </c>
      <c r="F21" s="88">
        <v>1175000</v>
      </c>
      <c r="G21" s="88">
        <v>10481560</v>
      </c>
      <c r="H21" s="88">
        <v>1841216</v>
      </c>
      <c r="I21" s="88">
        <v>4834620</v>
      </c>
      <c r="J21" s="68">
        <f t="shared" si="0"/>
        <v>168762270</v>
      </c>
    </row>
    <row r="22" spans="2:10" ht="13.2" x14ac:dyDescent="0.25">
      <c r="B22" s="60" t="s">
        <v>25</v>
      </c>
      <c r="C22" s="90">
        <v>1187545011</v>
      </c>
      <c r="D22" s="90">
        <v>593066472</v>
      </c>
      <c r="E22" s="90">
        <v>121286842</v>
      </c>
      <c r="F22" s="90">
        <v>9033932</v>
      </c>
      <c r="G22" s="90">
        <v>14108735</v>
      </c>
      <c r="H22" s="90">
        <v>21478677</v>
      </c>
      <c r="I22" s="90">
        <v>57419594</v>
      </c>
      <c r="J22" s="69">
        <f t="shared" si="0"/>
        <v>2003939263</v>
      </c>
    </row>
    <row r="23" spans="2:10" ht="13.2" x14ac:dyDescent="0.25">
      <c r="B23" s="60" t="s">
        <v>26</v>
      </c>
      <c r="C23" s="85">
        <v>774583890</v>
      </c>
      <c r="D23" s="85">
        <v>388200667</v>
      </c>
      <c r="E23" s="85">
        <v>76606885</v>
      </c>
      <c r="F23" s="85">
        <v>8395680</v>
      </c>
      <c r="G23" s="85">
        <v>70502679</v>
      </c>
      <c r="H23" s="85">
        <v>8059864</v>
      </c>
      <c r="I23" s="85">
        <v>39326159</v>
      </c>
      <c r="J23" s="67">
        <f t="shared" si="0"/>
        <v>1365675824</v>
      </c>
    </row>
    <row r="24" spans="2:10" ht="13.2" x14ac:dyDescent="0.25">
      <c r="B24" s="61" t="s">
        <v>27</v>
      </c>
      <c r="C24" s="88">
        <v>100029755</v>
      </c>
      <c r="D24" s="88">
        <v>50191260</v>
      </c>
      <c r="E24" s="88">
        <v>9802230</v>
      </c>
      <c r="F24" s="88">
        <v>1175000</v>
      </c>
      <c r="G24" s="88">
        <v>10748120</v>
      </c>
      <c r="H24" s="88">
        <v>1814225</v>
      </c>
      <c r="I24" s="88">
        <v>5128817</v>
      </c>
      <c r="J24" s="68">
        <f t="shared" si="0"/>
        <v>178889407</v>
      </c>
    </row>
    <row r="25" spans="2:10" ht="13.2" x14ac:dyDescent="0.25">
      <c r="B25" s="57" t="s">
        <v>28</v>
      </c>
      <c r="C25" s="90">
        <v>173126858</v>
      </c>
      <c r="D25" s="90">
        <v>86702898</v>
      </c>
      <c r="E25" s="90">
        <v>17110710</v>
      </c>
      <c r="F25" s="90">
        <v>1888171</v>
      </c>
      <c r="G25" s="90">
        <v>13295506</v>
      </c>
      <c r="H25" s="90">
        <v>1679591</v>
      </c>
      <c r="I25" s="90">
        <v>8714494</v>
      </c>
      <c r="J25" s="69">
        <f t="shared" si="0"/>
        <v>302518228</v>
      </c>
    </row>
    <row r="26" spans="2:10" ht="13.2" x14ac:dyDescent="0.25">
      <c r="B26" s="60" t="s">
        <v>29</v>
      </c>
      <c r="C26" s="85">
        <v>824121299</v>
      </c>
      <c r="D26" s="85">
        <v>414213014</v>
      </c>
      <c r="E26" s="85">
        <v>79458104</v>
      </c>
      <c r="F26" s="85">
        <v>10980679</v>
      </c>
      <c r="G26" s="85">
        <v>114233544</v>
      </c>
      <c r="H26" s="85">
        <v>17700841</v>
      </c>
      <c r="I26" s="85">
        <v>43040166</v>
      </c>
      <c r="J26" s="67">
        <f t="shared" si="0"/>
        <v>1503747647</v>
      </c>
    </row>
    <row r="27" spans="2:10" ht="13.2" x14ac:dyDescent="0.25">
      <c r="B27" s="61" t="s">
        <v>30</v>
      </c>
      <c r="C27" s="88">
        <v>573929689</v>
      </c>
      <c r="D27" s="88">
        <v>287542523</v>
      </c>
      <c r="E27" s="88">
        <v>55188237</v>
      </c>
      <c r="F27" s="88">
        <v>7794606</v>
      </c>
      <c r="G27" s="88">
        <v>48886752</v>
      </c>
      <c r="H27" s="88">
        <v>5429686</v>
      </c>
      <c r="I27" s="88">
        <v>29036329</v>
      </c>
      <c r="J27" s="68">
        <f t="shared" si="0"/>
        <v>1007807822</v>
      </c>
    </row>
    <row r="28" spans="2:10" ht="13.2" x14ac:dyDescent="0.25">
      <c r="B28" s="60" t="s">
        <v>31</v>
      </c>
      <c r="C28" s="90">
        <v>305075988</v>
      </c>
      <c r="D28" s="90">
        <v>152473448</v>
      </c>
      <c r="E28" s="90">
        <v>27905347</v>
      </c>
      <c r="F28" s="90">
        <v>5573585</v>
      </c>
      <c r="G28" s="90">
        <v>11719839</v>
      </c>
      <c r="H28" s="90">
        <v>2057680</v>
      </c>
      <c r="I28" s="90">
        <v>14998347</v>
      </c>
      <c r="J28" s="69">
        <f t="shared" si="0"/>
        <v>519804234</v>
      </c>
    </row>
    <row r="29" spans="2:10" ht="13.2" x14ac:dyDescent="0.25">
      <c r="B29" s="60" t="s">
        <v>32</v>
      </c>
      <c r="C29" s="85">
        <v>233761181</v>
      </c>
      <c r="D29" s="85">
        <v>116863796</v>
      </c>
      <c r="E29" s="85">
        <v>19285893</v>
      </c>
      <c r="F29" s="85">
        <v>6366977</v>
      </c>
      <c r="G29" s="85">
        <v>9874027</v>
      </c>
      <c r="H29" s="85">
        <v>2020623</v>
      </c>
      <c r="I29" s="85">
        <v>11519646</v>
      </c>
      <c r="J29" s="67">
        <f t="shared" si="0"/>
        <v>399692143</v>
      </c>
    </row>
    <row r="30" spans="2:10" ht="13.2" x14ac:dyDescent="0.25">
      <c r="B30" s="61" t="s">
        <v>33</v>
      </c>
      <c r="C30" s="88">
        <v>413581854</v>
      </c>
      <c r="D30" s="88">
        <v>206658282</v>
      </c>
      <c r="E30" s="88">
        <v>41564741</v>
      </c>
      <c r="F30" s="88">
        <v>3821586</v>
      </c>
      <c r="G30" s="88">
        <v>14214376</v>
      </c>
      <c r="H30" s="88">
        <v>2627941</v>
      </c>
      <c r="I30" s="88">
        <v>20281618</v>
      </c>
      <c r="J30" s="68">
        <f t="shared" si="0"/>
        <v>702750398</v>
      </c>
    </row>
    <row r="31" spans="2:10" ht="13.2" x14ac:dyDescent="0.25">
      <c r="B31" s="60" t="s">
        <v>34</v>
      </c>
      <c r="C31" s="90">
        <v>437834926</v>
      </c>
      <c r="D31" s="90">
        <v>218738987</v>
      </c>
      <c r="E31" s="90">
        <v>43782546</v>
      </c>
      <c r="F31" s="90">
        <v>4265305</v>
      </c>
      <c r="G31" s="90">
        <v>11876688</v>
      </c>
      <c r="H31" s="90">
        <v>4459930</v>
      </c>
      <c r="I31" s="90">
        <v>21374023</v>
      </c>
      <c r="J31" s="69">
        <f t="shared" si="0"/>
        <v>742332405</v>
      </c>
    </row>
    <row r="32" spans="2:10" ht="13.2" x14ac:dyDescent="0.25">
      <c r="B32" s="57" t="s">
        <v>35</v>
      </c>
      <c r="C32" s="85">
        <v>109882216</v>
      </c>
      <c r="D32" s="85">
        <v>55105222</v>
      </c>
      <c r="E32" s="85">
        <v>10741855</v>
      </c>
      <c r="F32" s="85">
        <v>1316581</v>
      </c>
      <c r="G32" s="85">
        <v>10684194</v>
      </c>
      <c r="H32" s="85">
        <v>1910988</v>
      </c>
      <c r="I32" s="85">
        <v>5599666</v>
      </c>
      <c r="J32" s="67">
        <f t="shared" si="0"/>
        <v>195240722</v>
      </c>
    </row>
    <row r="33" spans="2:10" ht="13.2" x14ac:dyDescent="0.25">
      <c r="B33" s="61" t="s">
        <v>36</v>
      </c>
      <c r="C33" s="88">
        <v>343779908</v>
      </c>
      <c r="D33" s="88">
        <v>172982055</v>
      </c>
      <c r="E33" s="88">
        <v>35275881</v>
      </c>
      <c r="F33" s="88">
        <v>2450406</v>
      </c>
      <c r="G33" s="88">
        <v>55714117</v>
      </c>
      <c r="H33" s="88">
        <v>7193672</v>
      </c>
      <c r="I33" s="88">
        <v>18200526</v>
      </c>
      <c r="J33" s="68">
        <f t="shared" si="0"/>
        <v>635596565</v>
      </c>
    </row>
    <row r="34" spans="2:10" ht="13.2" x14ac:dyDescent="0.25">
      <c r="B34" s="60" t="s">
        <v>37</v>
      </c>
      <c r="C34" s="90">
        <v>340126366</v>
      </c>
      <c r="D34" s="90">
        <v>171459925</v>
      </c>
      <c r="E34" s="90">
        <v>34742253</v>
      </c>
      <c r="F34" s="90">
        <v>2583096</v>
      </c>
      <c r="G34" s="90">
        <v>65804553</v>
      </c>
      <c r="H34" s="90">
        <v>9325022</v>
      </c>
      <c r="I34" s="90">
        <v>18333650</v>
      </c>
      <c r="J34" s="69">
        <f t="shared" si="0"/>
        <v>642374865</v>
      </c>
    </row>
    <row r="35" spans="2:10" ht="13.2" x14ac:dyDescent="0.25">
      <c r="B35" s="57" t="s">
        <v>38</v>
      </c>
      <c r="C35" s="85">
        <v>616740081</v>
      </c>
      <c r="D35" s="85">
        <v>309706333</v>
      </c>
      <c r="E35" s="85">
        <v>59651409</v>
      </c>
      <c r="F35" s="85">
        <v>8029431</v>
      </c>
      <c r="G35" s="85">
        <v>76787788</v>
      </c>
      <c r="H35" s="85">
        <v>10742522</v>
      </c>
      <c r="I35" s="85">
        <v>31943624</v>
      </c>
      <c r="J35" s="67">
        <f t="shared" si="0"/>
        <v>1113601188</v>
      </c>
    </row>
    <row r="36" spans="2:10" ht="13.2" x14ac:dyDescent="0.25">
      <c r="B36" s="59" t="s">
        <v>39</v>
      </c>
      <c r="C36" s="88">
        <v>392143658</v>
      </c>
      <c r="D36" s="88">
        <v>196492123</v>
      </c>
      <c r="E36" s="88">
        <v>36696324</v>
      </c>
      <c r="F36" s="88">
        <v>6337384</v>
      </c>
      <c r="G36" s="88">
        <v>33437398</v>
      </c>
      <c r="H36" s="88">
        <v>4743233</v>
      </c>
      <c r="I36" s="88">
        <v>19840455</v>
      </c>
      <c r="J36" s="68">
        <f t="shared" si="0"/>
        <v>689690575</v>
      </c>
    </row>
    <row r="37" spans="2:10" ht="13.2" x14ac:dyDescent="0.25">
      <c r="B37" s="60" t="s">
        <v>40</v>
      </c>
      <c r="C37" s="90">
        <v>300318471</v>
      </c>
      <c r="D37" s="90">
        <v>150091997</v>
      </c>
      <c r="E37" s="90">
        <v>29342568</v>
      </c>
      <c r="F37" s="90">
        <v>3614276</v>
      </c>
      <c r="G37" s="90">
        <v>11640835</v>
      </c>
      <c r="H37" s="90">
        <v>1764056</v>
      </c>
      <c r="I37" s="90">
        <v>14767628</v>
      </c>
      <c r="J37" s="69">
        <f t="shared" si="0"/>
        <v>511539831</v>
      </c>
    </row>
    <row r="38" spans="2:10" ht="13.2" x14ac:dyDescent="0.25">
      <c r="B38" s="60" t="s">
        <v>41</v>
      </c>
      <c r="C38" s="85">
        <v>585578573</v>
      </c>
      <c r="D38" s="85">
        <v>292748284</v>
      </c>
      <c r="E38" s="85">
        <v>58404643</v>
      </c>
      <c r="F38" s="85">
        <v>5856545</v>
      </c>
      <c r="G38" s="85">
        <v>24457454</v>
      </c>
      <c r="H38" s="85">
        <v>5392100</v>
      </c>
      <c r="I38" s="85">
        <v>28848571</v>
      </c>
      <c r="J38" s="67">
        <f t="shared" si="0"/>
        <v>1001286170</v>
      </c>
    </row>
    <row r="39" spans="2:10" ht="13.2" x14ac:dyDescent="0.25">
      <c r="B39" s="59" t="s">
        <v>42</v>
      </c>
      <c r="C39" s="88">
        <v>250994740</v>
      </c>
      <c r="D39" s="88">
        <v>125591522</v>
      </c>
      <c r="E39" s="88">
        <v>25557745</v>
      </c>
      <c r="F39" s="88">
        <v>1986329</v>
      </c>
      <c r="G39" s="88">
        <v>15446943</v>
      </c>
      <c r="H39" s="88">
        <v>1865012</v>
      </c>
      <c r="I39" s="88">
        <v>12517011</v>
      </c>
      <c r="J39" s="68">
        <f t="shared" si="0"/>
        <v>433959302</v>
      </c>
    </row>
    <row r="40" spans="2:10" ht="13.2" x14ac:dyDescent="0.25">
      <c r="B40" s="60" t="s">
        <v>43</v>
      </c>
      <c r="C40" s="90">
        <v>176700435</v>
      </c>
      <c r="D40" s="90">
        <v>88421294</v>
      </c>
      <c r="E40" s="90">
        <v>15562840</v>
      </c>
      <c r="F40" s="90">
        <v>3828204</v>
      </c>
      <c r="G40" s="90">
        <v>10674737</v>
      </c>
      <c r="H40" s="90">
        <v>1719353</v>
      </c>
      <c r="I40" s="90">
        <v>8805872</v>
      </c>
      <c r="J40" s="69">
        <f t="shared" si="0"/>
        <v>305712735</v>
      </c>
    </row>
    <row r="41" spans="2:10" ht="13.2" x14ac:dyDescent="0.25">
      <c r="B41" s="60" t="s">
        <v>44</v>
      </c>
      <c r="C41" s="85">
        <v>208231028</v>
      </c>
      <c r="D41" s="85">
        <v>104755400</v>
      </c>
      <c r="E41" s="85">
        <v>21676200</v>
      </c>
      <c r="F41" s="85">
        <v>1175000</v>
      </c>
      <c r="G41" s="85">
        <v>33793873</v>
      </c>
      <c r="H41" s="85">
        <v>3405393</v>
      </c>
      <c r="I41" s="85">
        <v>11025691</v>
      </c>
      <c r="J41" s="67">
        <f t="shared" si="0"/>
        <v>384062585</v>
      </c>
    </row>
    <row r="42" spans="2:10" ht="13.2" x14ac:dyDescent="0.25">
      <c r="B42" s="59" t="s">
        <v>45</v>
      </c>
      <c r="C42" s="88">
        <v>97646772</v>
      </c>
      <c r="D42" s="88">
        <v>48998501</v>
      </c>
      <c r="E42" s="88">
        <v>9540723</v>
      </c>
      <c r="F42" s="88">
        <v>1175000</v>
      </c>
      <c r="G42" s="88">
        <v>10738245</v>
      </c>
      <c r="H42" s="88">
        <v>1639937</v>
      </c>
      <c r="I42" s="88">
        <v>5014159</v>
      </c>
      <c r="J42" s="68">
        <f t="shared" si="0"/>
        <v>174753337</v>
      </c>
    </row>
    <row r="43" spans="2:10" ht="13.2" x14ac:dyDescent="0.25">
      <c r="B43" s="60" t="s">
        <v>46</v>
      </c>
      <c r="C43" s="90">
        <v>560762422</v>
      </c>
      <c r="D43" s="90">
        <v>282613193</v>
      </c>
      <c r="E43" s="90">
        <v>57648536</v>
      </c>
      <c r="F43" s="90">
        <v>3889336</v>
      </c>
      <c r="G43" s="90">
        <v>108006338</v>
      </c>
      <c r="H43" s="90">
        <v>12914367</v>
      </c>
      <c r="I43" s="90">
        <v>30211655</v>
      </c>
      <c r="J43" s="69">
        <f t="shared" si="0"/>
        <v>1056045847</v>
      </c>
    </row>
    <row r="44" spans="2:10" ht="13.2" x14ac:dyDescent="0.25">
      <c r="B44" s="57" t="s">
        <v>47</v>
      </c>
      <c r="C44" s="85">
        <v>225911588</v>
      </c>
      <c r="D44" s="85">
        <v>112989499</v>
      </c>
      <c r="E44" s="85">
        <v>23106110</v>
      </c>
      <c r="F44" s="85">
        <v>1685348</v>
      </c>
      <c r="G44" s="85">
        <v>11842136</v>
      </c>
      <c r="H44" s="85">
        <v>1669732</v>
      </c>
      <c r="I44" s="85">
        <v>11203119</v>
      </c>
      <c r="J44" s="67">
        <f t="shared" si="0"/>
        <v>388407532</v>
      </c>
    </row>
    <row r="45" spans="2:10" ht="13.2" x14ac:dyDescent="0.25">
      <c r="B45" s="59" t="s">
        <v>48</v>
      </c>
      <c r="C45" s="88">
        <v>934710164</v>
      </c>
      <c r="D45" s="88">
        <v>471428083</v>
      </c>
      <c r="E45" s="88">
        <v>96044642</v>
      </c>
      <c r="F45" s="88">
        <v>6530124</v>
      </c>
      <c r="G45" s="88">
        <v>190080302</v>
      </c>
      <c r="H45" s="88">
        <v>25906408</v>
      </c>
      <c r="I45" s="88">
        <v>50665669</v>
      </c>
      <c r="J45" s="68">
        <f t="shared" ref="J45:J63" si="1">SUM(C45:I45)</f>
        <v>1775365392</v>
      </c>
    </row>
    <row r="46" spans="2:10" ht="13.2" x14ac:dyDescent="0.25">
      <c r="B46" s="60" t="s">
        <v>49</v>
      </c>
      <c r="C46" s="90">
        <v>628353233</v>
      </c>
      <c r="D46" s="90">
        <v>314802744</v>
      </c>
      <c r="E46" s="90">
        <v>62135374</v>
      </c>
      <c r="F46" s="90">
        <v>6819890</v>
      </c>
      <c r="G46" s="90">
        <v>53178847</v>
      </c>
      <c r="H46" s="90">
        <v>6034194</v>
      </c>
      <c r="I46" s="90">
        <v>31779228</v>
      </c>
      <c r="J46" s="69">
        <f t="shared" si="1"/>
        <v>1103103510</v>
      </c>
    </row>
    <row r="47" spans="2:10" ht="13.2" x14ac:dyDescent="0.25">
      <c r="B47" s="57" t="s">
        <v>50</v>
      </c>
      <c r="C47" s="85">
        <v>150496997</v>
      </c>
      <c r="D47" s="85">
        <v>75360651</v>
      </c>
      <c r="E47" s="85">
        <v>12573405</v>
      </c>
      <c r="F47" s="85">
        <v>3942083</v>
      </c>
      <c r="G47" s="85">
        <v>10915800</v>
      </c>
      <c r="H47" s="85">
        <v>1741728</v>
      </c>
      <c r="I47" s="85">
        <v>7555781</v>
      </c>
      <c r="J47" s="67">
        <f t="shared" si="1"/>
        <v>262586445</v>
      </c>
    </row>
    <row r="48" spans="2:10" ht="13.2" x14ac:dyDescent="0.25">
      <c r="B48" s="61" t="s">
        <v>51</v>
      </c>
      <c r="C48" s="88">
        <v>785182769</v>
      </c>
      <c r="D48" s="88">
        <v>394292308</v>
      </c>
      <c r="E48" s="88">
        <v>77031664</v>
      </c>
      <c r="F48" s="88">
        <v>9134018</v>
      </c>
      <c r="G48" s="88">
        <v>99356559</v>
      </c>
      <c r="H48" s="88">
        <v>12017114</v>
      </c>
      <c r="I48" s="88">
        <v>40716803</v>
      </c>
      <c r="J48" s="68">
        <f t="shared" si="1"/>
        <v>1417731235</v>
      </c>
    </row>
    <row r="49" spans="2:10" ht="13.2" x14ac:dyDescent="0.25">
      <c r="B49" s="60" t="s">
        <v>52</v>
      </c>
      <c r="C49" s="90">
        <v>395538748</v>
      </c>
      <c r="D49" s="90">
        <v>197612108</v>
      </c>
      <c r="E49" s="90">
        <v>37847184</v>
      </c>
      <c r="F49" s="90">
        <v>5559100</v>
      </c>
      <c r="G49" s="90">
        <v>12197155</v>
      </c>
      <c r="H49" s="90">
        <v>2682265</v>
      </c>
      <c r="I49" s="90">
        <v>19354096</v>
      </c>
      <c r="J49" s="69">
        <f t="shared" si="1"/>
        <v>670790656</v>
      </c>
    </row>
    <row r="50" spans="2:10" ht="13.2" x14ac:dyDescent="0.25">
      <c r="B50" s="60" t="s">
        <v>53</v>
      </c>
      <c r="C50" s="85">
        <v>304013782</v>
      </c>
      <c r="D50" s="85">
        <v>152191747</v>
      </c>
      <c r="E50" s="85">
        <v>30291827</v>
      </c>
      <c r="F50" s="85">
        <v>3070539</v>
      </c>
      <c r="G50" s="85">
        <v>20129884</v>
      </c>
      <c r="H50" s="85">
        <v>3755145</v>
      </c>
      <c r="I50" s="85">
        <v>15204457</v>
      </c>
      <c r="J50" s="67">
        <f t="shared" si="1"/>
        <v>528657381</v>
      </c>
    </row>
    <row r="51" spans="2:10" ht="13.2" x14ac:dyDescent="0.25">
      <c r="B51" s="61" t="s">
        <v>54</v>
      </c>
      <c r="C51" s="88">
        <v>970280016</v>
      </c>
      <c r="D51" s="88">
        <v>486854706</v>
      </c>
      <c r="E51" s="88">
        <v>99576134</v>
      </c>
      <c r="F51" s="88">
        <v>6902055</v>
      </c>
      <c r="G51" s="88">
        <v>108429465</v>
      </c>
      <c r="H51" s="88">
        <v>13455742</v>
      </c>
      <c r="I51" s="88">
        <v>49876658</v>
      </c>
      <c r="J51" s="68">
        <f t="shared" si="1"/>
        <v>1735374776</v>
      </c>
    </row>
    <row r="52" spans="2:10" ht="13.2" x14ac:dyDescent="0.25">
      <c r="B52" s="60" t="s">
        <v>55</v>
      </c>
      <c r="C52" s="90">
        <v>131561115</v>
      </c>
      <c r="D52" s="90">
        <v>65919829</v>
      </c>
      <c r="E52" s="90">
        <v>13262470</v>
      </c>
      <c r="F52" s="90">
        <v>1175000</v>
      </c>
      <c r="G52" s="90">
        <v>10822462</v>
      </c>
      <c r="H52" s="90">
        <v>1926443</v>
      </c>
      <c r="I52" s="90">
        <v>6644226</v>
      </c>
      <c r="J52" s="69">
        <f t="shared" si="1"/>
        <v>231311545</v>
      </c>
    </row>
    <row r="53" spans="2:10" ht="13.2" x14ac:dyDescent="0.25">
      <c r="B53" s="60" t="s">
        <v>56</v>
      </c>
      <c r="C53" s="85">
        <v>416900234</v>
      </c>
      <c r="D53" s="85">
        <v>208313052</v>
      </c>
      <c r="E53" s="85">
        <v>41267943</v>
      </c>
      <c r="F53" s="85">
        <v>4482543</v>
      </c>
      <c r="G53" s="85">
        <v>13592138</v>
      </c>
      <c r="H53" s="85">
        <v>3267579</v>
      </c>
      <c r="I53" s="85">
        <v>20421841</v>
      </c>
      <c r="J53" s="67">
        <f t="shared" si="1"/>
        <v>708245330</v>
      </c>
    </row>
    <row r="54" spans="2:10" ht="13.2" x14ac:dyDescent="0.25">
      <c r="B54" s="61" t="s">
        <v>57</v>
      </c>
      <c r="C54" s="88">
        <v>170832772</v>
      </c>
      <c r="D54" s="88">
        <v>85548567</v>
      </c>
      <c r="E54" s="88">
        <v>16271561</v>
      </c>
      <c r="F54" s="88">
        <v>2475567</v>
      </c>
      <c r="G54" s="88">
        <v>12728075</v>
      </c>
      <c r="H54" s="88">
        <v>1833177</v>
      </c>
      <c r="I54" s="88">
        <v>8587060</v>
      </c>
      <c r="J54" s="68">
        <f t="shared" si="1"/>
        <v>298276779</v>
      </c>
    </row>
    <row r="55" spans="2:10" ht="13.2" x14ac:dyDescent="0.25">
      <c r="B55" s="60" t="s">
        <v>58</v>
      </c>
      <c r="C55" s="90">
        <v>512015897</v>
      </c>
      <c r="D55" s="90">
        <v>256399034</v>
      </c>
      <c r="E55" s="90">
        <v>51187585</v>
      </c>
      <c r="F55" s="90">
        <v>5000860</v>
      </c>
      <c r="G55" s="90">
        <v>38434605</v>
      </c>
      <c r="H55" s="90">
        <v>4986862</v>
      </c>
      <c r="I55" s="90">
        <v>25745682</v>
      </c>
      <c r="J55" s="69">
        <f t="shared" si="1"/>
        <v>893770525</v>
      </c>
    </row>
    <row r="56" spans="2:10" ht="13.2" x14ac:dyDescent="0.25">
      <c r="B56" s="57" t="s">
        <v>59</v>
      </c>
      <c r="C56" s="85">
        <v>2079582714</v>
      </c>
      <c r="D56" s="85">
        <v>1041865546</v>
      </c>
      <c r="E56" s="85">
        <v>209149718</v>
      </c>
      <c r="F56" s="85">
        <v>19062961</v>
      </c>
      <c r="G56" s="85">
        <v>170820273</v>
      </c>
      <c r="H56" s="85">
        <v>25390435</v>
      </c>
      <c r="I56" s="85">
        <v>105017447</v>
      </c>
      <c r="J56" s="67">
        <f t="shared" si="1"/>
        <v>3650889094</v>
      </c>
    </row>
    <row r="57" spans="2:10" ht="13.2" x14ac:dyDescent="0.25">
      <c r="B57" s="61" t="s">
        <v>60</v>
      </c>
      <c r="C57" s="88">
        <v>211107595</v>
      </c>
      <c r="D57" s="88">
        <v>105686081</v>
      </c>
      <c r="E57" s="88">
        <v>21509966</v>
      </c>
      <c r="F57" s="88">
        <v>1656908</v>
      </c>
      <c r="G57" s="88">
        <v>13405456</v>
      </c>
      <c r="H57" s="88">
        <v>3361662</v>
      </c>
      <c r="I57" s="88">
        <v>10540488</v>
      </c>
      <c r="J57" s="68">
        <f t="shared" si="1"/>
        <v>367268156</v>
      </c>
    </row>
    <row r="58" spans="2:10" ht="13.2" x14ac:dyDescent="0.25">
      <c r="B58" s="57" t="s">
        <v>61</v>
      </c>
      <c r="C58" s="90">
        <v>120419392</v>
      </c>
      <c r="D58" s="90">
        <v>60405836</v>
      </c>
      <c r="E58" s="90">
        <v>12039782</v>
      </c>
      <c r="F58" s="90">
        <v>1175000</v>
      </c>
      <c r="G58" s="90">
        <v>12291293</v>
      </c>
      <c r="H58" s="90">
        <v>2174681</v>
      </c>
      <c r="I58" s="90">
        <v>6154454</v>
      </c>
      <c r="J58" s="69">
        <f t="shared" si="1"/>
        <v>214660438</v>
      </c>
    </row>
    <row r="59" spans="2:10" ht="13.2" x14ac:dyDescent="0.25">
      <c r="B59" s="60" t="s">
        <v>62</v>
      </c>
      <c r="C59" s="85">
        <v>608635827</v>
      </c>
      <c r="D59" s="85">
        <v>305107177</v>
      </c>
      <c r="E59" s="85">
        <v>62036436</v>
      </c>
      <c r="F59" s="85">
        <v>4755047</v>
      </c>
      <c r="G59" s="85">
        <v>56983865</v>
      </c>
      <c r="H59" s="85">
        <v>7842812</v>
      </c>
      <c r="I59" s="85">
        <v>30949337</v>
      </c>
      <c r="J59" s="67">
        <f t="shared" si="1"/>
        <v>1076310501</v>
      </c>
    </row>
    <row r="60" spans="2:10" ht="13.2" x14ac:dyDescent="0.25">
      <c r="B60" s="59" t="s">
        <v>63</v>
      </c>
      <c r="C60" s="88">
        <v>403750849</v>
      </c>
      <c r="D60" s="88">
        <v>202469581</v>
      </c>
      <c r="E60" s="88">
        <v>39988012</v>
      </c>
      <c r="F60" s="88">
        <v>4319465</v>
      </c>
      <c r="G60" s="88">
        <v>38341507</v>
      </c>
      <c r="H60" s="88">
        <v>7595903</v>
      </c>
      <c r="I60" s="88">
        <v>20547376</v>
      </c>
      <c r="J60" s="68">
        <f t="shared" si="1"/>
        <v>717012693</v>
      </c>
    </row>
    <row r="61" spans="2:10" ht="13.2" x14ac:dyDescent="0.25">
      <c r="B61" s="60" t="s">
        <v>64</v>
      </c>
      <c r="C61" s="90">
        <v>268491129</v>
      </c>
      <c r="D61" s="90">
        <v>134299799</v>
      </c>
      <c r="E61" s="90">
        <v>27370998</v>
      </c>
      <c r="F61" s="90">
        <v>2093125</v>
      </c>
      <c r="G61" s="90">
        <v>14861196</v>
      </c>
      <c r="H61" s="90">
        <v>1765853</v>
      </c>
      <c r="I61" s="90">
        <v>13338729</v>
      </c>
      <c r="J61" s="69">
        <f t="shared" si="1"/>
        <v>462220829</v>
      </c>
    </row>
    <row r="62" spans="2:10" ht="13.2" x14ac:dyDescent="0.25">
      <c r="B62" s="60" t="s">
        <v>65</v>
      </c>
      <c r="C62" s="85">
        <v>459411061</v>
      </c>
      <c r="D62" s="85">
        <v>229913465</v>
      </c>
      <c r="E62" s="85">
        <v>44398395</v>
      </c>
      <c r="F62" s="85">
        <v>6017214</v>
      </c>
      <c r="G62" s="85">
        <v>28427520</v>
      </c>
      <c r="H62" s="85">
        <v>4742829</v>
      </c>
      <c r="I62" s="85">
        <v>22915361</v>
      </c>
      <c r="J62" s="67">
        <f t="shared" si="1"/>
        <v>795825845</v>
      </c>
    </row>
    <row r="63" spans="2:10" ht="13.2" x14ac:dyDescent="0.25">
      <c r="B63" s="61" t="s">
        <v>66</v>
      </c>
      <c r="C63" s="88">
        <v>155680862</v>
      </c>
      <c r="D63" s="88">
        <v>77940748</v>
      </c>
      <c r="E63" s="88">
        <v>15909363</v>
      </c>
      <c r="F63" s="88">
        <v>1175000</v>
      </c>
      <c r="G63" s="88">
        <v>10812072</v>
      </c>
      <c r="H63" s="88">
        <v>1640061</v>
      </c>
      <c r="I63" s="88">
        <v>7801375</v>
      </c>
      <c r="J63" s="68">
        <f t="shared" si="1"/>
        <v>270959481</v>
      </c>
    </row>
    <row r="64" spans="2:10" ht="13.2" x14ac:dyDescent="0.25">
      <c r="B64" s="62"/>
      <c r="C64" s="55"/>
      <c r="D64" s="91"/>
      <c r="E64" s="55"/>
      <c r="F64" s="54"/>
      <c r="G64" s="54"/>
      <c r="H64" s="55"/>
      <c r="I64" s="122"/>
      <c r="J64" s="69"/>
    </row>
    <row r="65" spans="2:10" ht="13.2" x14ac:dyDescent="0.25">
      <c r="B65" s="63" t="s">
        <v>67</v>
      </c>
      <c r="C65" s="53">
        <f>SUM(C13:C63)</f>
        <v>23261963879</v>
      </c>
      <c r="D65" s="89">
        <f>SUM(D13:D63)</f>
        <v>11667786566</v>
      </c>
      <c r="E65" s="53">
        <f>SUM(E13:E63)</f>
        <v>2317759770</v>
      </c>
      <c r="F65" s="55">
        <f t="shared" ref="F65:J65" si="2">SUM(F13:F63)</f>
        <v>235000000</v>
      </c>
      <c r="G65" s="55">
        <f t="shared" si="2"/>
        <v>2405187322</v>
      </c>
      <c r="H65" s="53">
        <f t="shared" si="2"/>
        <v>342996446</v>
      </c>
      <c r="I65" s="89">
        <f t="shared" si="2"/>
        <v>1189826092</v>
      </c>
      <c r="J65" s="70">
        <f t="shared" si="2"/>
        <v>41420520075</v>
      </c>
    </row>
    <row r="66" spans="2:10" ht="13.2" x14ac:dyDescent="0.25">
      <c r="B66" s="65"/>
      <c r="C66" s="58"/>
      <c r="D66" s="94"/>
      <c r="E66" s="58"/>
      <c r="F66" s="58"/>
      <c r="G66" s="58"/>
      <c r="H66" s="58"/>
      <c r="I66" s="94"/>
      <c r="J66" s="58"/>
    </row>
    <row r="67" spans="2:10" s="72" customFormat="1" ht="13.2" x14ac:dyDescent="0.25">
      <c r="B67" s="112"/>
      <c r="C67" s="94"/>
      <c r="D67" s="94"/>
      <c r="E67" s="94"/>
      <c r="F67" s="94"/>
      <c r="G67" s="94"/>
      <c r="H67" s="94"/>
      <c r="I67" s="94"/>
      <c r="J67" s="94"/>
    </row>
    <row r="68" spans="2:10" ht="15.6" x14ac:dyDescent="0.25">
      <c r="B68" s="119" t="s">
        <v>83</v>
      </c>
      <c r="C68" s="58"/>
      <c r="D68" s="94"/>
      <c r="E68" s="58"/>
      <c r="F68" s="58"/>
      <c r="G68" s="58"/>
      <c r="H68" s="58"/>
      <c r="I68" s="94"/>
      <c r="J68" s="58"/>
    </row>
    <row r="69" spans="2:10" ht="13.2" x14ac:dyDescent="0.25">
      <c r="B69" s="65"/>
      <c r="C69" s="58"/>
      <c r="D69" s="94"/>
      <c r="E69" s="58"/>
      <c r="F69" s="58"/>
      <c r="G69" s="58"/>
      <c r="H69" s="58"/>
      <c r="I69" s="94"/>
      <c r="J69" s="58"/>
    </row>
    <row r="70" spans="2:10" ht="13.2" x14ac:dyDescent="0.25">
      <c r="B70" s="35"/>
      <c r="C70" s="58"/>
      <c r="D70" s="94"/>
      <c r="E70" s="58"/>
      <c r="F70" s="58"/>
      <c r="G70" s="58"/>
      <c r="H70" s="58"/>
      <c r="I70" s="94"/>
      <c r="J70" s="58"/>
    </row>
    <row r="71" spans="2:10" ht="13.2" x14ac:dyDescent="0.25">
      <c r="B71" s="35"/>
      <c r="C71" s="58"/>
      <c r="D71" s="94"/>
      <c r="E71" s="58"/>
      <c r="F71" s="58"/>
      <c r="G71" s="58"/>
      <c r="H71" s="58"/>
      <c r="I71" s="94"/>
      <c r="J71" s="58"/>
    </row>
    <row r="72" spans="2:10" ht="13.2" x14ac:dyDescent="0.25">
      <c r="B72" s="71"/>
      <c r="C72" s="58"/>
      <c r="D72" s="94"/>
      <c r="E72" s="58"/>
      <c r="F72" s="58"/>
      <c r="G72" s="58"/>
      <c r="H72" s="58"/>
      <c r="I72" s="94"/>
      <c r="J72" s="58"/>
    </row>
    <row r="73" spans="2:10" ht="12.75" hidden="1" customHeight="1" x14ac:dyDescent="0.25"/>
    <row r="74" spans="2:10" ht="12.75" hidden="1" customHeight="1" x14ac:dyDescent="0.25"/>
    <row r="75" spans="2:10" ht="12.75" hidden="1" customHeight="1" x14ac:dyDescent="0.25"/>
    <row r="76" spans="2:10" ht="12.75" hidden="1" customHeight="1" x14ac:dyDescent="0.25"/>
    <row r="77" spans="2:10" ht="12.75" hidden="1" customHeight="1" x14ac:dyDescent="0.25"/>
    <row r="78" spans="2:10" ht="12.75" hidden="1" customHeight="1" x14ac:dyDescent="0.25"/>
    <row r="79" spans="2:10" ht="12.75" hidden="1" customHeight="1" x14ac:dyDescent="0.25"/>
    <row r="80" spans="2:10" ht="12.75" hidden="1" customHeight="1" x14ac:dyDescent="0.25"/>
    <row r="81" ht="12.75" hidden="1" customHeight="1" x14ac:dyDescent="0.25"/>
    <row r="82" ht="12.75" hidden="1" customHeight="1" x14ac:dyDescent="0.25"/>
    <row r="83" ht="12.75" hidden="1" customHeight="1" x14ac:dyDescent="0.25"/>
    <row r="84" ht="12.75" hidden="1" customHeight="1" x14ac:dyDescent="0.25"/>
    <row r="85" ht="12.75" hidden="1" customHeight="1" x14ac:dyDescent="0.25"/>
    <row r="86" ht="12.75" hidden="1" customHeight="1" x14ac:dyDescent="0.25"/>
    <row r="87" ht="12.75" hidden="1" customHeight="1" x14ac:dyDescent="0.25"/>
    <row r="88" ht="12.75" hidden="1" customHeight="1" x14ac:dyDescent="0.25"/>
    <row r="89" ht="12.75" hidden="1" customHeight="1" x14ac:dyDescent="0.25"/>
    <row r="90" ht="12.75" hidden="1" customHeight="1" x14ac:dyDescent="0.25"/>
    <row r="91" ht="12.75" hidden="1" customHeight="1" x14ac:dyDescent="0.25"/>
    <row r="92" ht="12.75" hidden="1" customHeight="1" x14ac:dyDescent="0.25"/>
    <row r="93" ht="12.75" hidden="1" customHeight="1" x14ac:dyDescent="0.25"/>
    <row r="94" ht="12.75" hidden="1" customHeight="1" x14ac:dyDescent="0.25"/>
    <row r="95" ht="12.75" hidden="1" customHeight="1" x14ac:dyDescent="0.25"/>
  </sheetData>
  <mergeCells count="2">
    <mergeCell ref="B1:J1"/>
    <mergeCell ref="B2:J2"/>
  </mergeCells>
  <printOptions horizontalCentered="1" verticalCentered="1"/>
  <pageMargins left="0.35" right="0.35" top="0.3" bottom="0.3" header="0.5" footer="0.5"/>
  <pageSetup scale="6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Z95"/>
  <sheetViews>
    <sheetView topLeftCell="A36" workbookViewId="0">
      <selection activeCell="A36" sqref="A36"/>
    </sheetView>
  </sheetViews>
  <sheetFormatPr defaultColWidth="0" defaultRowHeight="0" customHeight="1" zeroHeight="1" x14ac:dyDescent="0.25"/>
  <cols>
    <col min="1" max="1" width="2.6640625" style="72" customWidth="1"/>
    <col min="2" max="2" width="20.109375" style="72" customWidth="1"/>
    <col min="3" max="10" width="15.6640625" style="72" customWidth="1"/>
    <col min="11" max="11" width="2.6640625" style="72" customWidth="1"/>
    <col min="12" max="260" width="9.109375" style="72" hidden="1" customWidth="1"/>
    <col min="261" max="16384" width="0" style="72" hidden="1"/>
  </cols>
  <sheetData>
    <row r="1" spans="1:11" ht="13.2" x14ac:dyDescent="0.25">
      <c r="A1" s="73"/>
      <c r="B1" s="124" t="s">
        <v>68</v>
      </c>
      <c r="C1" s="124"/>
      <c r="D1" s="124"/>
      <c r="E1" s="124"/>
      <c r="F1" s="124"/>
      <c r="G1" s="124"/>
      <c r="H1" s="124"/>
      <c r="I1" s="124"/>
      <c r="J1" s="124"/>
      <c r="K1" s="83"/>
    </row>
    <row r="2" spans="1:11" ht="15.75" customHeight="1" x14ac:dyDescent="0.25">
      <c r="A2" s="73"/>
      <c r="B2" s="125" t="s">
        <v>69</v>
      </c>
      <c r="C2" s="125"/>
      <c r="D2" s="125"/>
      <c r="E2" s="125"/>
      <c r="F2" s="125"/>
      <c r="G2" s="125"/>
      <c r="H2" s="125"/>
      <c r="I2" s="125"/>
      <c r="J2" s="125"/>
      <c r="K2" s="84"/>
    </row>
    <row r="3" spans="1:11" ht="12.75" customHeight="1" x14ac:dyDescent="0.25">
      <c r="B3" s="81"/>
      <c r="C3" s="78"/>
      <c r="D3" s="123"/>
      <c r="E3" s="78"/>
      <c r="F3" s="78"/>
      <c r="G3" s="78"/>
      <c r="H3" s="78"/>
      <c r="I3" s="120"/>
      <c r="J3" s="78"/>
    </row>
    <row r="4" spans="1:11" ht="13.2" x14ac:dyDescent="0.25">
      <c r="B4" s="81"/>
      <c r="C4" s="100"/>
      <c r="D4" s="81"/>
      <c r="E4" s="81"/>
      <c r="F4" s="81"/>
      <c r="H4" s="103"/>
      <c r="I4" s="121"/>
      <c r="J4" s="103"/>
    </row>
    <row r="5" spans="1:11" ht="13.2" x14ac:dyDescent="0.25">
      <c r="B5" s="76" t="s">
        <v>92</v>
      </c>
      <c r="C5" s="76"/>
      <c r="D5" s="76"/>
      <c r="E5" s="76"/>
      <c r="F5" s="76"/>
      <c r="G5" s="76"/>
      <c r="H5" s="76"/>
      <c r="I5" s="76"/>
      <c r="J5" s="76"/>
    </row>
    <row r="6" spans="1:11" ht="13.2" x14ac:dyDescent="0.25">
      <c r="B6" s="101" t="s">
        <v>70</v>
      </c>
      <c r="C6" s="118"/>
      <c r="D6" s="101"/>
      <c r="E6" s="101"/>
      <c r="F6" s="101"/>
      <c r="G6" s="101"/>
      <c r="H6" s="101"/>
      <c r="I6" s="101"/>
      <c r="J6" s="101"/>
    </row>
    <row r="7" spans="1:11" ht="13.2" x14ac:dyDescent="0.25">
      <c r="G7" s="82"/>
      <c r="H7" s="82"/>
      <c r="I7" s="82"/>
      <c r="J7" s="82"/>
    </row>
    <row r="8" spans="1:11" ht="14.25" customHeight="1" x14ac:dyDescent="0.25">
      <c r="B8" s="75"/>
      <c r="C8" s="77" t="s">
        <v>0</v>
      </c>
      <c r="D8" s="77" t="s">
        <v>3</v>
      </c>
      <c r="E8" s="77" t="s">
        <v>1</v>
      </c>
      <c r="F8" s="77" t="s">
        <v>2</v>
      </c>
      <c r="G8" s="77"/>
      <c r="H8" s="77"/>
      <c r="I8" s="77"/>
      <c r="J8" s="77"/>
    </row>
    <row r="9" spans="1:11" ht="13.2" x14ac:dyDescent="0.25">
      <c r="C9" s="77" t="s">
        <v>1</v>
      </c>
      <c r="D9" s="110" t="s">
        <v>5</v>
      </c>
      <c r="E9" s="77" t="s">
        <v>4</v>
      </c>
      <c r="F9" s="77" t="s">
        <v>1</v>
      </c>
      <c r="G9" s="77"/>
      <c r="H9" s="77"/>
      <c r="I9" s="77" t="s">
        <v>0</v>
      </c>
      <c r="J9" s="77"/>
    </row>
    <row r="10" spans="1:11" ht="13.8" x14ac:dyDescent="0.25">
      <c r="B10" s="74"/>
      <c r="C10" s="77" t="s">
        <v>6</v>
      </c>
      <c r="D10" s="110" t="s">
        <v>84</v>
      </c>
      <c r="E10" s="77" t="s">
        <v>7</v>
      </c>
      <c r="F10" s="77" t="s">
        <v>8</v>
      </c>
      <c r="G10" s="77" t="s">
        <v>9</v>
      </c>
      <c r="H10" s="77" t="s">
        <v>10</v>
      </c>
      <c r="I10" s="77" t="s">
        <v>85</v>
      </c>
      <c r="J10" s="77" t="s">
        <v>11</v>
      </c>
    </row>
    <row r="11" spans="1:11" ht="15.6" x14ac:dyDescent="0.25">
      <c r="B11" s="79" t="s">
        <v>12</v>
      </c>
      <c r="C11" s="79" t="s">
        <v>13</v>
      </c>
      <c r="D11" s="111" t="s">
        <v>13</v>
      </c>
      <c r="E11" s="79" t="s">
        <v>77</v>
      </c>
      <c r="F11" s="79" t="s">
        <v>13</v>
      </c>
      <c r="G11" s="79" t="s">
        <v>13</v>
      </c>
      <c r="H11" s="79" t="s">
        <v>14</v>
      </c>
      <c r="I11" s="79" t="s">
        <v>13</v>
      </c>
      <c r="J11" s="79" t="s">
        <v>15</v>
      </c>
    </row>
    <row r="12" spans="1:11" ht="13.2" x14ac:dyDescent="0.25">
      <c r="B12" s="86"/>
      <c r="C12" s="86"/>
      <c r="D12" s="86"/>
      <c r="E12" s="86"/>
      <c r="F12" s="86"/>
      <c r="G12" s="87"/>
      <c r="H12" s="87"/>
      <c r="I12" s="87"/>
      <c r="J12" s="87"/>
    </row>
    <row r="13" spans="1:11" ht="13.2" x14ac:dyDescent="0.25">
      <c r="B13" s="92" t="s">
        <v>16</v>
      </c>
      <c r="C13" s="90">
        <v>484665054</v>
      </c>
      <c r="D13" s="90">
        <v>241452050</v>
      </c>
      <c r="E13" s="90">
        <v>48104792</v>
      </c>
      <c r="F13" s="90">
        <v>4969545</v>
      </c>
      <c r="G13" s="109">
        <v>12053506</v>
      </c>
      <c r="H13" s="90">
        <v>3258116</v>
      </c>
      <c r="I13" s="90">
        <v>26047198</v>
      </c>
      <c r="J13" s="106">
        <f t="shared" ref="J13:J44" si="0">SUM(C13:I13)</f>
        <v>820550261</v>
      </c>
    </row>
    <row r="14" spans="1:11" ht="13.2" x14ac:dyDescent="0.25">
      <c r="B14" s="93" t="s">
        <v>17</v>
      </c>
      <c r="C14" s="85">
        <v>306715836</v>
      </c>
      <c r="D14" s="85">
        <v>153320470</v>
      </c>
      <c r="E14" s="85">
        <v>32384409</v>
      </c>
      <c r="F14" s="85">
        <v>1200000</v>
      </c>
      <c r="G14" s="85">
        <v>29076413</v>
      </c>
      <c r="H14" s="85">
        <v>2402700</v>
      </c>
      <c r="I14" s="85">
        <v>17206531</v>
      </c>
      <c r="J14" s="104">
        <f t="shared" si="0"/>
        <v>542306359</v>
      </c>
    </row>
    <row r="15" spans="1:11" ht="13.2" x14ac:dyDescent="0.25">
      <c r="B15" s="95" t="s">
        <v>18</v>
      </c>
      <c r="C15" s="88">
        <v>438006709</v>
      </c>
      <c r="D15" s="88">
        <v>219331002</v>
      </c>
      <c r="E15" s="88">
        <v>45050906</v>
      </c>
      <c r="F15" s="88">
        <v>2907092</v>
      </c>
      <c r="G15" s="88">
        <v>54813179</v>
      </c>
      <c r="H15" s="88">
        <v>6200655</v>
      </c>
      <c r="I15" s="88">
        <v>25019558</v>
      </c>
      <c r="J15" s="105">
        <f t="shared" si="0"/>
        <v>791329101</v>
      </c>
    </row>
    <row r="16" spans="1:11" ht="13.2" x14ac:dyDescent="0.25">
      <c r="B16" s="96" t="s">
        <v>19</v>
      </c>
      <c r="C16" s="90">
        <v>327947304</v>
      </c>
      <c r="D16" s="90">
        <v>163484880</v>
      </c>
      <c r="E16" s="90">
        <v>31812237</v>
      </c>
      <c r="F16" s="90">
        <v>4099712</v>
      </c>
      <c r="G16" s="90">
        <v>13010800</v>
      </c>
      <c r="H16" s="90">
        <v>1820596</v>
      </c>
      <c r="I16" s="90">
        <v>17788403</v>
      </c>
      <c r="J16" s="106">
        <f t="shared" si="0"/>
        <v>559963932</v>
      </c>
    </row>
    <row r="17" spans="2:10" ht="13.2" x14ac:dyDescent="0.25">
      <c r="B17" s="93" t="s">
        <v>20</v>
      </c>
      <c r="C17" s="85">
        <v>2046507174</v>
      </c>
      <c r="D17" s="85">
        <v>1030929732</v>
      </c>
      <c r="E17" s="85">
        <v>207260565</v>
      </c>
      <c r="F17" s="85">
        <v>16776706</v>
      </c>
      <c r="G17" s="85">
        <v>490336634</v>
      </c>
      <c r="H17" s="85">
        <v>53017217</v>
      </c>
      <c r="I17" s="85">
        <v>124791447</v>
      </c>
      <c r="J17" s="104">
        <f t="shared" si="0"/>
        <v>3969619475</v>
      </c>
    </row>
    <row r="18" spans="2:10" ht="13.2" x14ac:dyDescent="0.25">
      <c r="B18" s="97" t="s">
        <v>21</v>
      </c>
      <c r="C18" s="88">
        <v>316507189</v>
      </c>
      <c r="D18" s="88">
        <v>158637566</v>
      </c>
      <c r="E18" s="88">
        <v>31201622</v>
      </c>
      <c r="F18" s="88">
        <v>3452309</v>
      </c>
      <c r="G18" s="88">
        <v>44689751</v>
      </c>
      <c r="H18" s="88">
        <v>5604275</v>
      </c>
      <c r="I18" s="88">
        <v>18250501</v>
      </c>
      <c r="J18" s="105">
        <f t="shared" si="0"/>
        <v>578343213</v>
      </c>
    </row>
    <row r="19" spans="2:10" ht="13.2" x14ac:dyDescent="0.25">
      <c r="B19" s="96" t="s">
        <v>22</v>
      </c>
      <c r="C19" s="90">
        <v>294478744</v>
      </c>
      <c r="D19" s="90">
        <v>147712423</v>
      </c>
      <c r="E19" s="90">
        <v>30840549</v>
      </c>
      <c r="F19" s="90">
        <v>1400807</v>
      </c>
      <c r="G19" s="90">
        <v>46744956</v>
      </c>
      <c r="H19" s="90">
        <v>4890381</v>
      </c>
      <c r="I19" s="90">
        <v>17154396</v>
      </c>
      <c r="J19" s="106">
        <f t="shared" si="0"/>
        <v>543222256</v>
      </c>
    </row>
    <row r="20" spans="2:10" ht="13.2" x14ac:dyDescent="0.25">
      <c r="B20" s="96" t="s">
        <v>23</v>
      </c>
      <c r="C20" s="85">
        <v>101209812</v>
      </c>
      <c r="D20" s="85">
        <v>50682920</v>
      </c>
      <c r="E20" s="85">
        <v>9881597</v>
      </c>
      <c r="F20" s="85">
        <v>1200000</v>
      </c>
      <c r="G20" s="85">
        <v>12321651</v>
      </c>
      <c r="H20" s="85">
        <v>1888201</v>
      </c>
      <c r="I20" s="85">
        <v>5769623</v>
      </c>
      <c r="J20" s="104">
        <f t="shared" si="0"/>
        <v>182953804</v>
      </c>
    </row>
    <row r="21" spans="2:10" ht="13.2" x14ac:dyDescent="0.25">
      <c r="B21" s="97" t="s">
        <v>24</v>
      </c>
      <c r="C21" s="88">
        <v>96009347</v>
      </c>
      <c r="D21" s="88">
        <v>48056521</v>
      </c>
      <c r="E21" s="88">
        <v>9312327</v>
      </c>
      <c r="F21" s="88">
        <v>1200000</v>
      </c>
      <c r="G21" s="88">
        <v>10673434</v>
      </c>
      <c r="H21" s="88">
        <v>1880748</v>
      </c>
      <c r="I21" s="88">
        <v>5438947</v>
      </c>
      <c r="J21" s="105">
        <f t="shared" si="0"/>
        <v>172571324</v>
      </c>
    </row>
    <row r="22" spans="2:10" ht="13.2" x14ac:dyDescent="0.25">
      <c r="B22" s="96" t="s">
        <v>25</v>
      </c>
      <c r="C22" s="90">
        <v>1211876986</v>
      </c>
      <c r="D22" s="90">
        <v>603678928</v>
      </c>
      <c r="E22" s="90">
        <v>123483528</v>
      </c>
      <c r="F22" s="90">
        <v>9226143</v>
      </c>
      <c r="G22" s="90">
        <v>14367007</v>
      </c>
      <c r="H22" s="90">
        <v>21939836</v>
      </c>
      <c r="I22" s="90">
        <v>64597043</v>
      </c>
      <c r="J22" s="106">
        <f t="shared" si="0"/>
        <v>2049169471</v>
      </c>
    </row>
    <row r="23" spans="2:10" ht="13.2" x14ac:dyDescent="0.25">
      <c r="B23" s="96" t="s">
        <v>26</v>
      </c>
      <c r="C23" s="85">
        <v>790530387</v>
      </c>
      <c r="D23" s="85">
        <v>395140639</v>
      </c>
      <c r="E23" s="85">
        <v>77986426</v>
      </c>
      <c r="F23" s="85">
        <v>8574312</v>
      </c>
      <c r="G23" s="85">
        <v>71793287</v>
      </c>
      <c r="H23" s="85">
        <v>8232914</v>
      </c>
      <c r="I23" s="85">
        <v>44241929</v>
      </c>
      <c r="J23" s="104">
        <f t="shared" si="0"/>
        <v>1396499894</v>
      </c>
    </row>
    <row r="24" spans="2:10" ht="13.2" x14ac:dyDescent="0.25">
      <c r="B24" s="97" t="s">
        <v>27</v>
      </c>
      <c r="C24" s="88">
        <v>102092354</v>
      </c>
      <c r="D24" s="88">
        <v>51088261</v>
      </c>
      <c r="E24" s="88">
        <v>9978452</v>
      </c>
      <c r="F24" s="88">
        <v>1200000</v>
      </c>
      <c r="G24" s="88">
        <v>10944873</v>
      </c>
      <c r="H24" s="88">
        <v>1853178</v>
      </c>
      <c r="I24" s="88">
        <v>5769918</v>
      </c>
      <c r="J24" s="105">
        <f t="shared" si="0"/>
        <v>182927036</v>
      </c>
    </row>
    <row r="25" spans="2:10" ht="13.2" x14ac:dyDescent="0.25">
      <c r="B25" s="93" t="s">
        <v>28</v>
      </c>
      <c r="C25" s="90">
        <v>176687527</v>
      </c>
      <c r="D25" s="90">
        <v>88253214</v>
      </c>
      <c r="E25" s="90">
        <v>17418802</v>
      </c>
      <c r="F25" s="90">
        <v>1928345</v>
      </c>
      <c r="G25" s="90">
        <v>13538891</v>
      </c>
      <c r="H25" s="90">
        <v>1715653</v>
      </c>
      <c r="I25" s="90">
        <v>9803807</v>
      </c>
      <c r="J25" s="106">
        <f t="shared" si="0"/>
        <v>309346239</v>
      </c>
    </row>
    <row r="26" spans="2:10" ht="13.2" x14ac:dyDescent="0.25">
      <c r="B26" s="96" t="s">
        <v>29</v>
      </c>
      <c r="C26" s="85">
        <v>841153272</v>
      </c>
      <c r="D26" s="85">
        <v>421612343</v>
      </c>
      <c r="E26" s="85">
        <v>80882297</v>
      </c>
      <c r="F26" s="85">
        <v>11214310</v>
      </c>
      <c r="G26" s="85">
        <v>116324681</v>
      </c>
      <c r="H26" s="85">
        <v>18080888</v>
      </c>
      <c r="I26" s="85">
        <v>48420187</v>
      </c>
      <c r="J26" s="104">
        <f t="shared" si="0"/>
        <v>1537687978</v>
      </c>
    </row>
    <row r="27" spans="2:10" ht="13.2" x14ac:dyDescent="0.25">
      <c r="B27" s="97" t="s">
        <v>30</v>
      </c>
      <c r="C27" s="88">
        <v>585739987</v>
      </c>
      <c r="D27" s="88">
        <v>292683458</v>
      </c>
      <c r="E27" s="88">
        <v>56176926</v>
      </c>
      <c r="F27" s="88">
        <v>7960449</v>
      </c>
      <c r="G27" s="88">
        <v>49781663</v>
      </c>
      <c r="H27" s="88">
        <v>5546264</v>
      </c>
      <c r="I27" s="88">
        <v>32665871</v>
      </c>
      <c r="J27" s="105">
        <f t="shared" si="0"/>
        <v>1030554618</v>
      </c>
    </row>
    <row r="28" spans="2:10" ht="13.2" x14ac:dyDescent="0.25">
      <c r="B28" s="96" t="s">
        <v>31</v>
      </c>
      <c r="C28" s="90">
        <v>311333252</v>
      </c>
      <c r="D28" s="90">
        <v>155201278</v>
      </c>
      <c r="E28" s="90">
        <v>28400459</v>
      </c>
      <c r="F28" s="90">
        <v>5692172</v>
      </c>
      <c r="G28" s="90">
        <v>11934381</v>
      </c>
      <c r="H28" s="90">
        <v>2101859</v>
      </c>
      <c r="I28" s="90">
        <v>16873141</v>
      </c>
      <c r="J28" s="106">
        <f t="shared" si="0"/>
        <v>531536542</v>
      </c>
    </row>
    <row r="29" spans="2:10" ht="13.2" x14ac:dyDescent="0.25">
      <c r="B29" s="96" t="s">
        <v>32</v>
      </c>
      <c r="C29" s="85">
        <v>238557551</v>
      </c>
      <c r="D29" s="85">
        <v>118954395</v>
      </c>
      <c r="E29" s="85">
        <v>19620665</v>
      </c>
      <c r="F29" s="85">
        <v>6502445</v>
      </c>
      <c r="G29" s="85">
        <v>10054780</v>
      </c>
      <c r="H29" s="85">
        <v>2064007</v>
      </c>
      <c r="I29" s="85">
        <v>12959601</v>
      </c>
      <c r="J29" s="104">
        <f t="shared" si="0"/>
        <v>408713444</v>
      </c>
    </row>
    <row r="30" spans="2:10" ht="13.2" x14ac:dyDescent="0.25">
      <c r="B30" s="97" t="s">
        <v>33</v>
      </c>
      <c r="C30" s="88">
        <v>422062129</v>
      </c>
      <c r="D30" s="88">
        <v>210355725</v>
      </c>
      <c r="E30" s="88">
        <v>42315403</v>
      </c>
      <c r="F30" s="88">
        <v>3902897</v>
      </c>
      <c r="G30" s="88">
        <v>14474582</v>
      </c>
      <c r="H30" s="88">
        <v>2684363</v>
      </c>
      <c r="I30" s="88">
        <v>22816821</v>
      </c>
      <c r="J30" s="105">
        <f t="shared" si="0"/>
        <v>718611920</v>
      </c>
    </row>
    <row r="31" spans="2:10" ht="13.2" x14ac:dyDescent="0.25">
      <c r="B31" s="96" t="s">
        <v>34</v>
      </c>
      <c r="C31" s="90">
        <v>446810391</v>
      </c>
      <c r="D31" s="90">
        <v>222652756</v>
      </c>
      <c r="E31" s="90">
        <v>44572556</v>
      </c>
      <c r="F31" s="90">
        <v>4356056</v>
      </c>
      <c r="G31" s="90">
        <v>12094101</v>
      </c>
      <c r="H31" s="90">
        <v>4555687</v>
      </c>
      <c r="I31" s="90">
        <v>24045776</v>
      </c>
      <c r="J31" s="106">
        <f t="shared" si="0"/>
        <v>759087323</v>
      </c>
    </row>
    <row r="32" spans="2:10" ht="13.2" x14ac:dyDescent="0.25">
      <c r="B32" s="93" t="s">
        <v>35</v>
      </c>
      <c r="C32" s="85">
        <v>112146331</v>
      </c>
      <c r="D32" s="85">
        <v>56090184</v>
      </c>
      <c r="E32" s="85">
        <v>10934885</v>
      </c>
      <c r="F32" s="85">
        <v>1344593</v>
      </c>
      <c r="G32" s="85">
        <v>10879777</v>
      </c>
      <c r="H32" s="85">
        <v>1952019</v>
      </c>
      <c r="I32" s="85">
        <v>6299623</v>
      </c>
      <c r="J32" s="104">
        <f t="shared" si="0"/>
        <v>199647412</v>
      </c>
    </row>
    <row r="33" spans="2:10" ht="13.2" x14ac:dyDescent="0.25">
      <c r="B33" s="97" t="s">
        <v>36</v>
      </c>
      <c r="C33" s="88">
        <v>350895502</v>
      </c>
      <c r="D33" s="88">
        <v>176071208</v>
      </c>
      <c r="E33" s="88">
        <v>35915301</v>
      </c>
      <c r="F33" s="88">
        <v>2502542</v>
      </c>
      <c r="G33" s="88">
        <v>56734009</v>
      </c>
      <c r="H33" s="88">
        <v>7348124</v>
      </c>
      <c r="I33" s="88">
        <v>20475593</v>
      </c>
      <c r="J33" s="105">
        <f t="shared" si="0"/>
        <v>649942279</v>
      </c>
    </row>
    <row r="34" spans="2:10" ht="13.2" x14ac:dyDescent="0.25">
      <c r="B34" s="96" t="s">
        <v>37</v>
      </c>
      <c r="C34" s="90">
        <v>347183849</v>
      </c>
      <c r="D34" s="90">
        <v>174520389</v>
      </c>
      <c r="E34" s="90">
        <v>35371500</v>
      </c>
      <c r="F34" s="90">
        <v>2638056</v>
      </c>
      <c r="G34" s="90">
        <v>67009158</v>
      </c>
      <c r="H34" s="90">
        <v>9525236</v>
      </c>
      <c r="I34" s="90">
        <v>20625356</v>
      </c>
      <c r="J34" s="106">
        <f t="shared" si="0"/>
        <v>656873544</v>
      </c>
    </row>
    <row r="35" spans="2:10" ht="13.2" x14ac:dyDescent="0.25">
      <c r="B35" s="93" t="s">
        <v>38</v>
      </c>
      <c r="C35" s="85">
        <v>629470947</v>
      </c>
      <c r="D35" s="85">
        <v>315240108</v>
      </c>
      <c r="E35" s="85">
        <v>60721221</v>
      </c>
      <c r="F35" s="85">
        <v>8200270</v>
      </c>
      <c r="G35" s="85">
        <v>78193450</v>
      </c>
      <c r="H35" s="85">
        <v>10973170</v>
      </c>
      <c r="I35" s="85">
        <v>35936577</v>
      </c>
      <c r="J35" s="104">
        <f t="shared" si="0"/>
        <v>1138735743</v>
      </c>
    </row>
    <row r="36" spans="2:10" ht="13.2" x14ac:dyDescent="0.25">
      <c r="B36" s="95" t="s">
        <v>39</v>
      </c>
      <c r="C36" s="88">
        <v>400214589</v>
      </c>
      <c r="D36" s="88">
        <v>200005057</v>
      </c>
      <c r="E36" s="88">
        <v>37350332</v>
      </c>
      <c r="F36" s="88">
        <v>6472222</v>
      </c>
      <c r="G36" s="88">
        <v>34049496</v>
      </c>
      <c r="H36" s="88">
        <v>4845074</v>
      </c>
      <c r="I36" s="88">
        <v>22320512</v>
      </c>
      <c r="J36" s="105">
        <f t="shared" si="0"/>
        <v>705257282</v>
      </c>
    </row>
    <row r="37" spans="2:10" ht="13.2" x14ac:dyDescent="0.25">
      <c r="B37" s="96" t="s">
        <v>40</v>
      </c>
      <c r="C37" s="90">
        <v>306477952</v>
      </c>
      <c r="D37" s="90">
        <v>152777240</v>
      </c>
      <c r="E37" s="90">
        <v>29869797</v>
      </c>
      <c r="F37" s="90">
        <v>3691175</v>
      </c>
      <c r="G37" s="90">
        <v>11853930</v>
      </c>
      <c r="H37" s="90">
        <v>1801932</v>
      </c>
      <c r="I37" s="90">
        <v>16613581</v>
      </c>
      <c r="J37" s="106">
        <f t="shared" si="0"/>
        <v>523085607</v>
      </c>
    </row>
    <row r="38" spans="2:10" ht="13.2" x14ac:dyDescent="0.25">
      <c r="B38" s="96" t="s">
        <v>41</v>
      </c>
      <c r="C38" s="85">
        <v>597593678</v>
      </c>
      <c r="D38" s="85">
        <v>297985309</v>
      </c>
      <c r="E38" s="85">
        <v>59458001</v>
      </c>
      <c r="F38" s="85">
        <v>5981152</v>
      </c>
      <c r="G38" s="85">
        <v>24905168</v>
      </c>
      <c r="H38" s="85">
        <v>5507871</v>
      </c>
      <c r="I38" s="85">
        <v>32454643</v>
      </c>
      <c r="J38" s="104">
        <f t="shared" si="0"/>
        <v>1023885822</v>
      </c>
    </row>
    <row r="39" spans="2:10" ht="13.2" x14ac:dyDescent="0.25">
      <c r="B39" s="95" t="s">
        <v>42</v>
      </c>
      <c r="C39" s="88">
        <v>256150923</v>
      </c>
      <c r="D39" s="88">
        <v>127837714</v>
      </c>
      <c r="E39" s="88">
        <v>26020390</v>
      </c>
      <c r="F39" s="88">
        <v>2028592</v>
      </c>
      <c r="G39" s="88">
        <v>15729712</v>
      </c>
      <c r="H39" s="88">
        <v>1905055</v>
      </c>
      <c r="I39" s="88">
        <v>14081637</v>
      </c>
      <c r="J39" s="105">
        <f t="shared" si="0"/>
        <v>443754023</v>
      </c>
    </row>
    <row r="40" spans="2:10" ht="13.2" x14ac:dyDescent="0.25">
      <c r="B40" s="96" t="s">
        <v>43</v>
      </c>
      <c r="C40" s="90">
        <v>180330656</v>
      </c>
      <c r="D40" s="90">
        <v>90002678</v>
      </c>
      <c r="E40" s="90">
        <v>15836845</v>
      </c>
      <c r="F40" s="90">
        <v>3909655</v>
      </c>
      <c r="G40" s="90">
        <v>10870146</v>
      </c>
      <c r="H40" s="90">
        <v>1756269</v>
      </c>
      <c r="I40" s="90">
        <v>9906605</v>
      </c>
      <c r="J40" s="106">
        <f t="shared" si="0"/>
        <v>312612854</v>
      </c>
    </row>
    <row r="41" spans="2:10" ht="13.2" x14ac:dyDescent="0.25">
      <c r="B41" s="96" t="s">
        <v>44</v>
      </c>
      <c r="C41" s="85">
        <v>212539820</v>
      </c>
      <c r="D41" s="85">
        <v>106626249</v>
      </c>
      <c r="E41" s="85">
        <v>22070084</v>
      </c>
      <c r="F41" s="85">
        <v>1200000</v>
      </c>
      <c r="G41" s="85">
        <v>34412497</v>
      </c>
      <c r="H41" s="85">
        <v>3478509</v>
      </c>
      <c r="I41" s="85">
        <v>12403902</v>
      </c>
      <c r="J41" s="104">
        <f t="shared" si="0"/>
        <v>392731061</v>
      </c>
    </row>
    <row r="42" spans="2:10" ht="13.2" x14ac:dyDescent="0.25">
      <c r="B42" s="95" t="s">
        <v>45</v>
      </c>
      <c r="C42" s="88">
        <v>99660397</v>
      </c>
      <c r="D42" s="88">
        <v>49874171</v>
      </c>
      <c r="E42" s="88">
        <v>9712151</v>
      </c>
      <c r="F42" s="88">
        <v>1200000</v>
      </c>
      <c r="G42" s="88">
        <v>10934818</v>
      </c>
      <c r="H42" s="88">
        <v>1675147</v>
      </c>
      <c r="I42" s="88">
        <v>5640929</v>
      </c>
      <c r="J42" s="105">
        <f t="shared" si="0"/>
        <v>178697613</v>
      </c>
    </row>
    <row r="43" spans="2:10" ht="13.2" x14ac:dyDescent="0.25">
      <c r="B43" s="96" t="s">
        <v>46</v>
      </c>
      <c r="C43" s="90">
        <v>572394092</v>
      </c>
      <c r="D43" s="90">
        <v>287658018</v>
      </c>
      <c r="E43" s="90">
        <v>58693829</v>
      </c>
      <c r="F43" s="90">
        <v>3972088</v>
      </c>
      <c r="G43" s="90">
        <v>109983481</v>
      </c>
      <c r="H43" s="90">
        <v>13191645</v>
      </c>
      <c r="I43" s="90">
        <v>33988112</v>
      </c>
      <c r="J43" s="106">
        <f t="shared" si="0"/>
        <v>1079881265</v>
      </c>
    </row>
    <row r="44" spans="2:10" ht="13.2" x14ac:dyDescent="0.25">
      <c r="B44" s="93" t="s">
        <v>47</v>
      </c>
      <c r="C44" s="85">
        <v>230549663</v>
      </c>
      <c r="D44" s="85">
        <v>115010551</v>
      </c>
      <c r="E44" s="85">
        <v>23524701</v>
      </c>
      <c r="F44" s="85">
        <v>1721207</v>
      </c>
      <c r="G44" s="85">
        <v>12058915</v>
      </c>
      <c r="H44" s="85">
        <v>1705582</v>
      </c>
      <c r="I44" s="85">
        <v>12603509</v>
      </c>
      <c r="J44" s="104">
        <f t="shared" si="0"/>
        <v>397174128</v>
      </c>
    </row>
    <row r="45" spans="2:10" ht="13.2" x14ac:dyDescent="0.25">
      <c r="B45" s="95" t="s">
        <v>48</v>
      </c>
      <c r="C45" s="88">
        <v>954118007</v>
      </c>
      <c r="D45" s="88">
        <v>479841696</v>
      </c>
      <c r="E45" s="88">
        <v>97785990</v>
      </c>
      <c r="F45" s="88">
        <v>6669063</v>
      </c>
      <c r="G45" s="88">
        <v>193559874</v>
      </c>
      <c r="H45" s="88">
        <v>26462633</v>
      </c>
      <c r="I45" s="88">
        <v>56998878</v>
      </c>
      <c r="J45" s="105">
        <f t="shared" ref="J45:J63" si="1">SUM(C45:I45)</f>
        <v>1815436141</v>
      </c>
    </row>
    <row r="46" spans="2:10" ht="13.2" x14ac:dyDescent="0.25">
      <c r="B46" s="96" t="s">
        <v>49</v>
      </c>
      <c r="C46" s="90">
        <v>641283107</v>
      </c>
      <c r="D46" s="90">
        <v>320431092</v>
      </c>
      <c r="E46" s="90">
        <v>63254282</v>
      </c>
      <c r="F46" s="90">
        <v>6964994</v>
      </c>
      <c r="G46" s="90">
        <v>54152328</v>
      </c>
      <c r="H46" s="90">
        <v>6163752</v>
      </c>
      <c r="I46" s="90">
        <v>35751631</v>
      </c>
      <c r="J46" s="106">
        <f t="shared" si="1"/>
        <v>1128001186</v>
      </c>
    </row>
    <row r="47" spans="2:10" ht="13.2" x14ac:dyDescent="0.25">
      <c r="B47" s="93" t="s">
        <v>50</v>
      </c>
      <c r="C47" s="85">
        <v>153591740</v>
      </c>
      <c r="D47" s="85">
        <v>76708203</v>
      </c>
      <c r="E47" s="85">
        <v>12792274</v>
      </c>
      <c r="F47" s="85">
        <v>4025957</v>
      </c>
      <c r="G47" s="85">
        <v>11115623</v>
      </c>
      <c r="H47" s="85">
        <v>1779124</v>
      </c>
      <c r="I47" s="85">
        <v>8500253</v>
      </c>
      <c r="J47" s="104">
        <f t="shared" si="1"/>
        <v>268513174</v>
      </c>
    </row>
    <row r="48" spans="2:10" ht="13.2" x14ac:dyDescent="0.25">
      <c r="B48" s="97" t="s">
        <v>51</v>
      </c>
      <c r="C48" s="88">
        <v>801390642</v>
      </c>
      <c r="D48" s="88">
        <v>401337452</v>
      </c>
      <c r="E48" s="88">
        <v>78416817</v>
      </c>
      <c r="F48" s="88">
        <v>9328359</v>
      </c>
      <c r="G48" s="88">
        <v>101175360</v>
      </c>
      <c r="H48" s="88">
        <v>12275129</v>
      </c>
      <c r="I48" s="88">
        <v>45806403</v>
      </c>
      <c r="J48" s="105">
        <f t="shared" si="1"/>
        <v>1449730162</v>
      </c>
    </row>
    <row r="49" spans="2:10" ht="13.2" x14ac:dyDescent="0.25">
      <c r="B49" s="96" t="s">
        <v>52</v>
      </c>
      <c r="C49" s="90">
        <v>403647376</v>
      </c>
      <c r="D49" s="90">
        <v>201147847</v>
      </c>
      <c r="E49" s="90">
        <v>38524581</v>
      </c>
      <c r="F49" s="90">
        <v>5677379</v>
      </c>
      <c r="G49" s="90">
        <v>12420433</v>
      </c>
      <c r="H49" s="90">
        <v>2739855</v>
      </c>
      <c r="I49" s="90">
        <v>21773358</v>
      </c>
      <c r="J49" s="106">
        <f t="shared" si="1"/>
        <v>685930829</v>
      </c>
    </row>
    <row r="50" spans="2:10" ht="13.2" x14ac:dyDescent="0.25">
      <c r="B50" s="96" t="s">
        <v>53</v>
      </c>
      <c r="C50" s="85">
        <v>310263056</v>
      </c>
      <c r="D50" s="85">
        <v>154913342</v>
      </c>
      <c r="E50" s="85">
        <v>30838059</v>
      </c>
      <c r="F50" s="85">
        <v>3135869</v>
      </c>
      <c r="G50" s="85">
        <v>20498378</v>
      </c>
      <c r="H50" s="85">
        <v>3835770</v>
      </c>
      <c r="I50" s="85">
        <v>17105014</v>
      </c>
      <c r="J50" s="104">
        <f t="shared" si="1"/>
        <v>540589488</v>
      </c>
    </row>
    <row r="51" spans="2:10" ht="13.2" x14ac:dyDescent="0.25">
      <c r="B51" s="97" t="s">
        <v>54</v>
      </c>
      <c r="C51" s="88">
        <v>990287259</v>
      </c>
      <c r="D51" s="88">
        <v>495555586</v>
      </c>
      <c r="E51" s="88">
        <v>101381123</v>
      </c>
      <c r="F51" s="88">
        <v>7048907</v>
      </c>
      <c r="G51" s="88">
        <v>110414353</v>
      </c>
      <c r="H51" s="88">
        <v>13744644</v>
      </c>
      <c r="I51" s="88">
        <v>56111240</v>
      </c>
      <c r="J51" s="105">
        <f t="shared" si="1"/>
        <v>1774543112</v>
      </c>
    </row>
    <row r="52" spans="2:10" ht="13.2" x14ac:dyDescent="0.25">
      <c r="B52" s="96" t="s">
        <v>55</v>
      </c>
      <c r="C52" s="90">
        <v>134268753</v>
      </c>
      <c r="D52" s="90">
        <v>67098367</v>
      </c>
      <c r="E52" s="90">
        <v>13502122</v>
      </c>
      <c r="F52" s="90">
        <v>1200000</v>
      </c>
      <c r="G52" s="90">
        <v>11020576</v>
      </c>
      <c r="H52" s="90">
        <v>1967805</v>
      </c>
      <c r="I52" s="90">
        <v>7474754</v>
      </c>
      <c r="J52" s="106">
        <f t="shared" si="1"/>
        <v>236532377</v>
      </c>
    </row>
    <row r="53" spans="2:10" ht="13.2" x14ac:dyDescent="0.25">
      <c r="B53" s="96" t="s">
        <v>56</v>
      </c>
      <c r="C53" s="85">
        <v>425448365</v>
      </c>
      <c r="D53" s="85">
        <v>212040117</v>
      </c>
      <c r="E53" s="85">
        <v>42011217</v>
      </c>
      <c r="F53" s="85">
        <v>4577916</v>
      </c>
      <c r="G53" s="85">
        <v>13840953</v>
      </c>
      <c r="H53" s="85">
        <v>3337736</v>
      </c>
      <c r="I53" s="85">
        <v>22974571</v>
      </c>
      <c r="J53" s="104">
        <f t="shared" si="1"/>
        <v>724230875</v>
      </c>
    </row>
    <row r="54" spans="2:10" ht="13.2" x14ac:dyDescent="0.25">
      <c r="B54" s="97" t="s">
        <v>57</v>
      </c>
      <c r="C54" s="88">
        <v>174345960</v>
      </c>
      <c r="D54" s="88">
        <v>87078269</v>
      </c>
      <c r="E54" s="88">
        <v>16562541</v>
      </c>
      <c r="F54" s="88">
        <v>2528239</v>
      </c>
      <c r="G54" s="88">
        <v>12961072</v>
      </c>
      <c r="H54" s="88">
        <v>1872536</v>
      </c>
      <c r="I54" s="88">
        <v>9660442</v>
      </c>
      <c r="J54" s="105">
        <f t="shared" si="1"/>
        <v>305009059</v>
      </c>
    </row>
    <row r="55" spans="2:10" ht="13.2" x14ac:dyDescent="0.25">
      <c r="B55" s="96" t="s">
        <v>58</v>
      </c>
      <c r="C55" s="90">
        <v>522545255</v>
      </c>
      <c r="D55" s="90">
        <v>260983754</v>
      </c>
      <c r="E55" s="90">
        <v>52111169</v>
      </c>
      <c r="F55" s="90">
        <v>5107261</v>
      </c>
      <c r="G55" s="90">
        <v>39138181</v>
      </c>
      <c r="H55" s="90">
        <v>5093932</v>
      </c>
      <c r="I55" s="90">
        <v>28963893</v>
      </c>
      <c r="J55" s="106">
        <f t="shared" si="1"/>
        <v>913943445</v>
      </c>
    </row>
    <row r="56" spans="2:10" ht="13.2" x14ac:dyDescent="0.25">
      <c r="B56" s="93" t="s">
        <v>59</v>
      </c>
      <c r="C56" s="85">
        <v>2122375220</v>
      </c>
      <c r="D56" s="85">
        <v>1060493013</v>
      </c>
      <c r="E56" s="85">
        <v>212927467</v>
      </c>
      <c r="F56" s="85">
        <v>19468556</v>
      </c>
      <c r="G56" s="85">
        <v>173947275</v>
      </c>
      <c r="H56" s="85">
        <v>25935582</v>
      </c>
      <c r="I56" s="85">
        <v>118144628</v>
      </c>
      <c r="J56" s="104">
        <f t="shared" si="1"/>
        <v>3733291741</v>
      </c>
    </row>
    <row r="57" spans="2:10" ht="13.2" x14ac:dyDescent="0.25">
      <c r="B57" s="97" t="s">
        <v>60</v>
      </c>
      <c r="C57" s="88">
        <v>215447317</v>
      </c>
      <c r="D57" s="88">
        <v>107576012</v>
      </c>
      <c r="E57" s="88">
        <v>21899382</v>
      </c>
      <c r="F57" s="88">
        <v>1692162</v>
      </c>
      <c r="G57" s="88">
        <v>13650853</v>
      </c>
      <c r="H57" s="88">
        <v>3433839</v>
      </c>
      <c r="I57" s="88">
        <v>11858049</v>
      </c>
      <c r="J57" s="105">
        <f t="shared" si="1"/>
        <v>375557614</v>
      </c>
    </row>
    <row r="58" spans="2:10" ht="13.2" x14ac:dyDescent="0.25">
      <c r="B58" s="93" t="s">
        <v>61</v>
      </c>
      <c r="C58" s="90">
        <v>122901524</v>
      </c>
      <c r="D58" s="90">
        <v>61485466</v>
      </c>
      <c r="E58" s="90">
        <v>12257021</v>
      </c>
      <c r="F58" s="90">
        <v>1200000</v>
      </c>
      <c r="G58" s="90">
        <v>12516295</v>
      </c>
      <c r="H58" s="90">
        <v>2221373</v>
      </c>
      <c r="I58" s="90">
        <v>6923761</v>
      </c>
      <c r="J58" s="106">
        <f t="shared" si="1"/>
        <v>219505440</v>
      </c>
    </row>
    <row r="59" spans="2:10" ht="13.2" x14ac:dyDescent="0.25">
      <c r="B59" s="96" t="s">
        <v>62</v>
      </c>
      <c r="C59" s="85">
        <v>621170088</v>
      </c>
      <c r="D59" s="85">
        <v>310561303</v>
      </c>
      <c r="E59" s="85">
        <v>63159613</v>
      </c>
      <c r="F59" s="85">
        <v>4856218</v>
      </c>
      <c r="G59" s="85">
        <v>58027001</v>
      </c>
      <c r="H59" s="85">
        <v>8011201</v>
      </c>
      <c r="I59" s="85">
        <v>34818004</v>
      </c>
      <c r="J59" s="104">
        <f t="shared" si="1"/>
        <v>1100603428</v>
      </c>
    </row>
    <row r="60" spans="2:10" ht="13.2" x14ac:dyDescent="0.25">
      <c r="B60" s="95" t="s">
        <v>63</v>
      </c>
      <c r="C60" s="88">
        <v>412069610</v>
      </c>
      <c r="D60" s="88">
        <v>206088610</v>
      </c>
      <c r="E60" s="88">
        <v>40708305</v>
      </c>
      <c r="F60" s="88">
        <v>4411368</v>
      </c>
      <c r="G60" s="88">
        <v>39043379</v>
      </c>
      <c r="H60" s="88">
        <v>7758991</v>
      </c>
      <c r="I60" s="88">
        <v>23115799</v>
      </c>
      <c r="J60" s="105">
        <f t="shared" si="1"/>
        <v>733196062</v>
      </c>
    </row>
    <row r="61" spans="2:10" ht="13.2" x14ac:dyDescent="0.25">
      <c r="B61" s="96" t="s">
        <v>64</v>
      </c>
      <c r="C61" s="90">
        <v>274004168</v>
      </c>
      <c r="D61" s="90">
        <v>136701962</v>
      </c>
      <c r="E61" s="90">
        <v>27866566</v>
      </c>
      <c r="F61" s="90">
        <v>2137660</v>
      </c>
      <c r="G61" s="90">
        <v>15133242</v>
      </c>
      <c r="H61" s="90">
        <v>1803768</v>
      </c>
      <c r="I61" s="90">
        <v>15006069</v>
      </c>
      <c r="J61" s="106">
        <f t="shared" si="1"/>
        <v>472653435</v>
      </c>
    </row>
    <row r="62" spans="2:10" ht="13.2" x14ac:dyDescent="0.25">
      <c r="B62" s="96" t="s">
        <v>65</v>
      </c>
      <c r="C62" s="85">
        <v>468850711</v>
      </c>
      <c r="D62" s="85">
        <v>234025275</v>
      </c>
      <c r="E62" s="85">
        <v>45194533</v>
      </c>
      <c r="F62" s="85">
        <v>6145240</v>
      </c>
      <c r="G62" s="85">
        <v>28947908</v>
      </c>
      <c r="H62" s="85">
        <v>4844660</v>
      </c>
      <c r="I62" s="85">
        <v>25779782</v>
      </c>
      <c r="J62" s="104">
        <f t="shared" si="1"/>
        <v>813788109</v>
      </c>
    </row>
    <row r="63" spans="2:10" ht="13.2" x14ac:dyDescent="0.25">
      <c r="B63" s="97" t="s">
        <v>66</v>
      </c>
      <c r="C63" s="88">
        <v>158881333</v>
      </c>
      <c r="D63" s="88">
        <v>79334511</v>
      </c>
      <c r="E63" s="88">
        <v>16197535</v>
      </c>
      <c r="F63" s="88">
        <v>1200000</v>
      </c>
      <c r="G63" s="88">
        <v>11009996</v>
      </c>
      <c r="H63" s="88">
        <v>1675274</v>
      </c>
      <c r="I63" s="88">
        <v>8776547</v>
      </c>
      <c r="J63" s="105">
        <f t="shared" si="1"/>
        <v>277075196</v>
      </c>
    </row>
    <row r="64" spans="2:10" ht="13.2" x14ac:dyDescent="0.25">
      <c r="B64" s="98"/>
      <c r="C64" s="91"/>
      <c r="D64" s="91"/>
      <c r="E64" s="91"/>
      <c r="F64" s="90"/>
      <c r="G64" s="90"/>
      <c r="H64" s="91"/>
      <c r="I64" s="122"/>
      <c r="J64" s="106"/>
    </row>
    <row r="65" spans="2:10" ht="13.2" x14ac:dyDescent="0.25">
      <c r="B65" s="99" t="s">
        <v>67</v>
      </c>
      <c r="C65" s="89">
        <f>SUM(C13:C63)</f>
        <v>23741388895</v>
      </c>
      <c r="D65" s="89">
        <f>SUM(D13:D63)</f>
        <v>11876329314</v>
      </c>
      <c r="E65" s="89">
        <f>SUM(E13:E63)</f>
        <v>2359554152</v>
      </c>
      <c r="F65" s="91">
        <f t="shared" ref="F65:J65" si="2">SUM(F13:F63)</f>
        <v>240000000</v>
      </c>
      <c r="G65" s="91">
        <f t="shared" si="2"/>
        <v>2449216207</v>
      </c>
      <c r="H65" s="89">
        <f t="shared" si="2"/>
        <v>350360775</v>
      </c>
      <c r="I65" s="89">
        <f t="shared" si="2"/>
        <v>1338554353</v>
      </c>
      <c r="J65" s="107">
        <f t="shared" si="2"/>
        <v>42355403696</v>
      </c>
    </row>
    <row r="66" spans="2:10" ht="13.2" x14ac:dyDescent="0.25">
      <c r="B66" s="102"/>
      <c r="C66" s="94"/>
      <c r="D66" s="94"/>
      <c r="E66" s="94"/>
      <c r="F66" s="94"/>
      <c r="G66" s="94"/>
      <c r="H66" s="94"/>
      <c r="I66" s="94"/>
      <c r="J66" s="94"/>
    </row>
    <row r="67" spans="2:10" ht="13.2" x14ac:dyDescent="0.25">
      <c r="B67" s="112"/>
      <c r="C67" s="94"/>
      <c r="D67" s="94"/>
      <c r="E67" s="94"/>
      <c r="F67" s="94"/>
      <c r="G67" s="94"/>
      <c r="H67" s="94"/>
      <c r="I67" s="94"/>
      <c r="J67" s="94"/>
    </row>
    <row r="68" spans="2:10" ht="15.6" x14ac:dyDescent="0.25">
      <c r="B68" s="119" t="s">
        <v>83</v>
      </c>
      <c r="C68" s="94"/>
      <c r="D68" s="94"/>
      <c r="E68" s="94"/>
      <c r="F68" s="94"/>
      <c r="G68" s="94"/>
      <c r="H68" s="94"/>
      <c r="I68" s="94"/>
      <c r="J68" s="94"/>
    </row>
    <row r="69" spans="2:10" ht="13.2" x14ac:dyDescent="0.25">
      <c r="B69" s="102"/>
      <c r="C69" s="94"/>
      <c r="D69" s="94"/>
      <c r="E69" s="94"/>
      <c r="F69" s="94"/>
      <c r="G69" s="94"/>
      <c r="H69" s="94"/>
      <c r="I69" s="94"/>
      <c r="J69" s="94"/>
    </row>
    <row r="70" spans="2:10" ht="13.2" x14ac:dyDescent="0.25">
      <c r="B70" s="35"/>
      <c r="C70" s="94"/>
      <c r="D70" s="94"/>
      <c r="E70" s="94"/>
      <c r="F70" s="94"/>
      <c r="G70" s="94"/>
      <c r="H70" s="94"/>
      <c r="I70" s="94"/>
      <c r="J70" s="94"/>
    </row>
    <row r="71" spans="2:10" ht="13.2" x14ac:dyDescent="0.25">
      <c r="B71" s="35"/>
      <c r="C71" s="94"/>
      <c r="D71" s="94"/>
      <c r="E71" s="94"/>
      <c r="F71" s="94"/>
      <c r="G71" s="94"/>
      <c r="H71" s="94"/>
      <c r="I71" s="94"/>
      <c r="J71" s="94"/>
    </row>
    <row r="72" spans="2:10" ht="13.2" x14ac:dyDescent="0.25">
      <c r="B72" s="108"/>
      <c r="C72" s="94"/>
      <c r="D72" s="94"/>
      <c r="E72" s="94"/>
      <c r="F72" s="94"/>
      <c r="G72" s="94"/>
      <c r="H72" s="94"/>
      <c r="I72" s="94"/>
      <c r="J72" s="94"/>
    </row>
    <row r="73" spans="2:10" ht="12.75" hidden="1" customHeight="1" x14ac:dyDescent="0.25"/>
    <row r="74" spans="2:10" ht="12.75" hidden="1" customHeight="1" x14ac:dyDescent="0.25"/>
    <row r="75" spans="2:10" ht="12.75" hidden="1" customHeight="1" x14ac:dyDescent="0.25"/>
    <row r="76" spans="2:10" ht="12.75" hidden="1" customHeight="1" x14ac:dyDescent="0.25"/>
    <row r="77" spans="2:10" ht="12.75" hidden="1" customHeight="1" x14ac:dyDescent="0.25"/>
    <row r="78" spans="2:10" ht="12.75" hidden="1" customHeight="1" x14ac:dyDescent="0.25"/>
    <row r="79" spans="2:10" ht="12.75" hidden="1" customHeight="1" x14ac:dyDescent="0.25"/>
    <row r="80" spans="2:10" ht="12.75" hidden="1" customHeight="1" x14ac:dyDescent="0.25"/>
    <row r="81" ht="12.75" hidden="1" customHeight="1" x14ac:dyDescent="0.25"/>
    <row r="82" ht="12.75" hidden="1" customHeight="1" x14ac:dyDescent="0.25"/>
    <row r="83" ht="12.75" hidden="1" customHeight="1" x14ac:dyDescent="0.25"/>
    <row r="84" ht="12.75" hidden="1" customHeight="1" x14ac:dyDescent="0.25"/>
    <row r="85" ht="12.75" hidden="1" customHeight="1" x14ac:dyDescent="0.25"/>
    <row r="86" ht="12.75" hidden="1" customHeight="1" x14ac:dyDescent="0.25"/>
    <row r="87" ht="12.75" hidden="1" customHeight="1" x14ac:dyDescent="0.25"/>
    <row r="88" ht="12.75" hidden="1" customHeight="1" x14ac:dyDescent="0.25"/>
    <row r="89" ht="12.75" hidden="1" customHeight="1" x14ac:dyDescent="0.25"/>
    <row r="90" ht="12.75" hidden="1" customHeight="1" x14ac:dyDescent="0.25"/>
    <row r="91" ht="12.75" hidden="1" customHeight="1" x14ac:dyDescent="0.25"/>
    <row r="92" ht="12.75" hidden="1" customHeight="1" x14ac:dyDescent="0.25"/>
    <row r="93" ht="12.75" hidden="1" customHeight="1" x14ac:dyDescent="0.25"/>
    <row r="94" ht="12.75" hidden="1" customHeight="1" x14ac:dyDescent="0.25"/>
    <row r="95" ht="12.75" hidden="1" customHeight="1" x14ac:dyDescent="0.25"/>
  </sheetData>
  <mergeCells count="2">
    <mergeCell ref="B1:J1"/>
    <mergeCell ref="B2:J2"/>
  </mergeCells>
  <printOptions horizontalCentered="1" verticalCentered="1"/>
  <pageMargins left="0.35" right="0.35" top="0.3" bottom="0.3" header="0.5" footer="0.5"/>
  <pageSetup scale="6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Z95"/>
  <sheetViews>
    <sheetView workbookViewId="0"/>
  </sheetViews>
  <sheetFormatPr defaultColWidth="0" defaultRowHeight="0" customHeight="1" zeroHeight="1" x14ac:dyDescent="0.25"/>
  <cols>
    <col min="1" max="1" width="2.6640625" style="72" customWidth="1"/>
    <col min="2" max="2" width="20.109375" style="72" customWidth="1"/>
    <col min="3" max="10" width="15.6640625" style="72" customWidth="1"/>
    <col min="11" max="11" width="2.6640625" style="72" customWidth="1"/>
    <col min="12" max="260" width="9.109375" style="72" hidden="1" customWidth="1"/>
    <col min="261" max="16384" width="0" style="72" hidden="1"/>
  </cols>
  <sheetData>
    <row r="1" spans="1:11" ht="13.2" x14ac:dyDescent="0.25">
      <c r="A1" s="73"/>
      <c r="B1" s="124" t="s">
        <v>68</v>
      </c>
      <c r="C1" s="124"/>
      <c r="D1" s="124"/>
      <c r="E1" s="124"/>
      <c r="F1" s="124"/>
      <c r="G1" s="124"/>
      <c r="H1" s="124"/>
      <c r="I1" s="124"/>
      <c r="J1" s="124"/>
      <c r="K1" s="83"/>
    </row>
    <row r="2" spans="1:11" ht="15.75" customHeight="1" x14ac:dyDescent="0.25">
      <c r="A2" s="73"/>
      <c r="B2" s="125" t="s">
        <v>69</v>
      </c>
      <c r="C2" s="125"/>
      <c r="D2" s="125"/>
      <c r="E2" s="125"/>
      <c r="F2" s="125"/>
      <c r="G2" s="125"/>
      <c r="H2" s="125"/>
      <c r="I2" s="125"/>
      <c r="J2" s="125"/>
      <c r="K2" s="84"/>
    </row>
    <row r="3" spans="1:11" ht="12.75" customHeight="1" x14ac:dyDescent="0.25">
      <c r="B3" s="81"/>
      <c r="C3" s="78"/>
      <c r="D3" s="123"/>
      <c r="E3" s="78"/>
      <c r="F3" s="78"/>
      <c r="G3" s="78"/>
      <c r="H3" s="78"/>
      <c r="I3" s="120"/>
      <c r="J3" s="78"/>
    </row>
    <row r="4" spans="1:11" ht="13.2" x14ac:dyDescent="0.25">
      <c r="B4" s="81"/>
      <c r="C4" s="100"/>
      <c r="D4" s="81"/>
      <c r="E4" s="81"/>
      <c r="F4" s="81"/>
      <c r="H4" s="103"/>
      <c r="I4" s="121"/>
      <c r="J4" s="103"/>
    </row>
    <row r="5" spans="1:11" ht="13.2" x14ac:dyDescent="0.25">
      <c r="B5" s="76" t="s">
        <v>93</v>
      </c>
      <c r="C5" s="76"/>
      <c r="D5" s="76"/>
      <c r="E5" s="76"/>
      <c r="F5" s="76"/>
      <c r="G5" s="76"/>
      <c r="H5" s="76"/>
      <c r="I5" s="76"/>
      <c r="J5" s="76"/>
    </row>
    <row r="6" spans="1:11" ht="13.2" x14ac:dyDescent="0.25">
      <c r="B6" s="101" t="s">
        <v>70</v>
      </c>
      <c r="C6" s="118"/>
      <c r="D6" s="101"/>
      <c r="E6" s="101"/>
      <c r="F6" s="101"/>
      <c r="G6" s="101"/>
      <c r="H6" s="101"/>
      <c r="I6" s="101"/>
      <c r="J6" s="101"/>
    </row>
    <row r="7" spans="1:11" ht="13.2" x14ac:dyDescent="0.25">
      <c r="G7" s="82"/>
      <c r="H7" s="82"/>
      <c r="I7" s="82"/>
      <c r="J7" s="82"/>
    </row>
    <row r="8" spans="1:11" ht="14.25" customHeight="1" x14ac:dyDescent="0.25">
      <c r="B8" s="75"/>
      <c r="C8" s="77" t="s">
        <v>0</v>
      </c>
      <c r="D8" s="77" t="s">
        <v>3</v>
      </c>
      <c r="E8" s="77" t="s">
        <v>1</v>
      </c>
      <c r="F8" s="77" t="s">
        <v>2</v>
      </c>
      <c r="G8" s="77"/>
      <c r="H8" s="77"/>
      <c r="I8" s="77"/>
      <c r="J8" s="77"/>
    </row>
    <row r="9" spans="1:11" ht="13.2" x14ac:dyDescent="0.25">
      <c r="C9" s="77" t="s">
        <v>1</v>
      </c>
      <c r="D9" s="110" t="s">
        <v>5</v>
      </c>
      <c r="E9" s="77" t="s">
        <v>4</v>
      </c>
      <c r="F9" s="77" t="s">
        <v>1</v>
      </c>
      <c r="G9" s="77"/>
      <c r="H9" s="77"/>
      <c r="I9" s="77" t="s">
        <v>0</v>
      </c>
      <c r="J9" s="77"/>
    </row>
    <row r="10" spans="1:11" ht="13.8" x14ac:dyDescent="0.25">
      <c r="B10" s="74"/>
      <c r="C10" s="77" t="s">
        <v>6</v>
      </c>
      <c r="D10" s="110" t="s">
        <v>84</v>
      </c>
      <c r="E10" s="77" t="s">
        <v>7</v>
      </c>
      <c r="F10" s="77" t="s">
        <v>8</v>
      </c>
      <c r="G10" s="77" t="s">
        <v>9</v>
      </c>
      <c r="H10" s="77" t="s">
        <v>10</v>
      </c>
      <c r="I10" s="77" t="s">
        <v>85</v>
      </c>
      <c r="J10" s="77" t="s">
        <v>11</v>
      </c>
    </row>
    <row r="11" spans="1:11" ht="15.6" x14ac:dyDescent="0.25">
      <c r="B11" s="79" t="s">
        <v>12</v>
      </c>
      <c r="C11" s="79" t="s">
        <v>13</v>
      </c>
      <c r="D11" s="111" t="s">
        <v>13</v>
      </c>
      <c r="E11" s="79" t="s">
        <v>77</v>
      </c>
      <c r="F11" s="79" t="s">
        <v>13</v>
      </c>
      <c r="G11" s="79" t="s">
        <v>13</v>
      </c>
      <c r="H11" s="79" t="s">
        <v>14</v>
      </c>
      <c r="I11" s="79" t="s">
        <v>13</v>
      </c>
      <c r="J11" s="79" t="s">
        <v>15</v>
      </c>
    </row>
    <row r="12" spans="1:11" ht="13.2" x14ac:dyDescent="0.25">
      <c r="B12" s="86"/>
      <c r="C12" s="86"/>
      <c r="D12" s="86"/>
      <c r="E12" s="86"/>
      <c r="F12" s="86"/>
      <c r="G12" s="87"/>
      <c r="H12" s="87"/>
      <c r="I12" s="87"/>
      <c r="J12" s="87"/>
    </row>
    <row r="13" spans="1:11" ht="13.2" x14ac:dyDescent="0.25">
      <c r="B13" s="92" t="s">
        <v>16</v>
      </c>
      <c r="C13" s="90">
        <v>494741953</v>
      </c>
      <c r="D13" s="90">
        <v>246732803</v>
      </c>
      <c r="E13" s="90">
        <v>49080675</v>
      </c>
      <c r="F13" s="90">
        <v>5073078</v>
      </c>
      <c r="G13" s="109">
        <v>12298319</v>
      </c>
      <c r="H13" s="90">
        <v>3333954</v>
      </c>
      <c r="I13" s="90">
        <v>28941332</v>
      </c>
      <c r="J13" s="106">
        <f t="shared" ref="J13:J44" si="0">SUM(C13:I13)</f>
        <v>840202114</v>
      </c>
    </row>
    <row r="14" spans="1:11" ht="13.2" x14ac:dyDescent="0.25">
      <c r="B14" s="93" t="s">
        <v>17</v>
      </c>
      <c r="C14" s="85">
        <v>313099451</v>
      </c>
      <c r="D14" s="85">
        <v>156683474</v>
      </c>
      <c r="E14" s="85">
        <v>33042443</v>
      </c>
      <c r="F14" s="85">
        <v>1225000</v>
      </c>
      <c r="G14" s="85">
        <v>29666969</v>
      </c>
      <c r="H14" s="85">
        <v>2458627</v>
      </c>
      <c r="I14" s="85">
        <v>19118368</v>
      </c>
      <c r="J14" s="104">
        <f t="shared" si="0"/>
        <v>555294332</v>
      </c>
    </row>
    <row r="15" spans="1:11" ht="13.2" x14ac:dyDescent="0.25">
      <c r="B15" s="95" t="s">
        <v>18</v>
      </c>
      <c r="C15" s="88">
        <v>447127652</v>
      </c>
      <c r="D15" s="88">
        <v>224149047</v>
      </c>
      <c r="E15" s="88">
        <v>45965703</v>
      </c>
      <c r="F15" s="88">
        <v>2967657</v>
      </c>
      <c r="G15" s="88">
        <v>55926461</v>
      </c>
      <c r="H15" s="88">
        <v>6344986</v>
      </c>
      <c r="I15" s="88">
        <v>27799510</v>
      </c>
      <c r="J15" s="105">
        <f t="shared" si="0"/>
        <v>810281016</v>
      </c>
    </row>
    <row r="16" spans="1:11" ht="13.2" x14ac:dyDescent="0.25">
      <c r="B16" s="96" t="s">
        <v>19</v>
      </c>
      <c r="C16" s="90">
        <v>334767158</v>
      </c>
      <c r="D16" s="90">
        <v>167062437</v>
      </c>
      <c r="E16" s="90">
        <v>32457197</v>
      </c>
      <c r="F16" s="90">
        <v>4185123</v>
      </c>
      <c r="G16" s="90">
        <v>13275056</v>
      </c>
      <c r="H16" s="90">
        <v>1862973</v>
      </c>
      <c r="I16" s="90">
        <v>19764892</v>
      </c>
      <c r="J16" s="106">
        <f t="shared" si="0"/>
        <v>573374836</v>
      </c>
    </row>
    <row r="17" spans="2:10" ht="13.2" x14ac:dyDescent="0.25">
      <c r="B17" s="93" t="s">
        <v>20</v>
      </c>
      <c r="C17" s="85">
        <v>2089200481</v>
      </c>
      <c r="D17" s="85">
        <v>1053690990</v>
      </c>
      <c r="E17" s="85">
        <v>211467482</v>
      </c>
      <c r="F17" s="85">
        <v>17126221</v>
      </c>
      <c r="G17" s="85">
        <v>500295608</v>
      </c>
      <c r="H17" s="85">
        <v>54251287</v>
      </c>
      <c r="I17" s="85">
        <v>138657164</v>
      </c>
      <c r="J17" s="104">
        <f t="shared" si="0"/>
        <v>4064689233</v>
      </c>
    </row>
    <row r="18" spans="2:10" ht="13.2" x14ac:dyDescent="0.25">
      <c r="B18" s="97" t="s">
        <v>21</v>
      </c>
      <c r="C18" s="88">
        <v>323099910</v>
      </c>
      <c r="D18" s="88">
        <v>162125108</v>
      </c>
      <c r="E18" s="88">
        <v>31834485</v>
      </c>
      <c r="F18" s="88">
        <v>3524232</v>
      </c>
      <c r="G18" s="88">
        <v>45597422</v>
      </c>
      <c r="H18" s="88">
        <v>5734725</v>
      </c>
      <c r="I18" s="88">
        <v>20278334</v>
      </c>
      <c r="J18" s="105">
        <f t="shared" si="0"/>
        <v>592194216</v>
      </c>
    </row>
    <row r="19" spans="2:10" ht="13.2" x14ac:dyDescent="0.25">
      <c r="B19" s="96" t="s">
        <v>22</v>
      </c>
      <c r="C19" s="90">
        <v>300614078</v>
      </c>
      <c r="D19" s="90">
        <v>150961945</v>
      </c>
      <c r="E19" s="90">
        <v>31467085</v>
      </c>
      <c r="F19" s="90">
        <v>1429990</v>
      </c>
      <c r="G19" s="90">
        <v>47694368</v>
      </c>
      <c r="H19" s="90">
        <v>5004214</v>
      </c>
      <c r="I19" s="90">
        <v>19060440</v>
      </c>
      <c r="J19" s="106">
        <f t="shared" si="0"/>
        <v>556232120</v>
      </c>
    </row>
    <row r="20" spans="2:10" ht="13.2" x14ac:dyDescent="0.25">
      <c r="B20" s="96" t="s">
        <v>23</v>
      </c>
      <c r="C20" s="85">
        <v>103317410</v>
      </c>
      <c r="D20" s="85">
        <v>51796315</v>
      </c>
      <c r="E20" s="85">
        <v>10081972</v>
      </c>
      <c r="F20" s="85">
        <v>1225000</v>
      </c>
      <c r="G20" s="85">
        <v>12571910</v>
      </c>
      <c r="H20" s="85">
        <v>1932152</v>
      </c>
      <c r="I20" s="85">
        <v>6410692</v>
      </c>
      <c r="J20" s="104">
        <f t="shared" si="0"/>
        <v>187335451</v>
      </c>
    </row>
    <row r="21" spans="2:10" ht="13.2" x14ac:dyDescent="0.25">
      <c r="B21" s="97" t="s">
        <v>24</v>
      </c>
      <c r="C21" s="88">
        <v>98008370</v>
      </c>
      <c r="D21" s="88">
        <v>49111805</v>
      </c>
      <c r="E21" s="88">
        <v>9501125</v>
      </c>
      <c r="F21" s="88">
        <v>1225000</v>
      </c>
      <c r="G21" s="88">
        <v>10890216</v>
      </c>
      <c r="H21" s="88">
        <v>1924525</v>
      </c>
      <c r="I21" s="88">
        <v>6043275</v>
      </c>
      <c r="J21" s="105">
        <f t="shared" si="0"/>
        <v>176704316</v>
      </c>
    </row>
    <row r="22" spans="2:10" ht="13.2" x14ac:dyDescent="0.25">
      <c r="B22" s="96" t="s">
        <v>25</v>
      </c>
      <c r="C22" s="90">
        <v>1237072962</v>
      </c>
      <c r="D22" s="90">
        <v>616880787</v>
      </c>
      <c r="E22" s="90">
        <v>125990342</v>
      </c>
      <c r="F22" s="90">
        <v>9418355</v>
      </c>
      <c r="G22" s="90">
        <v>14658808</v>
      </c>
      <c r="H22" s="90">
        <v>22450526</v>
      </c>
      <c r="I22" s="90">
        <v>71774492</v>
      </c>
      <c r="J22" s="106">
        <f t="shared" si="0"/>
        <v>2098246272</v>
      </c>
    </row>
    <row r="23" spans="2:10" ht="13.2" x14ac:dyDescent="0.25">
      <c r="B23" s="96" t="s">
        <v>26</v>
      </c>
      <c r="C23" s="85">
        <v>806983187</v>
      </c>
      <c r="D23" s="85">
        <v>403807318</v>
      </c>
      <c r="E23" s="85">
        <v>79568253</v>
      </c>
      <c r="F23" s="85">
        <v>8752943</v>
      </c>
      <c r="G23" s="85">
        <v>73251443</v>
      </c>
      <c r="H23" s="85">
        <v>8424550</v>
      </c>
      <c r="I23" s="85">
        <v>49157698</v>
      </c>
      <c r="J23" s="104">
        <f t="shared" si="0"/>
        <v>1429945392</v>
      </c>
    </row>
    <row r="24" spans="2:10" ht="13.2" x14ac:dyDescent="0.25">
      <c r="B24" s="97" t="s">
        <v>27</v>
      </c>
      <c r="C24" s="88">
        <v>104217869</v>
      </c>
      <c r="D24" s="88">
        <v>52209876</v>
      </c>
      <c r="E24" s="88">
        <v>10180798</v>
      </c>
      <c r="F24" s="88">
        <v>1225000</v>
      </c>
      <c r="G24" s="88">
        <v>11167168</v>
      </c>
      <c r="H24" s="88">
        <v>1896314</v>
      </c>
      <c r="I24" s="88">
        <v>6411020</v>
      </c>
      <c r="J24" s="105">
        <f t="shared" si="0"/>
        <v>187308045</v>
      </c>
    </row>
    <row r="25" spans="2:10" ht="13.2" x14ac:dyDescent="0.25">
      <c r="B25" s="93" t="s">
        <v>28</v>
      </c>
      <c r="C25" s="90">
        <v>180364022</v>
      </c>
      <c r="D25" s="90">
        <v>90187711</v>
      </c>
      <c r="E25" s="90">
        <v>17772107</v>
      </c>
      <c r="F25" s="90">
        <v>1968519</v>
      </c>
      <c r="G25" s="90">
        <v>13813873</v>
      </c>
      <c r="H25" s="90">
        <v>1755588</v>
      </c>
      <c r="I25" s="90">
        <v>10893118</v>
      </c>
      <c r="J25" s="106">
        <f t="shared" si="0"/>
        <v>316754938</v>
      </c>
    </row>
    <row r="26" spans="2:10" ht="13.2" x14ac:dyDescent="0.25">
      <c r="B26" s="96" t="s">
        <v>29</v>
      </c>
      <c r="C26" s="85">
        <v>858674356</v>
      </c>
      <c r="D26" s="85">
        <v>430881499</v>
      </c>
      <c r="E26" s="85">
        <v>82521711</v>
      </c>
      <c r="F26" s="85">
        <v>11447942</v>
      </c>
      <c r="G26" s="85">
        <v>118687291</v>
      </c>
      <c r="H26" s="85">
        <v>18501752</v>
      </c>
      <c r="I26" s="85">
        <v>53800208</v>
      </c>
      <c r="J26" s="104">
        <f t="shared" si="0"/>
        <v>1574514759</v>
      </c>
    </row>
    <row r="27" spans="2:10" ht="13.2" x14ac:dyDescent="0.25">
      <c r="B27" s="97" t="s">
        <v>30</v>
      </c>
      <c r="C27" s="88">
        <v>597929430</v>
      </c>
      <c r="D27" s="88">
        <v>299101165</v>
      </c>
      <c r="E27" s="88">
        <v>57315499</v>
      </c>
      <c r="F27" s="88">
        <v>8126291</v>
      </c>
      <c r="G27" s="88">
        <v>50792752</v>
      </c>
      <c r="H27" s="88">
        <v>5675363</v>
      </c>
      <c r="I27" s="88">
        <v>36295412</v>
      </c>
      <c r="J27" s="105">
        <f t="shared" si="0"/>
        <v>1055235912</v>
      </c>
    </row>
    <row r="28" spans="2:10" ht="13.2" x14ac:dyDescent="0.25">
      <c r="B28" s="96" t="s">
        <v>31</v>
      </c>
      <c r="C28" s="90">
        <v>317807590</v>
      </c>
      <c r="D28" s="90">
        <v>158597539</v>
      </c>
      <c r="E28" s="90">
        <v>28975242</v>
      </c>
      <c r="F28" s="90">
        <v>5810759</v>
      </c>
      <c r="G28" s="90">
        <v>12176773</v>
      </c>
      <c r="H28" s="90">
        <v>2150784</v>
      </c>
      <c r="I28" s="90">
        <v>18747935</v>
      </c>
      <c r="J28" s="106">
        <f t="shared" si="0"/>
        <v>544266622</v>
      </c>
    </row>
    <row r="29" spans="2:10" ht="13.2" x14ac:dyDescent="0.25">
      <c r="B29" s="96" t="s">
        <v>32</v>
      </c>
      <c r="C29" s="85">
        <v>243518886</v>
      </c>
      <c r="D29" s="85">
        <v>121558071</v>
      </c>
      <c r="E29" s="85">
        <v>20016486</v>
      </c>
      <c r="F29" s="85">
        <v>6637912</v>
      </c>
      <c r="G29" s="85">
        <v>10258997</v>
      </c>
      <c r="H29" s="85">
        <v>2112050</v>
      </c>
      <c r="I29" s="85">
        <v>14399557</v>
      </c>
      <c r="J29" s="104">
        <f t="shared" si="0"/>
        <v>418501959</v>
      </c>
    </row>
    <row r="30" spans="2:10" ht="13.2" x14ac:dyDescent="0.25">
      <c r="B30" s="97" t="s">
        <v>33</v>
      </c>
      <c r="C30" s="88">
        <v>430838573</v>
      </c>
      <c r="D30" s="88">
        <v>214958092</v>
      </c>
      <c r="E30" s="88">
        <v>43174072</v>
      </c>
      <c r="F30" s="88">
        <v>3984207</v>
      </c>
      <c r="G30" s="88">
        <v>14768568</v>
      </c>
      <c r="H30" s="88">
        <v>2746847</v>
      </c>
      <c r="I30" s="88">
        <v>25352023</v>
      </c>
      <c r="J30" s="105">
        <f t="shared" si="0"/>
        <v>735822382</v>
      </c>
    </row>
    <row r="31" spans="2:10" ht="13.2" x14ac:dyDescent="0.25">
      <c r="B31" s="96" t="s">
        <v>34</v>
      </c>
      <c r="C31" s="90">
        <v>456100983</v>
      </c>
      <c r="D31" s="90">
        <v>227523466</v>
      </c>
      <c r="E31" s="90">
        <v>45476906</v>
      </c>
      <c r="F31" s="90">
        <v>4446807</v>
      </c>
      <c r="G31" s="90">
        <v>12339738</v>
      </c>
      <c r="H31" s="90">
        <v>4661728</v>
      </c>
      <c r="I31" s="90">
        <v>26717529</v>
      </c>
      <c r="J31" s="106">
        <f t="shared" si="0"/>
        <v>777267157</v>
      </c>
    </row>
    <row r="32" spans="2:10" ht="13.2" x14ac:dyDescent="0.25">
      <c r="B32" s="93" t="s">
        <v>35</v>
      </c>
      <c r="C32" s="85">
        <v>114480797</v>
      </c>
      <c r="D32" s="85">
        <v>57321068</v>
      </c>
      <c r="E32" s="85">
        <v>11156611</v>
      </c>
      <c r="F32" s="85">
        <v>1372605</v>
      </c>
      <c r="G32" s="85">
        <v>11100750</v>
      </c>
      <c r="H32" s="85">
        <v>1997455</v>
      </c>
      <c r="I32" s="85">
        <v>6999582</v>
      </c>
      <c r="J32" s="104">
        <f t="shared" si="0"/>
        <v>204428868</v>
      </c>
    </row>
    <row r="33" spans="2:10" ht="13.2" x14ac:dyDescent="0.25">
      <c r="B33" s="97" t="s">
        <v>36</v>
      </c>
      <c r="C33" s="88">
        <v>358207008</v>
      </c>
      <c r="D33" s="88">
        <v>179945709</v>
      </c>
      <c r="E33" s="88">
        <v>36644501</v>
      </c>
      <c r="F33" s="88">
        <v>2554678</v>
      </c>
      <c r="G33" s="88">
        <v>57886304</v>
      </c>
      <c r="H33" s="88">
        <v>7519164</v>
      </c>
      <c r="I33" s="88">
        <v>22750659</v>
      </c>
      <c r="J33" s="105">
        <f t="shared" si="0"/>
        <v>665508023</v>
      </c>
    </row>
    <row r="34" spans="2:10" ht="13.2" x14ac:dyDescent="0.25">
      <c r="B34" s="96" t="s">
        <v>37</v>
      </c>
      <c r="C34" s="90">
        <v>354421937</v>
      </c>
      <c r="D34" s="90">
        <v>178366574</v>
      </c>
      <c r="E34" s="90">
        <v>36089573</v>
      </c>
      <c r="F34" s="90">
        <v>2693015</v>
      </c>
      <c r="G34" s="90">
        <v>68370147</v>
      </c>
      <c r="H34" s="90">
        <v>9746953</v>
      </c>
      <c r="I34" s="90">
        <v>22917062</v>
      </c>
      <c r="J34" s="106">
        <f t="shared" si="0"/>
        <v>672605261</v>
      </c>
    </row>
    <row r="35" spans="2:10" ht="13.2" x14ac:dyDescent="0.25">
      <c r="B35" s="93" t="s">
        <v>38</v>
      </c>
      <c r="C35" s="85">
        <v>642579319</v>
      </c>
      <c r="D35" s="85">
        <v>322165619</v>
      </c>
      <c r="E35" s="85">
        <v>61952096</v>
      </c>
      <c r="F35" s="85">
        <v>8371109</v>
      </c>
      <c r="G35" s="85">
        <v>79781597</v>
      </c>
      <c r="H35" s="85">
        <v>11228590</v>
      </c>
      <c r="I35" s="85">
        <v>39929529</v>
      </c>
      <c r="J35" s="104">
        <f t="shared" si="0"/>
        <v>1166007859</v>
      </c>
    </row>
    <row r="36" spans="2:10" ht="13.2" x14ac:dyDescent="0.25">
      <c r="B36" s="95" t="s">
        <v>39</v>
      </c>
      <c r="C36" s="88">
        <v>408543503</v>
      </c>
      <c r="D36" s="88">
        <v>204391064</v>
      </c>
      <c r="E36" s="88">
        <v>38106750</v>
      </c>
      <c r="F36" s="88">
        <v>6607060</v>
      </c>
      <c r="G36" s="88">
        <v>34741058</v>
      </c>
      <c r="H36" s="88">
        <v>4957851</v>
      </c>
      <c r="I36" s="88">
        <v>24800569</v>
      </c>
      <c r="J36" s="105">
        <f t="shared" si="0"/>
        <v>722147855</v>
      </c>
    </row>
    <row r="37" spans="2:10" ht="13.2" x14ac:dyDescent="0.25">
      <c r="B37" s="96" t="s">
        <v>40</v>
      </c>
      <c r="C37" s="90">
        <v>312851275</v>
      </c>
      <c r="D37" s="90">
        <v>156120387</v>
      </c>
      <c r="E37" s="90">
        <v>30475456</v>
      </c>
      <c r="F37" s="90">
        <v>3768074</v>
      </c>
      <c r="G37" s="90">
        <v>12094689</v>
      </c>
      <c r="H37" s="90">
        <v>1843875</v>
      </c>
      <c r="I37" s="90">
        <v>18459535</v>
      </c>
      <c r="J37" s="106">
        <f t="shared" si="0"/>
        <v>535613291</v>
      </c>
    </row>
    <row r="38" spans="2:10" ht="13.2" x14ac:dyDescent="0.25">
      <c r="B38" s="96" t="s">
        <v>41</v>
      </c>
      <c r="C38" s="85">
        <v>610021980</v>
      </c>
      <c r="D38" s="85">
        <v>304507637</v>
      </c>
      <c r="E38" s="85">
        <v>60664284</v>
      </c>
      <c r="F38" s="85">
        <v>6105760</v>
      </c>
      <c r="G38" s="85">
        <v>25411004</v>
      </c>
      <c r="H38" s="85">
        <v>5636077</v>
      </c>
      <c r="I38" s="85">
        <v>36060713</v>
      </c>
      <c r="J38" s="104">
        <f t="shared" si="0"/>
        <v>1048407455</v>
      </c>
    </row>
    <row r="39" spans="2:10" ht="13.2" x14ac:dyDescent="0.25">
      <c r="B39" s="95" t="s">
        <v>42</v>
      </c>
      <c r="C39" s="88">
        <v>261479544</v>
      </c>
      <c r="D39" s="88">
        <v>130637904</v>
      </c>
      <c r="E39" s="88">
        <v>26548584</v>
      </c>
      <c r="F39" s="88">
        <v>2070854</v>
      </c>
      <c r="G39" s="88">
        <v>16049189</v>
      </c>
      <c r="H39" s="88">
        <v>1949398</v>
      </c>
      <c r="I39" s="88">
        <v>15646263</v>
      </c>
      <c r="J39" s="105">
        <f t="shared" si="0"/>
        <v>454381736</v>
      </c>
    </row>
    <row r="40" spans="2:10" ht="13.2" x14ac:dyDescent="0.25">
      <c r="B40" s="96" t="s">
        <v>43</v>
      </c>
      <c r="C40" s="90">
        <v>184082072</v>
      </c>
      <c r="D40" s="90">
        <v>91974207</v>
      </c>
      <c r="E40" s="90">
        <v>16156995</v>
      </c>
      <c r="F40" s="90">
        <v>3991106</v>
      </c>
      <c r="G40" s="90">
        <v>11090924</v>
      </c>
      <c r="H40" s="90">
        <v>1797149</v>
      </c>
      <c r="I40" s="90">
        <v>11007339</v>
      </c>
      <c r="J40" s="106">
        <f t="shared" si="0"/>
        <v>320099792</v>
      </c>
    </row>
    <row r="41" spans="2:10" ht="13.2" x14ac:dyDescent="0.25">
      <c r="B41" s="96" t="s">
        <v>44</v>
      </c>
      <c r="C41" s="85">
        <v>216968180</v>
      </c>
      <c r="D41" s="85">
        <v>108972195</v>
      </c>
      <c r="E41" s="85">
        <v>22518347</v>
      </c>
      <c r="F41" s="85">
        <v>1225000</v>
      </c>
      <c r="G41" s="85">
        <v>35111432</v>
      </c>
      <c r="H41" s="85">
        <v>3559477</v>
      </c>
      <c r="I41" s="85">
        <v>13782114</v>
      </c>
      <c r="J41" s="104">
        <f t="shared" si="0"/>
        <v>402136745</v>
      </c>
    </row>
    <row r="42" spans="2:10" ht="13.2" x14ac:dyDescent="0.25">
      <c r="B42" s="95" t="s">
        <v>45</v>
      </c>
      <c r="C42" s="88">
        <v>101735317</v>
      </c>
      <c r="D42" s="88">
        <v>50969186</v>
      </c>
      <c r="E42" s="88">
        <v>9909081</v>
      </c>
      <c r="F42" s="88">
        <v>1225000</v>
      </c>
      <c r="G42" s="88">
        <v>11156909</v>
      </c>
      <c r="H42" s="88">
        <v>1714138</v>
      </c>
      <c r="I42" s="88">
        <v>6267699</v>
      </c>
      <c r="J42" s="105">
        <f t="shared" si="0"/>
        <v>182977330</v>
      </c>
    </row>
    <row r="43" spans="2:10" ht="13.2" x14ac:dyDescent="0.25">
      <c r="B43" s="96" t="s">
        <v>46</v>
      </c>
      <c r="C43" s="90">
        <v>584326486</v>
      </c>
      <c r="D43" s="90">
        <v>293996300</v>
      </c>
      <c r="E43" s="90">
        <v>59885565</v>
      </c>
      <c r="F43" s="90">
        <v>4054840</v>
      </c>
      <c r="G43" s="90">
        <v>112217298</v>
      </c>
      <c r="H43" s="90">
        <v>13498704</v>
      </c>
      <c r="I43" s="90">
        <v>37764569</v>
      </c>
      <c r="J43" s="106">
        <f t="shared" si="0"/>
        <v>1105743762</v>
      </c>
    </row>
    <row r="44" spans="2:10" ht="13.2" x14ac:dyDescent="0.25">
      <c r="B44" s="93" t="s">
        <v>47</v>
      </c>
      <c r="C44" s="85">
        <v>235345075</v>
      </c>
      <c r="D44" s="85">
        <v>117528827</v>
      </c>
      <c r="E44" s="85">
        <v>24002290</v>
      </c>
      <c r="F44" s="85">
        <v>1757065</v>
      </c>
      <c r="G44" s="85">
        <v>12303838</v>
      </c>
      <c r="H44" s="85">
        <v>1745283</v>
      </c>
      <c r="I44" s="85">
        <v>14003898</v>
      </c>
      <c r="J44" s="104">
        <f t="shared" si="0"/>
        <v>406686276</v>
      </c>
    </row>
    <row r="45" spans="2:10" ht="13.2" x14ac:dyDescent="0.25">
      <c r="B45" s="95" t="s">
        <v>48</v>
      </c>
      <c r="C45" s="88">
        <v>974012365</v>
      </c>
      <c r="D45" s="88">
        <v>490421038</v>
      </c>
      <c r="E45" s="88">
        <v>99771442</v>
      </c>
      <c r="F45" s="88">
        <v>6808001</v>
      </c>
      <c r="G45" s="88">
        <v>197491169</v>
      </c>
      <c r="H45" s="88">
        <v>27078598</v>
      </c>
      <c r="I45" s="88">
        <v>63332086</v>
      </c>
      <c r="J45" s="105">
        <f t="shared" ref="J45:J63" si="1">SUM(C45:I45)</f>
        <v>1858914699</v>
      </c>
    </row>
    <row r="46" spans="2:10" ht="13.2" x14ac:dyDescent="0.25">
      <c r="B46" s="96" t="s">
        <v>49</v>
      </c>
      <c r="C46" s="90">
        <v>654628340</v>
      </c>
      <c r="D46" s="90">
        <v>327457108</v>
      </c>
      <c r="E46" s="90">
        <v>64537286</v>
      </c>
      <c r="F46" s="90">
        <v>7110098</v>
      </c>
      <c r="G46" s="90">
        <v>55252188</v>
      </c>
      <c r="H46" s="90">
        <v>6307224</v>
      </c>
      <c r="I46" s="90">
        <v>39724034</v>
      </c>
      <c r="J46" s="106">
        <f t="shared" si="1"/>
        <v>1155016278</v>
      </c>
    </row>
    <row r="47" spans="2:10" ht="13.2" x14ac:dyDescent="0.25">
      <c r="B47" s="93" t="s">
        <v>50</v>
      </c>
      <c r="C47" s="85">
        <v>156787547</v>
      </c>
      <c r="D47" s="85">
        <v>78389467</v>
      </c>
      <c r="E47" s="85">
        <v>13050447</v>
      </c>
      <c r="F47" s="85">
        <v>4109831</v>
      </c>
      <c r="G47" s="85">
        <v>11341386</v>
      </c>
      <c r="H47" s="85">
        <v>1820536</v>
      </c>
      <c r="I47" s="85">
        <v>9444726</v>
      </c>
      <c r="J47" s="104">
        <f t="shared" si="1"/>
        <v>274943940</v>
      </c>
    </row>
    <row r="48" spans="2:10" ht="13.2" x14ac:dyDescent="0.25">
      <c r="B48" s="97" t="s">
        <v>51</v>
      </c>
      <c r="C48" s="88">
        <v>818079139</v>
      </c>
      <c r="D48" s="88">
        <v>410154429</v>
      </c>
      <c r="E48" s="88">
        <v>80007024</v>
      </c>
      <c r="F48" s="88">
        <v>9522699</v>
      </c>
      <c r="G48" s="88">
        <v>103230281</v>
      </c>
      <c r="H48" s="88">
        <v>12560853</v>
      </c>
      <c r="I48" s="88">
        <v>50896004</v>
      </c>
      <c r="J48" s="105">
        <f t="shared" si="1"/>
        <v>1484450429</v>
      </c>
    </row>
    <row r="49" spans="2:10" ht="13.2" x14ac:dyDescent="0.25">
      <c r="B49" s="96" t="s">
        <v>52</v>
      </c>
      <c r="C49" s="90">
        <v>412040523</v>
      </c>
      <c r="D49" s="90">
        <v>205548192</v>
      </c>
      <c r="E49" s="90">
        <v>39305274</v>
      </c>
      <c r="F49" s="90">
        <v>5795658</v>
      </c>
      <c r="G49" s="90">
        <v>12672698</v>
      </c>
      <c r="H49" s="90">
        <v>2803630</v>
      </c>
      <c r="I49" s="90">
        <v>24192620</v>
      </c>
      <c r="J49" s="106">
        <f t="shared" si="1"/>
        <v>702358595</v>
      </c>
    </row>
    <row r="50" spans="2:10" ht="13.2" x14ac:dyDescent="0.25">
      <c r="B50" s="96" t="s">
        <v>53</v>
      </c>
      <c r="C50" s="85">
        <v>316718230</v>
      </c>
      <c r="D50" s="85">
        <v>158307911</v>
      </c>
      <c r="E50" s="85">
        <v>31463684</v>
      </c>
      <c r="F50" s="85">
        <v>3201200</v>
      </c>
      <c r="G50" s="85">
        <v>20914710</v>
      </c>
      <c r="H50" s="85">
        <v>3925054</v>
      </c>
      <c r="I50" s="85">
        <v>19005572</v>
      </c>
      <c r="J50" s="104">
        <f t="shared" si="1"/>
        <v>553536361</v>
      </c>
    </row>
    <row r="51" spans="2:10" ht="13.2" x14ac:dyDescent="0.25">
      <c r="B51" s="97" t="s">
        <v>54</v>
      </c>
      <c r="C51" s="88">
        <v>1010904618</v>
      </c>
      <c r="D51" s="88">
        <v>506435313</v>
      </c>
      <c r="E51" s="88">
        <v>103439501</v>
      </c>
      <c r="F51" s="88">
        <v>7195760</v>
      </c>
      <c r="G51" s="88">
        <v>112656922</v>
      </c>
      <c r="H51" s="88">
        <v>14064575</v>
      </c>
      <c r="I51" s="88">
        <v>62345822</v>
      </c>
      <c r="J51" s="105">
        <f t="shared" si="1"/>
        <v>1817042511</v>
      </c>
    </row>
    <row r="52" spans="2:10" ht="13.2" x14ac:dyDescent="0.25">
      <c r="B52" s="96" t="s">
        <v>55</v>
      </c>
      <c r="C52" s="90">
        <v>137063015</v>
      </c>
      <c r="D52" s="90">
        <v>68569768</v>
      </c>
      <c r="E52" s="90">
        <v>13776132</v>
      </c>
      <c r="F52" s="90">
        <v>1225000</v>
      </c>
      <c r="G52" s="90">
        <v>11244409</v>
      </c>
      <c r="H52" s="90">
        <v>2013608</v>
      </c>
      <c r="I52" s="90">
        <v>8305283</v>
      </c>
      <c r="J52" s="106">
        <f t="shared" si="1"/>
        <v>242197215</v>
      </c>
    </row>
    <row r="53" spans="2:10" ht="13.2" x14ac:dyDescent="0.25">
      <c r="B53" s="96" t="s">
        <v>56</v>
      </c>
      <c r="C53" s="85">
        <v>434295182</v>
      </c>
      <c r="D53" s="85">
        <v>216679276</v>
      </c>
      <c r="E53" s="85">
        <v>42863366</v>
      </c>
      <c r="F53" s="85">
        <v>4673289</v>
      </c>
      <c r="G53" s="85">
        <v>14122069</v>
      </c>
      <c r="H53" s="85">
        <v>3415428</v>
      </c>
      <c r="I53" s="85">
        <v>25527301</v>
      </c>
      <c r="J53" s="104">
        <f t="shared" si="1"/>
        <v>741575911</v>
      </c>
    </row>
    <row r="54" spans="2:10" ht="13.2" x14ac:dyDescent="0.25">
      <c r="B54" s="97" t="s">
        <v>57</v>
      </c>
      <c r="C54" s="88">
        <v>177973663</v>
      </c>
      <c r="D54" s="88">
        <v>88986911</v>
      </c>
      <c r="E54" s="88">
        <v>16898134</v>
      </c>
      <c r="F54" s="88">
        <v>2580911</v>
      </c>
      <c r="G54" s="88">
        <v>13224318</v>
      </c>
      <c r="H54" s="88">
        <v>1916123</v>
      </c>
      <c r="I54" s="88">
        <v>10733825</v>
      </c>
      <c r="J54" s="105">
        <f t="shared" si="1"/>
        <v>312313885</v>
      </c>
    </row>
    <row r="55" spans="2:10" ht="13.2" x14ac:dyDescent="0.25">
      <c r="B55" s="96" t="s">
        <v>58</v>
      </c>
      <c r="C55" s="90">
        <v>533418054</v>
      </c>
      <c r="D55" s="90">
        <v>266704084</v>
      </c>
      <c r="E55" s="90">
        <v>53168467</v>
      </c>
      <c r="F55" s="90">
        <v>5213662</v>
      </c>
      <c r="G55" s="90">
        <v>39933096</v>
      </c>
      <c r="H55" s="90">
        <v>5212502</v>
      </c>
      <c r="I55" s="90">
        <v>32182103</v>
      </c>
      <c r="J55" s="106">
        <f t="shared" si="1"/>
        <v>935831968</v>
      </c>
    </row>
    <row r="56" spans="2:10" ht="13.2" x14ac:dyDescent="0.25">
      <c r="B56" s="93" t="s">
        <v>59</v>
      </c>
      <c r="C56" s="85">
        <v>2166542312</v>
      </c>
      <c r="D56" s="85">
        <v>1083746225</v>
      </c>
      <c r="E56" s="85">
        <v>217248302</v>
      </c>
      <c r="F56" s="85">
        <v>19874151</v>
      </c>
      <c r="G56" s="85">
        <v>177480229</v>
      </c>
      <c r="H56" s="85">
        <v>26539278</v>
      </c>
      <c r="I56" s="85">
        <v>131271809</v>
      </c>
      <c r="J56" s="104">
        <f t="shared" si="1"/>
        <v>3822702306</v>
      </c>
    </row>
    <row r="57" spans="2:10" ht="13.2" x14ac:dyDescent="0.25">
      <c r="B57" s="97" t="s">
        <v>60</v>
      </c>
      <c r="C57" s="88">
        <v>219929852</v>
      </c>
      <c r="D57" s="88">
        <v>109933366</v>
      </c>
      <c r="E57" s="88">
        <v>22343929</v>
      </c>
      <c r="F57" s="88">
        <v>1727415</v>
      </c>
      <c r="G57" s="88">
        <v>13928109</v>
      </c>
      <c r="H57" s="88">
        <v>3513767</v>
      </c>
      <c r="I57" s="88">
        <v>13175610</v>
      </c>
      <c r="J57" s="105">
        <f t="shared" si="1"/>
        <v>384552048</v>
      </c>
    </row>
    <row r="58" spans="2:10" ht="13.2" x14ac:dyDescent="0.25">
      <c r="B58" s="93" t="s">
        <v>61</v>
      </c>
      <c r="C58" s="90">
        <v>125460076</v>
      </c>
      <c r="D58" s="90">
        <v>62835048</v>
      </c>
      <c r="E58" s="90">
        <v>12505708</v>
      </c>
      <c r="F58" s="90">
        <v>1225000</v>
      </c>
      <c r="G58" s="90">
        <v>12770507</v>
      </c>
      <c r="H58" s="90">
        <v>2273079</v>
      </c>
      <c r="I58" s="90">
        <v>7693067</v>
      </c>
      <c r="J58" s="106">
        <f t="shared" si="1"/>
        <v>224762485</v>
      </c>
    </row>
    <row r="59" spans="2:10" ht="13.2" x14ac:dyDescent="0.25">
      <c r="B59" s="96" t="s">
        <v>62</v>
      </c>
      <c r="C59" s="85">
        <v>634099034</v>
      </c>
      <c r="D59" s="85">
        <v>317374279</v>
      </c>
      <c r="E59" s="85">
        <v>64441735</v>
      </c>
      <c r="F59" s="85">
        <v>4957390</v>
      </c>
      <c r="G59" s="85">
        <v>59205557</v>
      </c>
      <c r="H59" s="85">
        <v>8197676</v>
      </c>
      <c r="I59" s="85">
        <v>38686671</v>
      </c>
      <c r="J59" s="104">
        <f t="shared" si="1"/>
        <v>1126962342</v>
      </c>
    </row>
    <row r="60" spans="2:10" ht="13.2" x14ac:dyDescent="0.25">
      <c r="B60" s="95" t="s">
        <v>63</v>
      </c>
      <c r="C60" s="88">
        <v>420647244</v>
      </c>
      <c r="D60" s="88">
        <v>210611005</v>
      </c>
      <c r="E60" s="88">
        <v>41534037</v>
      </c>
      <c r="F60" s="88">
        <v>4503272</v>
      </c>
      <c r="G60" s="88">
        <v>39836369</v>
      </c>
      <c r="H60" s="88">
        <v>7939596</v>
      </c>
      <c r="I60" s="88">
        <v>25684221</v>
      </c>
      <c r="J60" s="105">
        <f t="shared" si="1"/>
        <v>750755744</v>
      </c>
    </row>
    <row r="61" spans="2:10" ht="13.2" x14ac:dyDescent="0.25">
      <c r="B61" s="96" t="s">
        <v>64</v>
      </c>
      <c r="C61" s="90">
        <v>279703606</v>
      </c>
      <c r="D61" s="90">
        <v>139695457</v>
      </c>
      <c r="E61" s="90">
        <v>28432252</v>
      </c>
      <c r="F61" s="90">
        <v>2182195</v>
      </c>
      <c r="G61" s="90">
        <v>15440605</v>
      </c>
      <c r="H61" s="90">
        <v>1845754</v>
      </c>
      <c r="I61" s="90">
        <v>16673410</v>
      </c>
      <c r="J61" s="106">
        <f t="shared" si="1"/>
        <v>483973279</v>
      </c>
    </row>
    <row r="62" spans="2:10" ht="13.2" x14ac:dyDescent="0.25">
      <c r="B62" s="96" t="s">
        <v>65</v>
      </c>
      <c r="C62" s="85">
        <v>478604493</v>
      </c>
      <c r="D62" s="85">
        <v>239152081</v>
      </c>
      <c r="E62" s="85">
        <v>46110646</v>
      </c>
      <c r="F62" s="85">
        <v>6273266</v>
      </c>
      <c r="G62" s="85">
        <v>29535854</v>
      </c>
      <c r="H62" s="85">
        <v>4957428</v>
      </c>
      <c r="I62" s="85">
        <v>28644202</v>
      </c>
      <c r="J62" s="104">
        <f t="shared" si="1"/>
        <v>833277970</v>
      </c>
    </row>
    <row r="63" spans="2:10" ht="13.2" x14ac:dyDescent="0.25">
      <c r="B63" s="97" t="s">
        <v>66</v>
      </c>
      <c r="C63" s="88">
        <v>162187007</v>
      </c>
      <c r="D63" s="88">
        <v>81073048</v>
      </c>
      <c r="E63" s="88">
        <v>16526363</v>
      </c>
      <c r="F63" s="88">
        <v>1225000</v>
      </c>
      <c r="G63" s="88">
        <v>11233614</v>
      </c>
      <c r="H63" s="88">
        <v>1714269</v>
      </c>
      <c r="I63" s="88">
        <v>9751719</v>
      </c>
      <c r="J63" s="105">
        <f t="shared" si="1"/>
        <v>283711020</v>
      </c>
    </row>
    <row r="64" spans="2:10" ht="13.2" x14ac:dyDescent="0.25">
      <c r="B64" s="98"/>
      <c r="C64" s="91"/>
      <c r="D64" s="91"/>
      <c r="E64" s="91"/>
      <c r="F64" s="90"/>
      <c r="G64" s="90"/>
      <c r="H64" s="91"/>
      <c r="I64" s="122"/>
      <c r="J64" s="106"/>
    </row>
    <row r="65" spans="2:10" ht="13.2" x14ac:dyDescent="0.25">
      <c r="B65" s="99" t="s">
        <v>67</v>
      </c>
      <c r="C65" s="89">
        <f>SUM(C13:C63)</f>
        <v>24235621114</v>
      </c>
      <c r="D65" s="89">
        <f>SUM(D13:D63)</f>
        <v>12136990131</v>
      </c>
      <c r="E65" s="89">
        <f>SUM(E13:E63)</f>
        <v>2407423445</v>
      </c>
      <c r="F65" s="91">
        <f t="shared" ref="F65:J65" si="2">SUM(F13:F63)</f>
        <v>245000000</v>
      </c>
      <c r="G65" s="91">
        <f t="shared" si="2"/>
        <v>2498960969</v>
      </c>
      <c r="H65" s="89">
        <f t="shared" si="2"/>
        <v>358516037</v>
      </c>
      <c r="I65" s="89">
        <f t="shared" si="2"/>
        <v>1487282615</v>
      </c>
      <c r="J65" s="107">
        <f t="shared" si="2"/>
        <v>43369794311</v>
      </c>
    </row>
    <row r="66" spans="2:10" ht="13.2" x14ac:dyDescent="0.25">
      <c r="B66" s="102"/>
      <c r="C66" s="94"/>
      <c r="D66" s="94"/>
      <c r="E66" s="94"/>
      <c r="F66" s="94"/>
      <c r="G66" s="94"/>
      <c r="H66" s="94"/>
      <c r="I66" s="94"/>
      <c r="J66" s="94"/>
    </row>
    <row r="67" spans="2:10" ht="13.2" x14ac:dyDescent="0.25">
      <c r="B67" s="112"/>
      <c r="C67" s="94"/>
      <c r="D67" s="94"/>
      <c r="E67" s="94"/>
      <c r="F67" s="94"/>
      <c r="G67" s="94"/>
      <c r="H67" s="94"/>
      <c r="I67" s="94"/>
      <c r="J67" s="94"/>
    </row>
    <row r="68" spans="2:10" ht="15.6" x14ac:dyDescent="0.25">
      <c r="B68" s="119" t="s">
        <v>83</v>
      </c>
      <c r="C68" s="94"/>
      <c r="D68" s="94"/>
      <c r="E68" s="94"/>
      <c r="F68" s="94"/>
      <c r="G68" s="94"/>
      <c r="H68" s="94"/>
      <c r="I68" s="94"/>
      <c r="J68" s="94"/>
    </row>
    <row r="69" spans="2:10" ht="13.2" x14ac:dyDescent="0.25">
      <c r="B69" s="102"/>
      <c r="C69" s="94"/>
      <c r="D69" s="94"/>
      <c r="E69" s="94"/>
      <c r="F69" s="94"/>
      <c r="G69" s="94"/>
      <c r="H69" s="94"/>
      <c r="I69" s="94"/>
      <c r="J69" s="94"/>
    </row>
    <row r="70" spans="2:10" ht="13.2" x14ac:dyDescent="0.25">
      <c r="B70" s="35"/>
      <c r="C70" s="94"/>
      <c r="D70" s="94"/>
      <c r="E70" s="94"/>
      <c r="F70" s="94"/>
      <c r="G70" s="94"/>
      <c r="H70" s="94"/>
      <c r="I70" s="94"/>
      <c r="J70" s="94"/>
    </row>
    <row r="71" spans="2:10" ht="13.2" x14ac:dyDescent="0.25">
      <c r="B71" s="35"/>
      <c r="C71" s="94"/>
      <c r="D71" s="94"/>
      <c r="E71" s="94"/>
      <c r="F71" s="94"/>
      <c r="G71" s="94"/>
      <c r="H71" s="94"/>
      <c r="I71" s="94"/>
      <c r="J71" s="94"/>
    </row>
    <row r="72" spans="2:10" ht="13.2" x14ac:dyDescent="0.25">
      <c r="B72" s="108"/>
      <c r="C72" s="94"/>
      <c r="D72" s="94"/>
      <c r="E72" s="94"/>
      <c r="F72" s="94"/>
      <c r="G72" s="94"/>
      <c r="H72" s="94"/>
      <c r="I72" s="94"/>
      <c r="J72" s="94"/>
    </row>
    <row r="73" spans="2:10" ht="12.75" hidden="1" customHeight="1" x14ac:dyDescent="0.25"/>
    <row r="74" spans="2:10" ht="12.75" hidden="1" customHeight="1" x14ac:dyDescent="0.25"/>
    <row r="75" spans="2:10" ht="12.75" hidden="1" customHeight="1" x14ac:dyDescent="0.25"/>
    <row r="76" spans="2:10" ht="12.75" hidden="1" customHeight="1" x14ac:dyDescent="0.25"/>
    <row r="77" spans="2:10" ht="12.75" hidden="1" customHeight="1" x14ac:dyDescent="0.25"/>
    <row r="78" spans="2:10" ht="12.75" hidden="1" customHeight="1" x14ac:dyDescent="0.25"/>
    <row r="79" spans="2:10" ht="12.75" hidden="1" customHeight="1" x14ac:dyDescent="0.25"/>
    <row r="80" spans="2:10" ht="12.75" hidden="1" customHeight="1" x14ac:dyDescent="0.25"/>
    <row r="81" ht="12.75" hidden="1" customHeight="1" x14ac:dyDescent="0.25"/>
    <row r="82" ht="12.75" hidden="1" customHeight="1" x14ac:dyDescent="0.25"/>
    <row r="83" ht="12.75" hidden="1" customHeight="1" x14ac:dyDescent="0.25"/>
    <row r="84" ht="12.75" hidden="1" customHeight="1" x14ac:dyDescent="0.25"/>
    <row r="85" ht="12.75" hidden="1" customHeight="1" x14ac:dyDescent="0.25"/>
    <row r="86" ht="12.75" hidden="1" customHeight="1" x14ac:dyDescent="0.25"/>
    <row r="87" ht="12.75" hidden="1" customHeight="1" x14ac:dyDescent="0.25"/>
    <row r="88" ht="12.75" hidden="1" customHeight="1" x14ac:dyDescent="0.25"/>
    <row r="89" ht="12.75" hidden="1" customHeight="1" x14ac:dyDescent="0.25"/>
    <row r="90" ht="12.75" hidden="1" customHeight="1" x14ac:dyDescent="0.25"/>
    <row r="91" ht="12.75" hidden="1" customHeight="1" x14ac:dyDescent="0.25"/>
    <row r="92" ht="12.75" hidden="1" customHeight="1" x14ac:dyDescent="0.25"/>
    <row r="93" ht="12.75" hidden="1" customHeight="1" x14ac:dyDescent="0.25"/>
    <row r="94" ht="12.75" hidden="1" customHeight="1" x14ac:dyDescent="0.25"/>
    <row r="95" ht="12.75" hidden="1" customHeight="1" x14ac:dyDescent="0.25"/>
  </sheetData>
  <mergeCells count="2">
    <mergeCell ref="B1:J1"/>
    <mergeCell ref="B2:J2"/>
  </mergeCells>
  <printOptions horizontalCentered="1" verticalCentered="1"/>
  <pageMargins left="0.35" right="0.35" top="0.3" bottom="0.3" header="0.5" footer="0.5"/>
  <pageSetup scale="6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Comparison</vt:lpstr>
      <vt:lpstr>Summary</vt:lpstr>
      <vt:lpstr>FY 2016</vt:lpstr>
      <vt:lpstr>FY 2017</vt:lpstr>
      <vt:lpstr>FY 2018</vt:lpstr>
      <vt:lpstr>FY 2019</vt:lpstr>
      <vt:lpstr>FY 2020</vt:lpstr>
    </vt:vector>
  </TitlesOfParts>
  <Company>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Brust</dc:creator>
  <cp:lastModifiedBy>carolyn edwards</cp:lastModifiedBy>
  <cp:lastPrinted>2015-09-09T12:15:32Z</cp:lastPrinted>
  <dcterms:created xsi:type="dcterms:W3CDTF">2015-08-10T14:49:26Z</dcterms:created>
  <dcterms:modified xsi:type="dcterms:W3CDTF">2015-12-15T14:11:31Z</dcterms:modified>
</cp:coreProperties>
</file>