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8295" tabRatio="869" activeTab="0"/>
  </bookViews>
  <sheets>
    <sheet name="2010, April (Census 2010)" sheetId="1" r:id="rId1"/>
    <sheet name="2009" sheetId="2" r:id="rId2"/>
    <sheet name="2008" sheetId="3" r:id="rId3"/>
    <sheet name="2007" sheetId="4" r:id="rId4"/>
    <sheet name="2006" sheetId="5" r:id="rId5"/>
    <sheet name="2005" sheetId="6" r:id="rId6"/>
    <sheet name="2004" sheetId="7" r:id="rId7"/>
    <sheet name="2003" sheetId="8" r:id="rId8"/>
    <sheet name="2002" sheetId="9" r:id="rId9"/>
    <sheet name="2001" sheetId="10" r:id="rId10"/>
    <sheet name="2000" sheetId="11" r:id="rId11"/>
    <sheet name="2000, April (Estimates Base)" sheetId="12" r:id="rId12"/>
    <sheet name="2000, April (Census 2000)" sheetId="13" r:id="rId13"/>
  </sheets>
  <definedNames>
    <definedName name="_xlnm.Print_Area" localSheetId="4">'2006'!$A$1:$P$47</definedName>
    <definedName name="_xlnm.Print_Area" localSheetId="3">'2007'!$A$1:$P$47</definedName>
    <definedName name="_xlnm.Print_Area" localSheetId="2">'2008'!$B$2:$D$80</definedName>
    <definedName name="_xlnm.Print_Area" localSheetId="1">'2009'!$A$7:$Y$76</definedName>
  </definedNames>
  <calcPr fullCalcOnLoad="1"/>
</workbook>
</file>

<file path=xl/sharedStrings.xml><?xml version="1.0" encoding="utf-8"?>
<sst xmlns="http://schemas.openxmlformats.org/spreadsheetml/2006/main" count="662" uniqueCount="176">
  <si>
    <t>Age group</t>
  </si>
  <si>
    <t>Total</t>
  </si>
  <si>
    <t>Males</t>
  </si>
  <si>
    <t>Females</t>
  </si>
  <si>
    <t xml:space="preserve">  Total</t>
  </si>
  <si>
    <t>Under 5 years</t>
  </si>
  <si>
    <t>5 to 9 years</t>
  </si>
  <si>
    <t>10 to 14 years</t>
  </si>
  <si>
    <t>15 to 19 years</t>
  </si>
  <si>
    <t>20 to 24 years</t>
  </si>
  <si>
    <t>25 to 29 years</t>
  </si>
  <si>
    <t>30 to 34 years</t>
  </si>
  <si>
    <t>35 to 39 years</t>
  </si>
  <si>
    <t>40 to 44 years</t>
  </si>
  <si>
    <t>45 to 49 years</t>
  </si>
  <si>
    <t>50 to 54 years</t>
  </si>
  <si>
    <t>55 to 59 years</t>
  </si>
  <si>
    <t>60 to 64 years</t>
  </si>
  <si>
    <t>65 to 74 years</t>
  </si>
  <si>
    <t>75 to 84 years</t>
  </si>
  <si>
    <t>85 years and over</t>
  </si>
  <si>
    <t>5 to 13 years</t>
  </si>
  <si>
    <t>14 to 17 years</t>
  </si>
  <si>
    <t>18 to 24 years</t>
  </si>
  <si>
    <t>Median age (years)</t>
  </si>
  <si>
    <t>****************************************************************************************</t>
  </si>
  <si>
    <t>Please complete:</t>
  </si>
  <si>
    <t>Please contact Lars Johanson, lars.b.johanson@census.gov</t>
  </si>
  <si>
    <t>301-763-1171 if you have any questions.</t>
  </si>
  <si>
    <t>18 years and over...</t>
  </si>
  <si>
    <t>55 years and over...</t>
  </si>
  <si>
    <t>65 years and over...</t>
  </si>
  <si>
    <t>75 years and over...</t>
  </si>
  <si>
    <t>Phone:  (301) 763-6113</t>
  </si>
  <si>
    <t>2000  (Census 2000)</t>
  </si>
  <si>
    <t>population from the Count Question Resolution program and geographic program revisions.</t>
  </si>
  <si>
    <t>2000 (Estimates Base)\3</t>
  </si>
  <si>
    <t>&lt;begtab;tbspec2&gt;&lt;setnc;19&gt;</t>
  </si>
  <si>
    <r>
      <t>[</t>
    </r>
    <r>
      <rPr>
        <b/>
        <sz val="12"/>
        <rFont val="Courier New"/>
        <family val="3"/>
      </rPr>
      <t>In thousands, except as indicated (226,546 represents 226,546,000).</t>
    </r>
  </si>
  <si>
    <t>&lt;nr&gt;\[&lt;bold&gt;In thousands, except as indicated (226,546 represents 226,546,000).</t>
  </si>
  <si>
    <t>1980, 1990, and 2000 data are enumerated population as of April 1;</t>
  </si>
  <si>
    <t>&lt;nr&gt;1980, 1990, and 2000 data are enumerated population as of April 1;</t>
  </si>
  <si>
    <t>data for other years are estimated population as of July 1.</t>
  </si>
  <si>
    <t>&lt;nr&gt;data for other years are estimated population as of July 1&lt;med&gt;.</t>
  </si>
  <si>
    <t>Excludes Armed Forces overseas.</t>
  </si>
  <si>
    <t>&lt;nr&gt;Excludes Armed Forces overseas.</t>
  </si>
  <si>
    <t>For definition of median, see Guide to Tabular Presentation]</t>
  </si>
  <si>
    <t>&lt;nr&gt;For definition of median, see Guide to Tabular Presentation\]&lt;l&gt;</t>
  </si>
  <si>
    <t>&lt;Tr;2;1&gt;Age group&lt;Tc;1;3&gt;&lt;bold&gt;1980&lt;med&gt; \1&lt;c&gt;&lt;Tc;1;3&gt;&lt;bold&gt;1990&lt;med&gt; \2&lt;c&gt;</t>
  </si>
  <si>
    <t>Total  Male  Female  Total  Male  Female</t>
  </si>
  <si>
    <t>&lt;nr&gt;  Total  Male  Female  Total  Male  Female</t>
  </si>
  <si>
    <t>$del</t>
  </si>
  <si>
    <t>1980 \1</t>
  </si>
  <si>
    <t>1990 \2</t>
  </si>
  <si>
    <t>2000 \3</t>
  </si>
  <si>
    <t>addcheck</t>
  </si>
  <si>
    <t>$del  addcheck</t>
  </si>
  <si>
    <t xml:space="preserve">  &lt;chgrow;bold&gt;Total</t>
  </si>
  <si>
    <t>&lt;lp;6q&gt;5 to 13 years</t>
  </si>
  <si>
    <t xml:space="preserve">18 years and over      </t>
  </si>
  <si>
    <t xml:space="preserve">&lt;lp;6q&gt;18 years and over      </t>
  </si>
  <si>
    <t xml:space="preserve">55 years and over      </t>
  </si>
  <si>
    <t xml:space="preserve">65 years and over      </t>
  </si>
  <si>
    <t xml:space="preserve">75 years and over      </t>
  </si>
  <si>
    <t>&lt;lp;6q&gt;Median age&lt;l&gt;\n(years)</t>
  </si>
  <si>
    <t>&lt;nr&gt;&lt;endtab&gt;</t>
  </si>
  <si>
    <t>\1 Total population count has been revised since the 1980 census</t>
  </si>
  <si>
    <t>[tbf]\1 Total population count has been revised since the 1980 census</t>
  </si>
  <si>
    <t>publications. Numbers by age, race, Hispanic origin, and sex have not</t>
  </si>
  <si>
    <t>publications. Numbers by age and sex have not</t>
  </si>
  <si>
    <t>been corrected.</t>
  </si>
  <si>
    <t>been corrected.\n\n</t>
  </si>
  <si>
    <t>\2 The data shown have been modified from the official 1990 census</t>
  </si>
  <si>
    <t>counts. See text of this section for explanation.</t>
  </si>
  <si>
    <t>resolution corrections processed through August 1997. It generally</t>
  </si>
  <si>
    <t xml:space="preserve">does not include adjustments for census coverage errors. However, it </t>
  </si>
  <si>
    <t>includes adjustments estimated for the 1995 Test Census in</t>
  </si>
  <si>
    <t xml:space="preserve">various localities in California, New Jersey, and Louisiana; and the </t>
  </si>
  <si>
    <t>1998 census dress rehearsals in localities in California and Wisconsin.</t>
  </si>
  <si>
    <t>These adjustments amounted to a total of 81,052 persons.</t>
  </si>
  <si>
    <t>These adjustments amounted to a total of 81,052 persons.\n\n</t>
  </si>
  <si>
    <t xml:space="preserve">\3 The April 1, 2000 population estimates base reflects changes to the Census 2000 </t>
  </si>
  <si>
    <t>Source: U.S. Census Bureau,</t>
  </si>
  <si>
    <t>[tbf]Source: U.S. Census Bureau,</t>
  </si>
  <si>
    <t>Current Population Reports, P25-1095;</t>
  </si>
  <si>
    <t>"Table US-EST90INT-04 - Intercensal Estimates of the United States Resident Population</t>
  </si>
  <si>
    <t>by Age Groups and Sex, 1990-2000: Selected Months";</t>
  </si>
  <si>
    <t>published September 13, 2002;</t>
  </si>
  <si>
    <t>&lt;http://www.census.gov/popest/archives/EST90INTERCENSAL/US-EST90INT-04.html&gt;; and</t>
  </si>
  <si>
    <t>\&lt;http://www.census.gov/popest/archives/EST90INTERCENSAL/US-EST90INT-04.html\&gt;; and</t>
  </si>
  <si>
    <t>INTERNET LINK</t>
  </si>
  <si>
    <t>http://www.census.gov/popest/estimates.php</t>
  </si>
  <si>
    <t>&lt;nr&gt;&lt;setwid;1;5.3p&gt;&lt;setrul;col;4;0.3q&gt;</t>
  </si>
  <si>
    <t>[In thousands, except as indicated (226,546 represents 226,546,000).</t>
  </si>
  <si>
    <t>population from the Count Question Resolution program.</t>
  </si>
  <si>
    <t>&lt;nr&gt;&lt;setrul;col;7;0.3q&gt;&lt;setrul;col;10;0.3q&gt;</t>
  </si>
  <si>
    <t>&lt;nr&gt;&lt;setrul;col;16;0.3q&gt;</t>
  </si>
  <si>
    <t>PLEASE PROVIDE 2008 DATA AND REVISIONS FOR PRIOR YEARS</t>
  </si>
  <si>
    <t xml:space="preserve">"Annual Estimates of the Resident Population by Sex and Five-Year Age Groups </t>
  </si>
  <si>
    <t>&lt;http://www.census.gov/popest/national/asrh/NC-EST2008/NC-EST2008-01.xls&gt;.</t>
  </si>
  <si>
    <t>Source: "Table 1: Annual Estimates of the Resident Population by Five-Year Age Groups and Sex for the United States: April 1, 2000 to July 1, 2008"</t>
  </si>
  <si>
    <t>http://www.census.gov/popest/national/asrh/NC-EST2008/NC-EST2008-01.xls</t>
  </si>
  <si>
    <t>Phone:  (301) 763-6149</t>
  </si>
  <si>
    <t>Contact:  Donnette Willis; donnette.d.willis@census.gov.</t>
  </si>
  <si>
    <t>The April 1, 1990, estimates base (248,790,925) includes count question</t>
  </si>
  <si>
    <t>Release date: May 14, 2009;</t>
  </si>
  <si>
    <t>$proc$compose autorecur acsd statab10 p0011 $proc$</t>
  </si>
  <si>
    <t>[45broad]&lt;pn;4;11&gt;&lt;px;;2&gt;Population&lt;pa&gt;</t>
  </si>
  <si>
    <t>&lt;nr&gt;&lt;Tc;1;3&gt;&lt;bold&gt;2000 \3&lt;med&gt;&lt;c&gt;&lt;Tc;2;1&gt;&lt;bold&gt;2002&lt;med&gt;, total&lt;Tc;2;1&gt;&lt;bold&gt;2003&lt;med&gt;, total&lt;Tc;2;1&gt;&lt;bold&gt;2004&lt;med&gt;, total</t>
  </si>
  <si>
    <t>&lt;nr&gt;&lt;Tc;2;1&gt;&lt;bold&gt;2005&lt;med&gt;, total&lt;Tc;2;1&gt;&lt;bold&gt;2006&lt;med&gt;, total&lt;Tc;2;1&gt;&lt;bold&gt;2007&lt;med&gt;, total&lt;Tc;1;3&gt;&lt;bold&gt;2008&lt;c&gt;</t>
  </si>
  <si>
    <r>
      <t>Table 7.</t>
    </r>
    <r>
      <rPr>
        <b/>
        <sz val="12"/>
        <rFont val="Courier New"/>
        <family val="3"/>
      </rPr>
      <t xml:space="preserve"> Resident Population by Sex and Age</t>
    </r>
  </si>
  <si>
    <t xml:space="preserve">by Age Groups and Sex, 1990-2000: Selected Months" </t>
  </si>
  <si>
    <t>(published 13 September 2002);</t>
  </si>
  <si>
    <t>for the United States: April 1, 2000 to July 1, 2008 (NC-EST2008-01)"</t>
  </si>
  <si>
    <t>(released May 14, 2009);</t>
  </si>
  <si>
    <t>Please contact Sean Wilburn, sean.wilburn@census.gov</t>
  </si>
  <si>
    <t>PLEASE PROVIDE 2009 DATA AND REVISIONS FOR PRIOR YEARS</t>
  </si>
  <si>
    <t>Male</t>
  </si>
  <si>
    <t>Female</t>
  </si>
  <si>
    <t>&lt;Tr;;0&gt;&lt;med&gt;Table 7. &lt;bold&gt;Resident Population by Sex and Age: 1980 to 2009&lt;l&gt;&lt;lp;6q&gt;&lt;sz;6q&gt;&lt;ff;0&gt;&lt;tq;1&gt;&lt;med&gt;</t>
  </si>
  <si>
    <t>for the United States: April 1, 2000 to July 1, 2009 (NC-EST2009-01)"</t>
  </si>
  <si>
    <t>&lt;http://www.census.gov/popest/national/asrh/NC-EST2009/NC-EST2009-01.xls&gt;.</t>
  </si>
  <si>
    <t>(released June 2010),</t>
  </si>
  <si>
    <r>
      <t xml:space="preserve">1995 </t>
    </r>
    <r>
      <rPr>
        <sz val="12"/>
        <rFont val="Courier New"/>
        <family val="3"/>
      </rPr>
      <t>total</t>
    </r>
  </si>
  <si>
    <t>Table 7. Resident Population by Sex and Age: 1980 to 2009</t>
  </si>
  <si>
    <t xml:space="preserve">  Total...</t>
  </si>
  <si>
    <t>Under 5 years...</t>
  </si>
  <si>
    <t>5 to 9 years...</t>
  </si>
  <si>
    <t>10 to 14 years...</t>
  </si>
  <si>
    <t>15 to 19 years...</t>
  </si>
  <si>
    <t>20 to 24 years...</t>
  </si>
  <si>
    <t>25 to 29 years...</t>
  </si>
  <si>
    <t>30 to 34 years...</t>
  </si>
  <si>
    <t>35 to 39 years...</t>
  </si>
  <si>
    <t>40 to 44 years...</t>
  </si>
  <si>
    <t>45 to 49 years...</t>
  </si>
  <si>
    <t>50 to 54 years...</t>
  </si>
  <si>
    <t>55 to 59 years...</t>
  </si>
  <si>
    <t>60 to 64 years...</t>
  </si>
  <si>
    <t>65 to 74 years...</t>
  </si>
  <si>
    <t>75 to 84 years...</t>
  </si>
  <si>
    <t>85 years and over...</t>
  </si>
  <si>
    <t>5 to 13 years...</t>
  </si>
  <si>
    <t>14 to 17 years...</t>
  </si>
  <si>
    <t>18 to 24 years...</t>
  </si>
  <si>
    <t>Median age (years)...</t>
  </si>
  <si>
    <r>
      <t>2003,</t>
    </r>
    <r>
      <rPr>
        <sz val="12"/>
        <rFont val="Courier New"/>
        <family val="3"/>
      </rPr>
      <t xml:space="preserve"> total</t>
    </r>
  </si>
  <si>
    <r>
      <t>2004,</t>
    </r>
    <r>
      <rPr>
        <sz val="12"/>
        <rFont val="Courier New"/>
        <family val="3"/>
      </rPr>
      <t xml:space="preserve"> total</t>
    </r>
  </si>
  <si>
    <r>
      <t>2005,</t>
    </r>
    <r>
      <rPr>
        <sz val="12"/>
        <rFont val="Courier New"/>
        <family val="3"/>
      </rPr>
      <t xml:space="preserve"> total</t>
    </r>
  </si>
  <si>
    <r>
      <t>2006,</t>
    </r>
    <r>
      <rPr>
        <sz val="12"/>
        <rFont val="Courier New"/>
        <family val="3"/>
      </rPr>
      <t xml:space="preserve"> total</t>
    </r>
  </si>
  <si>
    <r>
      <t>2007,</t>
    </r>
    <r>
      <rPr>
        <sz val="12"/>
        <rFont val="Courier New"/>
        <family val="3"/>
      </rPr>
      <t xml:space="preserve"> total</t>
    </r>
  </si>
  <si>
    <r>
      <t>2008,</t>
    </r>
    <r>
      <rPr>
        <sz val="12"/>
        <rFont val="Courier New"/>
        <family val="3"/>
      </rPr>
      <t xml:space="preserve"> total</t>
    </r>
  </si>
  <si>
    <r>
      <t>2002,</t>
    </r>
    <r>
      <rPr>
        <sz val="12"/>
        <rFont val="Courier New"/>
        <family val="3"/>
      </rPr>
      <t xml:space="preserve"> total</t>
    </r>
  </si>
  <si>
    <r>
      <t>2001,</t>
    </r>
    <r>
      <rPr>
        <sz val="12"/>
        <rFont val="Courier New"/>
        <family val="3"/>
      </rPr>
      <t xml:space="preserve"> total</t>
    </r>
  </si>
  <si>
    <r>
      <t>2000,</t>
    </r>
    <r>
      <rPr>
        <sz val="12"/>
        <rFont val="Courier New"/>
        <family val="3"/>
      </rPr>
      <t xml:space="preserve"> total</t>
    </r>
  </si>
  <si>
    <t>Age</t>
  </si>
  <si>
    <t>$del  Age</t>
  </si>
  <si>
    <t>September 2002,</t>
  </si>
  <si>
    <t>by Age Groups and Sex, 1990-2000: Selected Months,"</t>
  </si>
  <si>
    <t>for the United States: April 1, 2000 to July 1, 2009 (NC-EST2009-01),"</t>
  </si>
  <si>
    <t>June 2010,</t>
  </si>
  <si>
    <t>FOOTNOTES:</t>
  </si>
  <si>
    <t>Internet release date: 12/15/2010</t>
  </si>
  <si>
    <t>18 years and over</t>
  </si>
  <si>
    <t>55 years and over</t>
  </si>
  <si>
    <t>65 years and over</t>
  </si>
  <si>
    <t>75 years and over</t>
  </si>
  <si>
    <t>[In thousands, except as indicated (226,546 represents 226,546,000). As of April 1. Excludes Armed Forces overseas. For definition of median, see Guide to Tabular Presentation]</t>
  </si>
  <si>
    <t>\1 Total population count has been revised since the 1980 census publications. Numbers by age, race, Hispanic origin, and sex have not been corrected.</t>
  </si>
  <si>
    <t>\2 The data shown have been modified from the official 1990 census counts. See text of this section for explanation. The April 1, 1990, estimates base (248,790,925) includes count question resolution corrections processed through August 1997. It generally does not include adjustments for census coverage errors. However, it includes adjustments estimated for the 1995 Test Census in various localities in California, New Jersey, and Louisiana; and the 1998 census dress rehearsals in localities in California and Wisconsin. These adjustments amounted to a total of 81,052 persons.</t>
  </si>
  <si>
    <t>\3 The April 1, 2000 population estimates base reflects changes to the Census 2000 population from the Count Question Resolution program and geographic program revisions.</t>
  </si>
  <si>
    <t>For more information:</t>
  </si>
  <si>
    <t>Source: U.S. Census Bureau, Current Population Reports, P25-1095; "Table US-EST90INT-04 - Intercensal Estimates of the United States Resident Population by Age Groups and Sex, 1990-2000: Selected Months," September 2002.</t>
  </si>
  <si>
    <t xml:space="preserve">Table with row headers in column A and column headers in rows 4 and 5. </t>
  </si>
  <si>
    <t>Internet release date: 09/30/2011</t>
  </si>
  <si>
    <t>http://www.census.gov/popest/archives/EST90INTERCENSAL/US-EST90INT-04.html</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</si>
</sst>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mmmm\ d\,\ yyyy"/>
    <numFmt numFmtId="175" formatCode="[$-409]mmmm\ d\,\ yyyy;@"/>
    <numFmt numFmtId="176" formatCode="#,##0.0000000000"/>
    <numFmt numFmtId="177" formatCode="#,##0.000"/>
    <numFmt numFmtId="178" formatCode="[$-409]dddd\,\ mmmm\ dd\,\ yyyy"/>
    <numFmt numFmtId="179" formatCode="0.000"/>
    <numFmt numFmtId="180" formatCode="&quot;Yes&quot;;&quot;Yes&quot;;&quot;No&quot;"/>
    <numFmt numFmtId="181" formatCode="&quot;True&quot;;&quot;True&quot;;&quot;False&quot;"/>
    <numFmt numFmtId="182" formatCode="&quot;On&quot;;&quot;On&quot;;&quot;Off&quot;"/>
  </numFmts>
  <fonts count="48">
    <font>
      <sz val="12"/>
      <name val="Courier New"/>
      <family val="0"/>
    </font>
    <font>
      <b/>
      <sz val="10"/>
      <name val="Arial"/>
      <family val="0"/>
    </font>
    <font>
      <i/>
      <sz val="10"/>
      <name val="Arial"/>
      <family val="0"/>
    </font>
    <font>
      <b/>
      <i/>
      <sz val="10"/>
      <name val="Arial"/>
      <family val="0"/>
    </font>
    <font>
      <u val="single"/>
      <sz val="12"/>
      <color indexed="12"/>
      <name val="Courier New"/>
      <family val="3"/>
    </font>
    <font>
      <u val="single"/>
      <sz val="12"/>
      <color indexed="36"/>
      <name val="Courier New"/>
      <family val="3"/>
    </font>
    <font>
      <b/>
      <sz val="12"/>
      <name val="Courier New"/>
      <family val="3"/>
    </font>
    <font>
      <sz val="10"/>
      <name val="Arial"/>
      <family val="2"/>
    </font>
    <font>
      <sz val="12"/>
      <color indexed="10"/>
      <name val="Courier New"/>
      <family val="3"/>
    </font>
    <font>
      <sz val="12"/>
      <color indexed="8"/>
      <name val="Courier New"/>
      <family val="3"/>
    </font>
    <font>
      <sz val="8"/>
      <name val="Courier New"/>
      <family val="3"/>
    </font>
    <font>
      <sz val="12"/>
      <color indexed="12"/>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color indexed="9"/>
      </left>
      <right style="medium">
        <color indexed="9"/>
      </right>
      <top style="medium">
        <color indexed="9"/>
      </top>
      <bottom style="medium">
        <color indexed="9"/>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color indexed="9"/>
      </left>
      <right>
        <color indexed="63"/>
      </right>
      <top>
        <color indexed="63"/>
      </top>
      <bottom>
        <color indexed="63"/>
      </botto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7"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7">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horizontal="center"/>
    </xf>
    <xf numFmtId="172" fontId="0" fillId="0" borderId="0" xfId="0" applyNumberFormat="1" applyFont="1" applyAlignment="1">
      <alignment/>
    </xf>
    <xf numFmtId="1" fontId="0" fillId="0" borderId="0" xfId="0" applyNumberFormat="1" applyFont="1" applyAlignment="1">
      <alignment/>
    </xf>
    <xf numFmtId="1" fontId="0" fillId="0" borderId="0" xfId="0" applyNumberFormat="1" applyFont="1" applyAlignment="1">
      <alignment/>
    </xf>
    <xf numFmtId="1" fontId="0" fillId="0" borderId="0" xfId="0" applyNumberFormat="1" applyFont="1" applyAlignment="1">
      <alignment horizontal="fill"/>
    </xf>
    <xf numFmtId="1" fontId="0" fillId="0" borderId="0" xfId="0" applyNumberFormat="1" applyFont="1" applyAlignment="1">
      <alignment horizontal="center"/>
    </xf>
    <xf numFmtId="0" fontId="0" fillId="0" borderId="10" xfId="0" applyNumberFormat="1" applyFont="1" applyBorder="1" applyAlignment="1">
      <alignment horizontal="fill"/>
    </xf>
    <xf numFmtId="1" fontId="0" fillId="0" borderId="10" xfId="0" applyNumberFormat="1" applyFont="1" applyBorder="1" applyAlignment="1">
      <alignment horizontal="fill"/>
    </xf>
    <xf numFmtId="0" fontId="6" fillId="0" borderId="0" xfId="0" applyFont="1" applyAlignment="1">
      <alignment/>
    </xf>
    <xf numFmtId="1" fontId="6" fillId="0" borderId="11" xfId="0" applyNumberFormat="1" applyFont="1" applyBorder="1" applyAlignment="1">
      <alignment/>
    </xf>
    <xf numFmtId="0" fontId="0" fillId="0" borderId="11" xfId="0" applyNumberFormat="1" applyFont="1" applyBorder="1" applyAlignment="1">
      <alignment horizontal="fill"/>
    </xf>
    <xf numFmtId="1" fontId="0" fillId="0" borderId="11" xfId="0" applyNumberFormat="1" applyFont="1" applyBorder="1" applyAlignment="1">
      <alignment horizontal="fill"/>
    </xf>
    <xf numFmtId="3" fontId="6" fillId="0" borderId="0" xfId="0" applyNumberFormat="1" applyFont="1" applyBorder="1" applyAlignment="1">
      <alignment/>
    </xf>
    <xf numFmtId="172" fontId="0" fillId="0" borderId="0" xfId="0" applyNumberFormat="1" applyFont="1" applyBorder="1" applyAlignment="1" quotePrefix="1">
      <alignment horizontal="right"/>
    </xf>
    <xf numFmtId="173" fontId="0" fillId="0" borderId="0" xfId="0" applyNumberFormat="1" applyFont="1" applyBorder="1" applyAlignment="1">
      <alignment/>
    </xf>
    <xf numFmtId="0" fontId="6" fillId="0" borderId="0" xfId="0" applyNumberFormat="1" applyFont="1" applyAlignment="1">
      <alignment/>
    </xf>
    <xf numFmtId="0" fontId="0" fillId="0" borderId="0" xfId="0" applyNumberFormat="1" applyFont="1" applyAlignment="1" quotePrefix="1">
      <alignment/>
    </xf>
    <xf numFmtId="1" fontId="0" fillId="0" borderId="0" xfId="0" applyNumberFormat="1" applyFont="1" applyBorder="1" applyAlignment="1">
      <alignment horizontal="fill"/>
    </xf>
    <xf numFmtId="1" fontId="6" fillId="0" borderId="0" xfId="0" applyNumberFormat="1" applyFont="1" applyBorder="1" applyAlignment="1">
      <alignment/>
    </xf>
    <xf numFmtId="0" fontId="0" fillId="0" borderId="0" xfId="0" applyNumberFormat="1" applyFont="1" applyAlignment="1">
      <alignment horizontal="fill"/>
    </xf>
    <xf numFmtId="1" fontId="0" fillId="0" borderId="0" xfId="0" applyNumberFormat="1" applyFont="1" applyAlignment="1">
      <alignment horizontal="right"/>
    </xf>
    <xf numFmtId="1" fontId="0" fillId="0" borderId="12" xfId="0" applyNumberFormat="1" applyFont="1" applyBorder="1" applyAlignment="1">
      <alignment horizontal="fill"/>
    </xf>
    <xf numFmtId="3" fontId="0" fillId="0" borderId="0" xfId="0" applyNumberFormat="1" applyFont="1" applyAlignment="1">
      <alignment horizontal="right"/>
    </xf>
    <xf numFmtId="1" fontId="0" fillId="0" borderId="13" xfId="0" applyNumberFormat="1" applyFont="1" applyBorder="1" applyAlignment="1">
      <alignment horizontal="right"/>
    </xf>
    <xf numFmtId="3" fontId="6" fillId="0" borderId="0" xfId="0" applyNumberFormat="1" applyFont="1" applyAlignment="1">
      <alignment/>
    </xf>
    <xf numFmtId="3" fontId="6" fillId="0" borderId="13" xfId="0" applyNumberFormat="1" applyFont="1" applyBorder="1" applyAlignment="1">
      <alignment/>
    </xf>
    <xf numFmtId="3" fontId="6" fillId="0" borderId="0" xfId="0" applyNumberFormat="1" applyFont="1" applyAlignment="1">
      <alignment/>
    </xf>
    <xf numFmtId="3" fontId="0" fillId="0" borderId="13" xfId="0" applyNumberFormat="1" applyFont="1" applyBorder="1" applyAlignment="1">
      <alignment/>
    </xf>
    <xf numFmtId="3" fontId="0" fillId="0" borderId="0" xfId="0" applyNumberFormat="1" applyAlignment="1">
      <alignment/>
    </xf>
    <xf numFmtId="3" fontId="0" fillId="0" borderId="0" xfId="0" applyNumberFormat="1" applyAlignment="1">
      <alignment/>
    </xf>
    <xf numFmtId="172" fontId="0" fillId="0" borderId="0" xfId="0" applyNumberFormat="1" applyFont="1" applyAlignment="1">
      <alignment/>
    </xf>
    <xf numFmtId="172" fontId="0" fillId="0" borderId="13" xfId="0" applyNumberFormat="1" applyFont="1" applyBorder="1" applyAlignment="1">
      <alignment/>
    </xf>
    <xf numFmtId="0" fontId="8" fillId="0" borderId="0" xfId="0" applyFont="1" applyAlignment="1">
      <alignment/>
    </xf>
    <xf numFmtId="1" fontId="8" fillId="0" borderId="0" xfId="0" applyNumberFormat="1" applyFont="1" applyAlignment="1">
      <alignment/>
    </xf>
    <xf numFmtId="0" fontId="4" fillId="0" borderId="0" xfId="53" applyAlignment="1" applyProtection="1">
      <alignment/>
      <protection/>
    </xf>
    <xf numFmtId="0" fontId="0" fillId="0" borderId="0" xfId="0" applyAlignment="1">
      <alignment/>
    </xf>
    <xf numFmtId="0" fontId="0" fillId="0" borderId="11" xfId="0" applyBorder="1" applyAlignment="1">
      <alignment/>
    </xf>
    <xf numFmtId="0" fontId="9" fillId="0" borderId="14" xfId="0" applyFont="1" applyBorder="1" applyAlignment="1">
      <alignment vertical="top"/>
    </xf>
    <xf numFmtId="1" fontId="0" fillId="0" borderId="0" xfId="0" applyNumberFormat="1" applyFont="1" applyBorder="1" applyAlignment="1">
      <alignment horizontal="right"/>
    </xf>
    <xf numFmtId="172" fontId="0" fillId="0" borderId="0" xfId="0" applyNumberFormat="1" applyFont="1" applyBorder="1" applyAlignment="1">
      <alignment/>
    </xf>
    <xf numFmtId="0" fontId="0" fillId="0" borderId="12" xfId="0" applyBorder="1" applyAlignment="1">
      <alignment/>
    </xf>
    <xf numFmtId="1" fontId="0" fillId="0" borderId="15" xfId="0" applyNumberFormat="1" applyFont="1" applyBorder="1" applyAlignment="1">
      <alignment horizontal="fill"/>
    </xf>
    <xf numFmtId="1" fontId="0" fillId="0" borderId="16" xfId="0" applyNumberFormat="1" applyFont="1" applyBorder="1" applyAlignment="1">
      <alignment horizontal="right"/>
    </xf>
    <xf numFmtId="0" fontId="0" fillId="0" borderId="15" xfId="0" applyBorder="1" applyAlignment="1">
      <alignment/>
    </xf>
    <xf numFmtId="172" fontId="0" fillId="0" borderId="0" xfId="0" applyNumberFormat="1" applyFont="1" applyAlignment="1">
      <alignment/>
    </xf>
    <xf numFmtId="172" fontId="0" fillId="0" borderId="13" xfId="0" applyNumberFormat="1" applyFont="1" applyBorder="1" applyAlignment="1">
      <alignment/>
    </xf>
    <xf numFmtId="172" fontId="0" fillId="0" borderId="16" xfId="0" applyNumberFormat="1" applyFont="1" applyBorder="1" applyAlignment="1">
      <alignment/>
    </xf>
    <xf numFmtId="0" fontId="0" fillId="0" borderId="0" xfId="0" applyFont="1" applyAlignment="1">
      <alignment/>
    </xf>
    <xf numFmtId="1" fontId="0" fillId="0" borderId="17" xfId="0" applyNumberFormat="1" applyFont="1" applyBorder="1" applyAlignment="1">
      <alignment horizontal="right" wrapText="1"/>
    </xf>
    <xf numFmtId="0" fontId="0" fillId="0" borderId="18" xfId="0" applyNumberFormat="1" applyFont="1" applyBorder="1" applyAlignment="1">
      <alignment horizontal="right" wrapText="1"/>
    </xf>
    <xf numFmtId="0" fontId="0" fillId="0" borderId="19" xfId="0" applyNumberFormat="1" applyFont="1" applyBorder="1" applyAlignment="1">
      <alignment horizontal="right" wrapText="1"/>
    </xf>
    <xf numFmtId="0" fontId="0" fillId="0" borderId="17" xfId="0" applyNumberFormat="1" applyFont="1" applyBorder="1" applyAlignment="1">
      <alignment horizontal="right" wrapText="1"/>
    </xf>
    <xf numFmtId="0" fontId="0" fillId="0" borderId="20" xfId="0" applyNumberFormat="1" applyFont="1" applyBorder="1" applyAlignment="1">
      <alignment horizontal="fill"/>
    </xf>
    <xf numFmtId="0" fontId="0" fillId="0" borderId="16" xfId="0" applyNumberFormat="1" applyFont="1" applyBorder="1" applyAlignment="1">
      <alignment horizontal="fill"/>
    </xf>
    <xf numFmtId="0" fontId="6" fillId="0" borderId="16" xfId="0" applyFont="1" applyBorder="1" applyAlignment="1">
      <alignment/>
    </xf>
    <xf numFmtId="3" fontId="0" fillId="0" borderId="16" xfId="0" applyNumberFormat="1" applyFont="1" applyBorder="1" applyAlignment="1">
      <alignment/>
    </xf>
    <xf numFmtId="0" fontId="0" fillId="0" borderId="16" xfId="0" applyNumberFormat="1" applyFont="1" applyBorder="1" applyAlignment="1">
      <alignment/>
    </xf>
    <xf numFmtId="3" fontId="0" fillId="0" borderId="16" xfId="0" applyNumberFormat="1" applyFont="1" applyBorder="1" applyAlignment="1">
      <alignment/>
    </xf>
    <xf numFmtId="0" fontId="0" fillId="0" borderId="15" xfId="0" applyNumberFormat="1" applyFont="1" applyBorder="1" applyAlignment="1">
      <alignment horizontal="fill"/>
    </xf>
    <xf numFmtId="1" fontId="0" fillId="0" borderId="20" xfId="0" applyNumberFormat="1" applyFont="1" applyBorder="1" applyAlignment="1">
      <alignment horizontal="right"/>
    </xf>
    <xf numFmtId="3" fontId="6" fillId="0" borderId="16" xfId="0" applyNumberFormat="1" applyFont="1" applyBorder="1" applyAlignment="1">
      <alignment/>
    </xf>
    <xf numFmtId="3" fontId="0" fillId="0" borderId="16" xfId="0" applyNumberFormat="1" applyFont="1" applyBorder="1" applyAlignment="1">
      <alignment/>
    </xf>
    <xf numFmtId="172" fontId="0" fillId="0" borderId="16" xfId="0" applyNumberFormat="1" applyFont="1" applyBorder="1" applyAlignment="1">
      <alignment/>
    </xf>
    <xf numFmtId="3" fontId="6" fillId="0" borderId="21" xfId="0" applyNumberFormat="1" applyFont="1" applyBorder="1" applyAlignment="1">
      <alignment/>
    </xf>
    <xf numFmtId="3" fontId="0" fillId="0" borderId="21" xfId="0" applyNumberFormat="1" applyFont="1" applyBorder="1" applyAlignment="1">
      <alignment/>
    </xf>
    <xf numFmtId="3" fontId="0" fillId="0" borderId="16" xfId="0" applyNumberFormat="1" applyBorder="1" applyAlignment="1">
      <alignment/>
    </xf>
    <xf numFmtId="1" fontId="0" fillId="0" borderId="18" xfId="0" applyNumberFormat="1" applyFont="1" applyBorder="1" applyAlignment="1">
      <alignment horizontal="right" wrapText="1"/>
    </xf>
    <xf numFmtId="0" fontId="0" fillId="0" borderId="16" xfId="0" applyNumberFormat="1" applyFont="1" applyBorder="1" applyAlignment="1">
      <alignment horizontal="center"/>
    </xf>
    <xf numFmtId="3" fontId="0" fillId="0" borderId="11" xfId="0" applyNumberFormat="1" applyFont="1" applyBorder="1" applyAlignment="1">
      <alignment/>
    </xf>
    <xf numFmtId="3" fontId="0" fillId="0" borderId="15" xfId="0" applyNumberFormat="1" applyFont="1" applyBorder="1" applyAlignment="1">
      <alignment/>
    </xf>
    <xf numFmtId="0" fontId="0" fillId="0" borderId="11" xfId="0" applyBorder="1" applyAlignment="1">
      <alignment/>
    </xf>
    <xf numFmtId="3" fontId="0" fillId="0" borderId="0" xfId="0" applyNumberFormat="1" applyFont="1" applyAlignment="1">
      <alignment/>
    </xf>
    <xf numFmtId="3" fontId="0" fillId="0" borderId="0" xfId="0" applyNumberFormat="1" applyBorder="1" applyAlignment="1">
      <alignment/>
    </xf>
    <xf numFmtId="0" fontId="47" fillId="0" borderId="0" xfId="0" applyFont="1" applyAlignment="1">
      <alignment/>
    </xf>
    <xf numFmtId="0" fontId="0" fillId="0" borderId="0" xfId="0" applyNumberFormat="1" applyFont="1" applyAlignment="1">
      <alignment horizontal="left" wrapText="1"/>
    </xf>
    <xf numFmtId="0" fontId="0" fillId="0" borderId="0" xfId="0" applyFont="1" applyAlignment="1">
      <alignment horizontal="left"/>
    </xf>
    <xf numFmtId="0" fontId="0" fillId="0" borderId="0" xfId="0" applyNumberFormat="1" applyFont="1" applyAlignment="1">
      <alignment horizontal="left"/>
    </xf>
    <xf numFmtId="3" fontId="0" fillId="0" borderId="10" xfId="0" applyNumberFormat="1" applyFont="1" applyBorder="1" applyAlignment="1">
      <alignment horizontal="left"/>
    </xf>
    <xf numFmtId="0" fontId="0" fillId="0" borderId="11" xfId="0" applyNumberFormat="1" applyFont="1" applyBorder="1" applyAlignment="1">
      <alignment horizontal="left" wrapText="1"/>
    </xf>
    <xf numFmtId="1" fontId="6" fillId="0" borderId="18" xfId="0" applyNumberFormat="1" applyFont="1" applyBorder="1" applyAlignment="1">
      <alignment horizontal="center"/>
    </xf>
    <xf numFmtId="1" fontId="11" fillId="0" borderId="17" xfId="53" applyNumberFormat="1" applyFont="1" applyBorder="1" applyAlignment="1" applyProtection="1">
      <alignment horizontal="center" wrapText="1"/>
      <protection/>
    </xf>
    <xf numFmtId="0" fontId="11" fillId="0" borderId="18" xfId="53" applyFont="1" applyBorder="1" applyAlignment="1" applyProtection="1">
      <alignment horizontal="center" wrapText="1"/>
      <protection/>
    </xf>
    <xf numFmtId="0" fontId="11" fillId="0" borderId="19" xfId="53" applyFont="1" applyBorder="1" applyAlignment="1" applyProtection="1">
      <alignment horizontal="center" wrapText="1"/>
      <protection/>
    </xf>
    <xf numFmtId="0" fontId="0" fillId="0" borderId="22"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11" fillId="0" borderId="17" xfId="53" applyNumberFormat="1" applyFont="1" applyBorder="1" applyAlignment="1" applyProtection="1">
      <alignment horizontal="center"/>
      <protection/>
    </xf>
    <xf numFmtId="0" fontId="11" fillId="0" borderId="18" xfId="53" applyNumberFormat="1" applyFont="1" applyBorder="1" applyAlignment="1" applyProtection="1">
      <alignment horizontal="center"/>
      <protection/>
    </xf>
    <xf numFmtId="0" fontId="11" fillId="0" borderId="19" xfId="53" applyNumberFormat="1" applyFont="1" applyBorder="1" applyAlignment="1" applyProtection="1">
      <alignment horizontal="center"/>
      <protection/>
    </xf>
    <xf numFmtId="1" fontId="11" fillId="0" borderId="17" xfId="53" applyNumberFormat="1" applyFont="1" applyBorder="1" applyAlignment="1" applyProtection="1">
      <alignment horizontal="center"/>
      <protection/>
    </xf>
    <xf numFmtId="1" fontId="11" fillId="0" borderId="18" xfId="53" applyNumberFormat="1" applyFont="1" applyBorder="1" applyAlignment="1" applyProtection="1">
      <alignment horizontal="center"/>
      <protection/>
    </xf>
    <xf numFmtId="0" fontId="9" fillId="0" borderId="24" xfId="0" applyFont="1" applyBorder="1" applyAlignment="1">
      <alignment horizontal="left" vertical="top"/>
    </xf>
    <xf numFmtId="0" fontId="9" fillId="0" borderId="0" xfId="0" applyFont="1" applyBorder="1" applyAlignment="1">
      <alignment horizontal="left" vertical="top"/>
    </xf>
    <xf numFmtId="1" fontId="6" fillId="0" borderId="10" xfId="0" applyNumberFormat="1" applyFont="1" applyBorder="1" applyAlignment="1">
      <alignment horizontal="right" wrapText="1"/>
    </xf>
    <xf numFmtId="1" fontId="0" fillId="0" borderId="11" xfId="0" applyNumberFormat="1" applyFont="1" applyBorder="1" applyAlignment="1">
      <alignment horizontal="right" wrapText="1"/>
    </xf>
    <xf numFmtId="1" fontId="6" fillId="0" borderId="20" xfId="0" applyNumberFormat="1" applyFont="1" applyBorder="1" applyAlignment="1">
      <alignment horizontal="right" wrapText="1"/>
    </xf>
    <xf numFmtId="1" fontId="0" fillId="0" borderId="15" xfId="0" applyNumberFormat="1" applyFont="1" applyBorder="1" applyAlignment="1">
      <alignment horizontal="right" wrapText="1"/>
    </xf>
    <xf numFmtId="1" fontId="6" fillId="0" borderId="17" xfId="0" applyNumberFormat="1" applyFont="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6" fillId="0" borderId="17" xfId="0" applyNumberFormat="1" applyFont="1" applyBorder="1" applyAlignment="1">
      <alignment horizontal="center"/>
    </xf>
    <xf numFmtId="0" fontId="6" fillId="0" borderId="18" xfId="0" applyNumberFormat="1" applyFont="1" applyBorder="1" applyAlignment="1">
      <alignment horizontal="center"/>
    </xf>
    <xf numFmtId="0" fontId="6" fillId="0" borderId="19" xfId="0" applyNumberFormat="1" applyFont="1" applyBorder="1" applyAlignment="1">
      <alignment horizontal="center"/>
    </xf>
    <xf numFmtId="1" fontId="6" fillId="0" borderId="17" xfId="0" applyNumberFormat="1" applyFont="1" applyBorder="1" applyAlignment="1">
      <alignment horizontal="center"/>
    </xf>
    <xf numFmtId="0" fontId="6" fillId="0" borderId="22" xfId="0" applyFont="1" applyBorder="1" applyAlignment="1">
      <alignment horizontal="right" wrapText="1"/>
    </xf>
    <xf numFmtId="0" fontId="6" fillId="0" borderId="23" xfId="0" applyFont="1" applyBorder="1" applyAlignment="1">
      <alignment horizontal="right" wrapText="1"/>
    </xf>
    <xf numFmtId="0" fontId="0" fillId="0" borderId="23" xfId="0" applyNumberFormat="1" applyFont="1" applyBorder="1" applyAlignment="1" quotePrefix="1">
      <alignment horizontal="center" vertical="center"/>
    </xf>
    <xf numFmtId="0" fontId="6" fillId="0" borderId="25" xfId="0" applyFont="1" applyBorder="1" applyAlignment="1">
      <alignment horizontal="right" wrapText="1"/>
    </xf>
    <xf numFmtId="0" fontId="0" fillId="0" borderId="12" xfId="0" applyFont="1" applyBorder="1" applyAlignment="1">
      <alignment horizontal="right" wrapText="1"/>
    </xf>
    <xf numFmtId="0" fontId="6" fillId="0" borderId="10" xfId="0" applyFont="1" applyBorder="1" applyAlignment="1">
      <alignment horizontal="right" wrapText="1"/>
    </xf>
    <xf numFmtId="0" fontId="0" fillId="0" borderId="11" xfId="0" applyFont="1" applyBorder="1" applyAlignment="1">
      <alignment horizontal="right" wrapText="1"/>
    </xf>
    <xf numFmtId="0" fontId="4" fillId="0" borderId="0" xfId="53" applyNumberFormat="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archives/EST90INTERCENSAL/US-EST90INT-04.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sus.gov/popest/estimates.ph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ensus.gov/popest/estimates.ph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ensus.gov/popest/national/asrh/NC-EST2008/NC-EST2008-01.xl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ensus.gov/popest/national/asrh/NC-EST2008/NC-EST2008-01.xl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0"/>
  <sheetViews>
    <sheetView showGridLines="0" tabSelected="1" zoomScale="75" zoomScaleNormal="75" zoomScalePageLayoutView="0" workbookViewId="0" topLeftCell="A1">
      <pane xSplit="1" ySplit="5" topLeftCell="D6" activePane="bottomRight" state="frozen"/>
      <selection pane="topLeft" activeCell="A1" sqref="A1"/>
      <selection pane="topRight" activeCell="B1" sqref="B1"/>
      <selection pane="bottomLeft" activeCell="A6" sqref="A6"/>
      <selection pane="bottomRight" activeCell="A1" sqref="A1"/>
    </sheetView>
  </sheetViews>
  <sheetFormatPr defaultColWidth="8.69921875" defaultRowHeight="15.75"/>
  <cols>
    <col min="1" max="1" width="21.296875" style="2" customWidth="1"/>
    <col min="2" max="4" width="9.69921875" style="2" customWidth="1"/>
    <col min="5" max="13" width="10.59765625" style="8" customWidth="1"/>
    <col min="14" max="16384" width="8.69921875" style="2" customWidth="1"/>
  </cols>
  <sheetData>
    <row r="1" ht="3" customHeight="1">
      <c r="A1" s="79" t="s">
        <v>173</v>
      </c>
    </row>
    <row r="2" spans="1:13" ht="16.5">
      <c r="A2" s="82" t="s">
        <v>110</v>
      </c>
      <c r="B2" s="82"/>
      <c r="C2" s="82"/>
      <c r="D2" s="82"/>
      <c r="E2" s="82"/>
      <c r="F2" s="82"/>
      <c r="G2" s="82"/>
      <c r="H2" s="82"/>
      <c r="I2" s="82"/>
      <c r="J2" s="82"/>
      <c r="K2" s="82"/>
      <c r="L2" s="82"/>
      <c r="M2" s="82"/>
    </row>
    <row r="3" spans="1:13" ht="37.5" customHeight="1">
      <c r="A3" s="84" t="s">
        <v>167</v>
      </c>
      <c r="B3" s="84"/>
      <c r="C3" s="84"/>
      <c r="D3" s="84"/>
      <c r="E3" s="84"/>
      <c r="F3" s="84"/>
      <c r="G3" s="84"/>
      <c r="H3" s="84"/>
      <c r="I3" s="84"/>
      <c r="J3" s="84"/>
      <c r="K3" s="84"/>
      <c r="L3" s="84"/>
      <c r="M3" s="84"/>
    </row>
    <row r="4" spans="1:13" s="14" customFormat="1" ht="16.5" customHeight="1">
      <c r="A4" s="89" t="s">
        <v>155</v>
      </c>
      <c r="B4" s="91" t="s">
        <v>52</v>
      </c>
      <c r="C4" s="92"/>
      <c r="D4" s="93"/>
      <c r="E4" s="94" t="s">
        <v>53</v>
      </c>
      <c r="F4" s="95"/>
      <c r="G4" s="95"/>
      <c r="H4" s="86" t="s">
        <v>54</v>
      </c>
      <c r="I4" s="87"/>
      <c r="J4" s="88"/>
      <c r="K4" s="85">
        <v>2010</v>
      </c>
      <c r="L4" s="85"/>
      <c r="M4" s="85"/>
    </row>
    <row r="5" spans="1:13" ht="29.25" customHeight="1">
      <c r="A5" s="90"/>
      <c r="B5" s="57" t="s">
        <v>1</v>
      </c>
      <c r="C5" s="55" t="s">
        <v>117</v>
      </c>
      <c r="D5" s="56" t="s">
        <v>118</v>
      </c>
      <c r="E5" s="54" t="s">
        <v>1</v>
      </c>
      <c r="F5" s="55" t="s">
        <v>117</v>
      </c>
      <c r="G5" s="56" t="s">
        <v>118</v>
      </c>
      <c r="H5" s="54" t="s">
        <v>1</v>
      </c>
      <c r="I5" s="55" t="s">
        <v>117</v>
      </c>
      <c r="J5" s="56" t="s">
        <v>118</v>
      </c>
      <c r="K5" s="72" t="s">
        <v>1</v>
      </c>
      <c r="L5" s="72" t="s">
        <v>117</v>
      </c>
      <c r="M5" s="72" t="s">
        <v>118</v>
      </c>
    </row>
    <row r="6" spans="1:13" s="14" customFormat="1" ht="16.5">
      <c r="A6" s="60" t="s">
        <v>4</v>
      </c>
      <c r="B6" s="30">
        <v>226546</v>
      </c>
      <c r="C6" s="30">
        <v>110053</v>
      </c>
      <c r="D6" s="30">
        <v>116493</v>
      </c>
      <c r="E6" s="31">
        <v>248791</v>
      </c>
      <c r="F6" s="30">
        <v>121284</v>
      </c>
      <c r="G6" s="66">
        <v>127507</v>
      </c>
      <c r="H6" s="30">
        <v>281424.602</v>
      </c>
      <c r="I6" s="30">
        <v>138056.129</v>
      </c>
      <c r="J6" s="66">
        <v>143368.473</v>
      </c>
      <c r="K6" s="30">
        <v>308745.538</v>
      </c>
      <c r="L6" s="30">
        <v>151781.326</v>
      </c>
      <c r="M6" s="30">
        <v>156964.212</v>
      </c>
    </row>
    <row r="7" spans="1:13" ht="15.75">
      <c r="A7" s="61" t="s">
        <v>5</v>
      </c>
      <c r="B7" s="4">
        <v>16348</v>
      </c>
      <c r="C7" s="4">
        <v>8362</v>
      </c>
      <c r="D7" s="4">
        <v>7986</v>
      </c>
      <c r="E7" s="33">
        <v>18765</v>
      </c>
      <c r="F7" s="4">
        <v>9603</v>
      </c>
      <c r="G7" s="67">
        <v>9162</v>
      </c>
      <c r="H7" s="34">
        <v>19176.154</v>
      </c>
      <c r="I7" s="34">
        <v>9810.907</v>
      </c>
      <c r="J7" s="71">
        <v>9365.247</v>
      </c>
      <c r="K7" s="34">
        <v>20201.362</v>
      </c>
      <c r="L7" s="34">
        <v>10319.427</v>
      </c>
      <c r="M7" s="34">
        <v>9881.935</v>
      </c>
    </row>
    <row r="8" spans="1:13" ht="15.75">
      <c r="A8" s="61" t="s">
        <v>6</v>
      </c>
      <c r="B8" s="4">
        <v>16700</v>
      </c>
      <c r="C8" s="4">
        <v>8539</v>
      </c>
      <c r="D8" s="4">
        <v>8161</v>
      </c>
      <c r="E8" s="33">
        <v>18042</v>
      </c>
      <c r="F8" s="4">
        <v>9236</v>
      </c>
      <c r="G8" s="67">
        <v>8806</v>
      </c>
      <c r="H8" s="34">
        <v>20549.855</v>
      </c>
      <c r="I8" s="34">
        <v>10523.479</v>
      </c>
      <c r="J8" s="71">
        <v>10026.376</v>
      </c>
      <c r="K8" s="34">
        <v>20348.657</v>
      </c>
      <c r="L8" s="34">
        <v>10389.638</v>
      </c>
      <c r="M8" s="34">
        <v>9959.019</v>
      </c>
    </row>
    <row r="9" spans="1:13" ht="15.75">
      <c r="A9" s="61" t="s">
        <v>7</v>
      </c>
      <c r="B9" s="4">
        <v>18242</v>
      </c>
      <c r="C9" s="4">
        <v>9316</v>
      </c>
      <c r="D9" s="4">
        <v>8926</v>
      </c>
      <c r="E9" s="33">
        <v>17067</v>
      </c>
      <c r="F9" s="4">
        <v>8742</v>
      </c>
      <c r="G9" s="67">
        <v>8325</v>
      </c>
      <c r="H9" s="34">
        <v>20528.425</v>
      </c>
      <c r="I9" s="34">
        <v>10520.392</v>
      </c>
      <c r="J9" s="71">
        <v>10008.033</v>
      </c>
      <c r="K9" s="34">
        <v>20677.194</v>
      </c>
      <c r="L9" s="34">
        <v>10579.862</v>
      </c>
      <c r="M9" s="34">
        <v>10097.332</v>
      </c>
    </row>
    <row r="10" spans="1:13" ht="15.75">
      <c r="A10" s="61" t="s">
        <v>8</v>
      </c>
      <c r="B10" s="4">
        <v>21168</v>
      </c>
      <c r="C10" s="4">
        <v>10755</v>
      </c>
      <c r="D10" s="4">
        <v>10413</v>
      </c>
      <c r="E10" s="33">
        <v>17893</v>
      </c>
      <c r="F10" s="4">
        <v>9178</v>
      </c>
      <c r="G10" s="67">
        <v>8714</v>
      </c>
      <c r="H10" s="34">
        <v>20218.782</v>
      </c>
      <c r="I10" s="34">
        <v>10390.766</v>
      </c>
      <c r="J10" s="71">
        <v>9828.016</v>
      </c>
      <c r="K10" s="34">
        <v>22040.343</v>
      </c>
      <c r="L10" s="34">
        <v>11303.666</v>
      </c>
      <c r="M10" s="34">
        <v>10736.677</v>
      </c>
    </row>
    <row r="11" spans="1:13" ht="15.75">
      <c r="A11" s="61" t="s">
        <v>9</v>
      </c>
      <c r="B11" s="4">
        <v>21319</v>
      </c>
      <c r="C11" s="4">
        <v>10663</v>
      </c>
      <c r="D11" s="4">
        <v>10655</v>
      </c>
      <c r="E11" s="33">
        <v>19143</v>
      </c>
      <c r="F11" s="4">
        <v>9749</v>
      </c>
      <c r="G11" s="67">
        <v>9394</v>
      </c>
      <c r="H11" s="34">
        <v>18962.964</v>
      </c>
      <c r="I11" s="34">
        <v>9687.506</v>
      </c>
      <c r="J11" s="71">
        <v>9275.458</v>
      </c>
      <c r="K11" s="34">
        <v>21585.999</v>
      </c>
      <c r="L11" s="34">
        <v>11014.176</v>
      </c>
      <c r="M11" s="34">
        <v>10571.823</v>
      </c>
    </row>
    <row r="12" spans="1:13" ht="15.75">
      <c r="A12" s="61" t="s">
        <v>10</v>
      </c>
      <c r="B12" s="4">
        <v>19521</v>
      </c>
      <c r="C12" s="4">
        <v>9705</v>
      </c>
      <c r="D12" s="4">
        <v>9816</v>
      </c>
      <c r="E12" s="33">
        <v>21336</v>
      </c>
      <c r="F12" s="4">
        <v>10708</v>
      </c>
      <c r="G12" s="67">
        <v>10629</v>
      </c>
      <c r="H12" s="34">
        <v>19381.792</v>
      </c>
      <c r="I12" s="34">
        <v>9799.097</v>
      </c>
      <c r="J12" s="71">
        <v>9582.695</v>
      </c>
      <c r="K12" s="34">
        <v>21101.849</v>
      </c>
      <c r="L12" s="34">
        <v>10635.591</v>
      </c>
      <c r="M12" s="34">
        <v>10466.258</v>
      </c>
    </row>
    <row r="13" spans="1:13" ht="15.75">
      <c r="A13" s="61" t="s">
        <v>11</v>
      </c>
      <c r="B13" s="4">
        <v>17561</v>
      </c>
      <c r="C13" s="4">
        <v>8677</v>
      </c>
      <c r="D13" s="4">
        <v>8884</v>
      </c>
      <c r="E13" s="33">
        <v>21838</v>
      </c>
      <c r="F13" s="4">
        <v>10866</v>
      </c>
      <c r="G13" s="67">
        <v>10973</v>
      </c>
      <c r="H13" s="34">
        <v>20511.067</v>
      </c>
      <c r="I13" s="34">
        <v>10322.266</v>
      </c>
      <c r="J13" s="71">
        <v>10188.801</v>
      </c>
      <c r="K13" s="34">
        <v>19962.099</v>
      </c>
      <c r="L13" s="34">
        <v>9996.5</v>
      </c>
      <c r="M13" s="34">
        <v>9965.599</v>
      </c>
    </row>
    <row r="14" spans="1:13" ht="15.75">
      <c r="A14" s="61" t="s">
        <v>12</v>
      </c>
      <c r="B14" s="4">
        <v>13965</v>
      </c>
      <c r="C14" s="4">
        <v>6862</v>
      </c>
      <c r="D14" s="4">
        <v>7104</v>
      </c>
      <c r="E14" s="33">
        <v>19851</v>
      </c>
      <c r="F14" s="4">
        <v>9837</v>
      </c>
      <c r="G14" s="67">
        <v>10014</v>
      </c>
      <c r="H14" s="34">
        <v>22707.39</v>
      </c>
      <c r="I14" s="34">
        <v>11319.21</v>
      </c>
      <c r="J14" s="71">
        <v>11388.18</v>
      </c>
      <c r="K14" s="34">
        <v>20179.642</v>
      </c>
      <c r="L14" s="34">
        <v>10042.022</v>
      </c>
      <c r="M14" s="34">
        <v>10137.62</v>
      </c>
    </row>
    <row r="15" spans="1:13" ht="15.75">
      <c r="A15" s="61" t="s">
        <v>13</v>
      </c>
      <c r="B15" s="4">
        <v>11669</v>
      </c>
      <c r="C15" s="4">
        <v>5708</v>
      </c>
      <c r="D15" s="4">
        <v>5961</v>
      </c>
      <c r="E15" s="33">
        <v>17593</v>
      </c>
      <c r="F15" s="4">
        <v>8679</v>
      </c>
      <c r="G15" s="67">
        <v>8914</v>
      </c>
      <c r="H15" s="34">
        <v>22442.442</v>
      </c>
      <c r="I15" s="34">
        <v>11129.514</v>
      </c>
      <c r="J15" s="71">
        <v>11312.928</v>
      </c>
      <c r="K15" s="34">
        <v>20890.964</v>
      </c>
      <c r="L15" s="34">
        <v>10393.977</v>
      </c>
      <c r="M15" s="34">
        <v>10496.987</v>
      </c>
    </row>
    <row r="16" spans="1:13" ht="15.75">
      <c r="A16" s="61" t="s">
        <v>14</v>
      </c>
      <c r="B16" s="4">
        <v>11090</v>
      </c>
      <c r="C16" s="4">
        <v>5388</v>
      </c>
      <c r="D16" s="4">
        <v>5702</v>
      </c>
      <c r="E16" s="33">
        <v>13747</v>
      </c>
      <c r="F16" s="4">
        <v>6741</v>
      </c>
      <c r="G16" s="67">
        <v>7006</v>
      </c>
      <c r="H16" s="34">
        <v>20092.711</v>
      </c>
      <c r="I16" s="34">
        <v>9889.711</v>
      </c>
      <c r="J16" s="71">
        <v>10203</v>
      </c>
      <c r="K16" s="34">
        <v>22708.591</v>
      </c>
      <c r="L16" s="34">
        <v>11209.085</v>
      </c>
      <c r="M16" s="34">
        <v>11499.506</v>
      </c>
    </row>
    <row r="17" spans="1:13" ht="15.75">
      <c r="A17" s="61" t="s">
        <v>15</v>
      </c>
      <c r="B17" s="4">
        <v>11710</v>
      </c>
      <c r="C17" s="4">
        <v>5621</v>
      </c>
      <c r="D17" s="4">
        <v>6089</v>
      </c>
      <c r="E17" s="33">
        <v>11315</v>
      </c>
      <c r="F17" s="4">
        <v>5494</v>
      </c>
      <c r="G17" s="67">
        <v>5821</v>
      </c>
      <c r="H17" s="34">
        <v>17585.824</v>
      </c>
      <c r="I17" s="34">
        <v>8607.914</v>
      </c>
      <c r="J17" s="71">
        <v>8977.91</v>
      </c>
      <c r="K17" s="34">
        <v>22298.125</v>
      </c>
      <c r="L17" s="34">
        <v>10933.274</v>
      </c>
      <c r="M17" s="34">
        <v>11364.851</v>
      </c>
    </row>
    <row r="18" spans="1:13" ht="15.75">
      <c r="A18" s="61" t="s">
        <v>16</v>
      </c>
      <c r="B18" s="4">
        <v>11615</v>
      </c>
      <c r="C18" s="4">
        <v>5482</v>
      </c>
      <c r="D18" s="4">
        <v>6133</v>
      </c>
      <c r="E18" s="33">
        <v>10489</v>
      </c>
      <c r="F18" s="4">
        <v>5009</v>
      </c>
      <c r="G18" s="67">
        <v>5480</v>
      </c>
      <c r="H18" s="34">
        <v>13469.425</v>
      </c>
      <c r="I18" s="34">
        <v>6508.835</v>
      </c>
      <c r="J18" s="71">
        <v>6960.59</v>
      </c>
      <c r="K18" s="34">
        <v>19664.805</v>
      </c>
      <c r="L18" s="34">
        <v>9523.648</v>
      </c>
      <c r="M18" s="34">
        <v>10141.157</v>
      </c>
    </row>
    <row r="19" spans="1:13" ht="15.75">
      <c r="A19" s="61" t="s">
        <v>17</v>
      </c>
      <c r="B19" s="4">
        <v>10088</v>
      </c>
      <c r="C19" s="4">
        <v>4670</v>
      </c>
      <c r="D19" s="4">
        <v>5418</v>
      </c>
      <c r="E19" s="33">
        <v>10627</v>
      </c>
      <c r="F19" s="4">
        <v>4947</v>
      </c>
      <c r="G19" s="67">
        <v>5679</v>
      </c>
      <c r="H19" s="34">
        <v>10805.577</v>
      </c>
      <c r="I19" s="34">
        <v>5136.709</v>
      </c>
      <c r="J19" s="71">
        <v>5668.868</v>
      </c>
      <c r="K19" s="34">
        <v>16817.924</v>
      </c>
      <c r="L19" s="34">
        <v>8077.5</v>
      </c>
      <c r="M19" s="34">
        <v>8740.424</v>
      </c>
    </row>
    <row r="20" spans="1:13" ht="15.75">
      <c r="A20" s="61" t="s">
        <v>18</v>
      </c>
      <c r="B20" s="4">
        <v>15581</v>
      </c>
      <c r="C20" s="4">
        <v>6757</v>
      </c>
      <c r="D20" s="4">
        <v>8824</v>
      </c>
      <c r="E20" s="33">
        <v>18048</v>
      </c>
      <c r="F20" s="4">
        <v>7908</v>
      </c>
      <c r="G20" s="67">
        <v>10140</v>
      </c>
      <c r="H20" s="34">
        <v>18391.184</v>
      </c>
      <c r="I20" s="34">
        <v>8303.398</v>
      </c>
      <c r="J20" s="71">
        <v>10087.786</v>
      </c>
      <c r="K20" s="34">
        <v>21713.429</v>
      </c>
      <c r="L20" s="34">
        <v>10096.519</v>
      </c>
      <c r="M20" s="34">
        <v>11616.91</v>
      </c>
    </row>
    <row r="21" spans="1:13" ht="15.75">
      <c r="A21" s="61" t="s">
        <v>19</v>
      </c>
      <c r="B21" s="4">
        <v>7729</v>
      </c>
      <c r="C21" s="4">
        <v>2867</v>
      </c>
      <c r="D21" s="4">
        <v>4862</v>
      </c>
      <c r="E21" s="33">
        <v>10014</v>
      </c>
      <c r="F21" s="4">
        <v>3745</v>
      </c>
      <c r="G21" s="67">
        <v>6268</v>
      </c>
      <c r="H21" s="34">
        <v>12361.336</v>
      </c>
      <c r="I21" s="34">
        <v>4879.409</v>
      </c>
      <c r="J21" s="71">
        <v>7481.927</v>
      </c>
      <c r="K21" s="34">
        <v>13061.122</v>
      </c>
      <c r="L21" s="34">
        <v>5476.762</v>
      </c>
      <c r="M21" s="34">
        <v>7584.36</v>
      </c>
    </row>
    <row r="22" spans="1:13" ht="15.75">
      <c r="A22" s="62" t="s">
        <v>20</v>
      </c>
      <c r="B22" s="4">
        <v>2240</v>
      </c>
      <c r="C22" s="4">
        <v>682</v>
      </c>
      <c r="D22" s="4">
        <v>1559</v>
      </c>
      <c r="E22" s="33">
        <v>3022</v>
      </c>
      <c r="F22" s="4">
        <v>841.406</v>
      </c>
      <c r="G22" s="67">
        <v>2180.615</v>
      </c>
      <c r="H22" s="34">
        <v>4239.674</v>
      </c>
      <c r="I22" s="34">
        <v>1227.016</v>
      </c>
      <c r="J22" s="71">
        <v>3012.658</v>
      </c>
      <c r="K22" s="34">
        <v>5493.433</v>
      </c>
      <c r="L22" s="34">
        <v>1789.679</v>
      </c>
      <c r="M22" s="34">
        <v>3703.754</v>
      </c>
    </row>
    <row r="23" spans="1:13" ht="15.75">
      <c r="A23" s="61" t="s">
        <v>21</v>
      </c>
      <c r="B23" s="4">
        <v>31159</v>
      </c>
      <c r="C23" s="4">
        <v>15923</v>
      </c>
      <c r="D23" s="4">
        <v>15237</v>
      </c>
      <c r="E23" s="33">
        <v>31839</v>
      </c>
      <c r="F23" s="4">
        <v>16301</v>
      </c>
      <c r="G23" s="67">
        <v>15538</v>
      </c>
      <c r="H23" s="34">
        <v>37025.974</v>
      </c>
      <c r="I23" s="34">
        <v>18964.271</v>
      </c>
      <c r="J23" s="71">
        <v>18061.703</v>
      </c>
      <c r="K23" s="34">
        <v>36859.869</v>
      </c>
      <c r="L23" s="34">
        <v>18833.957</v>
      </c>
      <c r="M23" s="34">
        <v>18025.912</v>
      </c>
    </row>
    <row r="24" spans="1:13" ht="15.75">
      <c r="A24" s="61" t="s">
        <v>22</v>
      </c>
      <c r="B24" s="4">
        <v>16247</v>
      </c>
      <c r="C24" s="4">
        <v>8298</v>
      </c>
      <c r="D24" s="4">
        <v>7950</v>
      </c>
      <c r="E24" s="33">
        <v>13345</v>
      </c>
      <c r="F24" s="4">
        <v>6860</v>
      </c>
      <c r="G24" s="67">
        <v>6485</v>
      </c>
      <c r="H24" s="34">
        <v>16092.902</v>
      </c>
      <c r="I24" s="34">
        <v>8284.673</v>
      </c>
      <c r="J24" s="71">
        <v>7808.229</v>
      </c>
      <c r="K24" s="34">
        <v>17120.236</v>
      </c>
      <c r="L24" s="34">
        <v>8791.752</v>
      </c>
      <c r="M24" s="34">
        <v>8328.484</v>
      </c>
    </row>
    <row r="25" spans="1:13" ht="15.75">
      <c r="A25" s="61"/>
      <c r="B25" s="4"/>
      <c r="C25" s="4"/>
      <c r="D25" s="4"/>
      <c r="E25" s="33"/>
      <c r="F25" s="4"/>
      <c r="G25" s="67"/>
      <c r="H25" s="34"/>
      <c r="I25" s="34"/>
      <c r="J25" s="71"/>
      <c r="K25" s="34"/>
      <c r="L25" s="34"/>
      <c r="M25" s="34"/>
    </row>
    <row r="26" spans="1:13" ht="15.75">
      <c r="A26" s="61" t="s">
        <v>23</v>
      </c>
      <c r="B26" s="4">
        <v>30022</v>
      </c>
      <c r="C26" s="4">
        <v>15054</v>
      </c>
      <c r="D26" s="4">
        <v>14969</v>
      </c>
      <c r="E26" s="33">
        <v>26961</v>
      </c>
      <c r="F26" s="4">
        <v>13744</v>
      </c>
      <c r="G26" s="67">
        <v>13217</v>
      </c>
      <c r="H26" s="34">
        <v>27141.15</v>
      </c>
      <c r="I26" s="34">
        <v>13873.199</v>
      </c>
      <c r="J26" s="71">
        <v>13267.951</v>
      </c>
      <c r="K26" s="34">
        <v>30672.088</v>
      </c>
      <c r="L26" s="34">
        <v>15661.633</v>
      </c>
      <c r="M26" s="34">
        <v>15010.455</v>
      </c>
    </row>
    <row r="27" spans="1:13" ht="15.75">
      <c r="A27" s="63" t="s">
        <v>59</v>
      </c>
      <c r="B27" s="4">
        <v>162791</v>
      </c>
      <c r="C27" s="4">
        <v>77473</v>
      </c>
      <c r="D27" s="4">
        <v>85321</v>
      </c>
      <c r="E27" s="33">
        <v>184841</v>
      </c>
      <c r="F27" s="4">
        <v>88519.406</v>
      </c>
      <c r="G27" s="67">
        <v>96321.615</v>
      </c>
      <c r="H27" s="34">
        <v>209129.572</v>
      </c>
      <c r="I27" s="34">
        <v>100996.278</v>
      </c>
      <c r="J27" s="71">
        <v>108133.294</v>
      </c>
      <c r="K27" s="34">
        <v>234564.071</v>
      </c>
      <c r="L27" s="34">
        <v>113836.19</v>
      </c>
      <c r="M27" s="34">
        <v>120727.881</v>
      </c>
    </row>
    <row r="28" spans="1:13" ht="15.75">
      <c r="A28" s="61" t="s">
        <v>61</v>
      </c>
      <c r="B28" s="4">
        <v>47253</v>
      </c>
      <c r="C28" s="4">
        <v>20458</v>
      </c>
      <c r="D28" s="4">
        <v>26796</v>
      </c>
      <c r="E28" s="33">
        <v>52200</v>
      </c>
      <c r="F28" s="4">
        <v>22450.406</v>
      </c>
      <c r="G28" s="67">
        <v>29747.614999999998</v>
      </c>
      <c r="H28" s="34">
        <v>59267.196</v>
      </c>
      <c r="I28" s="34">
        <v>26055.367</v>
      </c>
      <c r="J28" s="71">
        <v>33211.829</v>
      </c>
      <c r="K28" s="34">
        <v>76750.713</v>
      </c>
      <c r="L28" s="34">
        <v>34964.108</v>
      </c>
      <c r="M28" s="34">
        <v>41786.605</v>
      </c>
    </row>
    <row r="29" spans="1:13" ht="15.75">
      <c r="A29" s="61" t="s">
        <v>62</v>
      </c>
      <c r="B29" s="4">
        <v>25550</v>
      </c>
      <c r="C29" s="4">
        <v>10306</v>
      </c>
      <c r="D29" s="4">
        <v>15245</v>
      </c>
      <c r="E29" s="33">
        <v>31084</v>
      </c>
      <c r="F29" s="4">
        <v>12494.405999999999</v>
      </c>
      <c r="G29" s="67">
        <v>18588.614999999998</v>
      </c>
      <c r="H29" s="34">
        <v>34992.194</v>
      </c>
      <c r="I29" s="34">
        <v>14409.823</v>
      </c>
      <c r="J29" s="71">
        <v>20582.371</v>
      </c>
      <c r="K29" s="34">
        <v>40267.984</v>
      </c>
      <c r="L29" s="34">
        <v>17362.96</v>
      </c>
      <c r="M29" s="34">
        <v>22905.024</v>
      </c>
    </row>
    <row r="30" spans="1:13" ht="15.75">
      <c r="A30" s="61" t="s">
        <v>63</v>
      </c>
      <c r="B30" s="4">
        <v>9969</v>
      </c>
      <c r="C30" s="4">
        <v>3549</v>
      </c>
      <c r="D30" s="4">
        <v>6421</v>
      </c>
      <c r="E30" s="33">
        <v>13036</v>
      </c>
      <c r="F30" s="4">
        <v>4586.406</v>
      </c>
      <c r="G30" s="67">
        <v>8448.615</v>
      </c>
      <c r="H30" s="34">
        <v>16601.01</v>
      </c>
      <c r="I30" s="34">
        <v>6106.425</v>
      </c>
      <c r="J30" s="71">
        <v>10494.585</v>
      </c>
      <c r="K30" s="34">
        <v>18554.555</v>
      </c>
      <c r="L30" s="34">
        <v>7266.441</v>
      </c>
      <c r="M30" s="34">
        <v>11288.114</v>
      </c>
    </row>
    <row r="31" spans="1:13" s="7" customFormat="1" ht="15.75">
      <c r="A31" s="52" t="s">
        <v>24</v>
      </c>
      <c r="B31" s="36">
        <v>30</v>
      </c>
      <c r="C31" s="36">
        <v>28.8</v>
      </c>
      <c r="D31" s="36">
        <v>31.3</v>
      </c>
      <c r="E31" s="37">
        <v>32.8</v>
      </c>
      <c r="F31" s="36">
        <v>31.6</v>
      </c>
      <c r="G31" s="68">
        <v>34</v>
      </c>
      <c r="H31" s="51">
        <v>35.3</v>
      </c>
      <c r="I31" s="45">
        <v>34</v>
      </c>
      <c r="J31" s="52">
        <v>36.5</v>
      </c>
      <c r="K31" s="41">
        <v>37.2</v>
      </c>
      <c r="L31" s="41">
        <v>35.8</v>
      </c>
      <c r="M31" s="41">
        <v>38.5</v>
      </c>
    </row>
    <row r="32" spans="1:13" ht="15.75">
      <c r="A32" s="64"/>
      <c r="B32" s="16"/>
      <c r="C32" s="16"/>
      <c r="D32" s="16"/>
      <c r="E32" s="27"/>
      <c r="F32" s="17"/>
      <c r="G32" s="47"/>
      <c r="H32" s="46"/>
      <c r="I32" s="42"/>
      <c r="J32" s="49"/>
      <c r="K32" s="74"/>
      <c r="L32" s="17"/>
      <c r="M32" s="17"/>
    </row>
    <row r="33" spans="1:13" ht="15.75">
      <c r="A33" s="83" t="s">
        <v>161</v>
      </c>
      <c r="B33" s="83"/>
      <c r="C33" s="83"/>
      <c r="D33" s="83"/>
      <c r="E33" s="83"/>
      <c r="F33" s="83"/>
      <c r="G33" s="83"/>
      <c r="H33" s="83"/>
      <c r="I33" s="83"/>
      <c r="J33" s="83"/>
      <c r="K33" s="83"/>
      <c r="L33" s="83"/>
      <c r="M33" s="83"/>
    </row>
    <row r="34" spans="1:13" ht="17.25" customHeight="1">
      <c r="A34" s="82" t="s">
        <v>168</v>
      </c>
      <c r="B34" s="82"/>
      <c r="C34" s="82"/>
      <c r="D34" s="82"/>
      <c r="E34" s="82"/>
      <c r="F34" s="82"/>
      <c r="G34" s="82"/>
      <c r="H34" s="82"/>
      <c r="I34" s="82"/>
      <c r="J34" s="82"/>
      <c r="K34" s="82"/>
      <c r="L34" s="82"/>
      <c r="M34" s="82"/>
    </row>
    <row r="35" spans="1:13" ht="69.75" customHeight="1">
      <c r="A35" s="80" t="s">
        <v>169</v>
      </c>
      <c r="B35" s="80"/>
      <c r="C35" s="80"/>
      <c r="D35" s="80"/>
      <c r="E35" s="80"/>
      <c r="F35" s="80"/>
      <c r="G35" s="80"/>
      <c r="H35" s="80"/>
      <c r="I35" s="80"/>
      <c r="J35" s="80"/>
      <c r="K35" s="80"/>
      <c r="L35" s="80"/>
      <c r="M35" s="80"/>
    </row>
    <row r="36" spans="1:13" ht="36.75" customHeight="1">
      <c r="A36" s="80" t="s">
        <v>170</v>
      </c>
      <c r="B36" s="80"/>
      <c r="C36" s="80"/>
      <c r="D36" s="80"/>
      <c r="E36" s="80"/>
      <c r="F36" s="80"/>
      <c r="G36" s="80"/>
      <c r="H36" s="80"/>
      <c r="I36" s="80"/>
      <c r="J36" s="80"/>
      <c r="K36" s="80"/>
      <c r="L36" s="80"/>
      <c r="M36" s="80"/>
    </row>
    <row r="37" spans="1:13" ht="37.5" customHeight="1">
      <c r="A37" s="80" t="s">
        <v>172</v>
      </c>
      <c r="B37" s="80"/>
      <c r="C37" s="80"/>
      <c r="D37" s="80"/>
      <c r="E37" s="80"/>
      <c r="F37" s="80"/>
      <c r="G37" s="80"/>
      <c r="H37" s="80"/>
      <c r="I37" s="80"/>
      <c r="J37" s="80"/>
      <c r="K37" s="80"/>
      <c r="L37" s="80"/>
      <c r="M37" s="80"/>
    </row>
    <row r="38" spans="1:13" ht="18.75" customHeight="1">
      <c r="A38" s="96" t="s">
        <v>171</v>
      </c>
      <c r="B38" s="97"/>
      <c r="C38" s="97"/>
      <c r="D38" s="97"/>
      <c r="E38" s="97"/>
      <c r="F38" s="97"/>
      <c r="G38" s="97"/>
      <c r="H38" s="97"/>
      <c r="I38" s="97"/>
      <c r="J38" s="97"/>
      <c r="K38" s="97"/>
      <c r="L38" s="97"/>
      <c r="M38" s="97"/>
    </row>
    <row r="39" spans="1:13" ht="14.25" customHeight="1">
      <c r="A39" s="116" t="s">
        <v>175</v>
      </c>
      <c r="B39" s="80"/>
      <c r="C39" s="80"/>
      <c r="D39" s="80"/>
      <c r="E39" s="80"/>
      <c r="F39" s="80"/>
      <c r="G39" s="80"/>
      <c r="H39" s="80"/>
      <c r="I39" s="80"/>
      <c r="J39" s="80"/>
      <c r="K39" s="80"/>
      <c r="L39" s="80"/>
      <c r="M39" s="80"/>
    </row>
    <row r="40" spans="1:13" ht="24.75" customHeight="1">
      <c r="A40" s="81" t="s">
        <v>174</v>
      </c>
      <c r="B40" s="81"/>
      <c r="C40" s="81"/>
      <c r="D40" s="81"/>
      <c r="E40" s="81"/>
      <c r="F40" s="81"/>
      <c r="G40" s="81"/>
      <c r="H40" s="81"/>
      <c r="I40" s="81"/>
      <c r="J40" s="81"/>
      <c r="K40" s="81"/>
      <c r="L40" s="81"/>
      <c r="M40" s="81"/>
    </row>
  </sheetData>
  <sheetProtection/>
  <mergeCells count="15">
    <mergeCell ref="H4:J4"/>
    <mergeCell ref="A4:A5"/>
    <mergeCell ref="B4:D4"/>
    <mergeCell ref="E4:G4"/>
    <mergeCell ref="A38:M38"/>
    <mergeCell ref="A39:M39"/>
    <mergeCell ref="A40:M40"/>
    <mergeCell ref="A2:M2"/>
    <mergeCell ref="A33:M33"/>
    <mergeCell ref="A34:M34"/>
    <mergeCell ref="A35:M35"/>
    <mergeCell ref="A36:M36"/>
    <mergeCell ref="A37:M37"/>
    <mergeCell ref="A3:M3"/>
    <mergeCell ref="K4:M4"/>
  </mergeCells>
  <hyperlinks>
    <hyperlink ref="B4:D4" location="'2010, April (Census 2010)'!A34" display="1980 \1"/>
    <hyperlink ref="E4:G4" location="'2010, April (Census 2010)'!A35" display="1990 \2"/>
    <hyperlink ref="H4:J4" location="'2010, April (Census 2010)'!A36" display="2000 \3"/>
    <hyperlink ref="A39" r:id="rId1" display="http://www.census.gov/popest/archives/EST90INTERCENSAL/US-EST90INT-04.html"/>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F32"/>
  <sheetViews>
    <sheetView showGridLines="0" zoomScale="75" zoomScaleNormal="75" zoomScalePageLayoutView="0" workbookViewId="0" topLeftCell="A1">
      <selection activeCell="D6" sqref="D6"/>
    </sheetView>
  </sheetViews>
  <sheetFormatPr defaultColWidth="8.796875" defaultRowHeight="15.75"/>
  <cols>
    <col min="1" max="1" width="18.296875" style="0" customWidth="1"/>
  </cols>
  <sheetData>
    <row r="1" spans="1:4" s="2" customFormat="1" ht="15.75">
      <c r="A1" s="12"/>
      <c r="B1" s="13"/>
      <c r="C1" s="13"/>
      <c r="D1" s="13"/>
    </row>
    <row r="2" spans="2:4" s="14" customFormat="1" ht="16.5">
      <c r="B2" s="15"/>
      <c r="C2" s="15">
        <v>2001</v>
      </c>
      <c r="D2" s="15"/>
    </row>
    <row r="3" spans="1:4" s="2" customFormat="1" ht="15.75">
      <c r="A3" s="6" t="s">
        <v>0</v>
      </c>
      <c r="B3" s="8"/>
      <c r="C3" s="10"/>
      <c r="D3" s="10"/>
    </row>
    <row r="4" spans="1:4" s="2" customFormat="1" ht="15.75">
      <c r="A4" s="6"/>
      <c r="B4" s="11" t="s">
        <v>1</v>
      </c>
      <c r="C4" s="11" t="s">
        <v>2</v>
      </c>
      <c r="D4" s="11" t="s">
        <v>3</v>
      </c>
    </row>
    <row r="5" spans="1:4" s="2" customFormat="1" ht="15.75">
      <c r="A5" s="16"/>
      <c r="B5" s="17"/>
      <c r="C5" s="17"/>
      <c r="D5" s="17"/>
    </row>
    <row r="6" spans="1:6" s="14" customFormat="1" ht="16.5">
      <c r="A6" s="14" t="s">
        <v>4</v>
      </c>
      <c r="B6" s="34">
        <v>285081.556</v>
      </c>
      <c r="C6" s="34">
        <v>139998.551</v>
      </c>
      <c r="D6" s="34">
        <v>145083.005</v>
      </c>
      <c r="F6" s="32">
        <f>B6-C6-D6</f>
        <v>0</v>
      </c>
    </row>
    <row r="7" spans="1:6" s="2" customFormat="1" ht="15.75">
      <c r="A7" s="5" t="s">
        <v>5</v>
      </c>
      <c r="B7" s="34">
        <v>19430.394</v>
      </c>
      <c r="C7" s="34">
        <v>9935.254</v>
      </c>
      <c r="D7" s="34">
        <v>9495.14</v>
      </c>
      <c r="F7" s="5">
        <f>B7-C7-D7</f>
        <v>0</v>
      </c>
    </row>
    <row r="8" spans="1:6" s="2" customFormat="1" ht="15.75">
      <c r="A8" s="5" t="s">
        <v>6</v>
      </c>
      <c r="B8" s="34">
        <v>20237.572</v>
      </c>
      <c r="C8" s="34">
        <v>10362.622</v>
      </c>
      <c r="D8" s="34">
        <v>9874.95</v>
      </c>
      <c r="F8" s="5">
        <f aca="true" t="shared" si="0" ref="F8:F30">B8-C8-D8</f>
        <v>0</v>
      </c>
    </row>
    <row r="9" spans="1:6" s="2" customFormat="1" ht="15.75">
      <c r="A9" s="5" t="s">
        <v>7</v>
      </c>
      <c r="B9" s="34">
        <v>20898.234</v>
      </c>
      <c r="C9" s="34">
        <v>10706.395</v>
      </c>
      <c r="D9" s="34">
        <v>10191.839</v>
      </c>
      <c r="F9" s="5">
        <f t="shared" si="0"/>
        <v>0</v>
      </c>
    </row>
    <row r="10" spans="1:6" s="2" customFormat="1" ht="15.75">
      <c r="A10" s="5" t="s">
        <v>8</v>
      </c>
      <c r="B10" s="34">
        <v>20369.978</v>
      </c>
      <c r="C10" s="34">
        <v>10495.447</v>
      </c>
      <c r="D10" s="34">
        <v>9874.531</v>
      </c>
      <c r="F10" s="5">
        <f t="shared" si="0"/>
        <v>0</v>
      </c>
    </row>
    <row r="11" spans="1:6" s="2" customFormat="1" ht="15.75">
      <c r="A11" s="5" t="s">
        <v>9</v>
      </c>
      <c r="B11" s="34">
        <v>19801.518</v>
      </c>
      <c r="C11" s="34">
        <v>10123.193</v>
      </c>
      <c r="D11" s="34">
        <v>9678.325</v>
      </c>
      <c r="F11" s="5">
        <f t="shared" si="0"/>
        <v>0</v>
      </c>
    </row>
    <row r="12" spans="1:6" s="2" customFormat="1" ht="15.75">
      <c r="A12" s="5" t="s">
        <v>10</v>
      </c>
      <c r="B12" s="34">
        <v>18898.742</v>
      </c>
      <c r="C12" s="34">
        <v>9583.241</v>
      </c>
      <c r="D12" s="34">
        <v>9315.501</v>
      </c>
      <c r="F12" s="5">
        <f t="shared" si="0"/>
        <v>0</v>
      </c>
    </row>
    <row r="13" spans="1:6" s="2" customFormat="1" ht="15.75">
      <c r="A13" s="5" t="s">
        <v>11</v>
      </c>
      <c r="B13" s="34">
        <v>20685.109</v>
      </c>
      <c r="C13" s="34">
        <v>10418.007</v>
      </c>
      <c r="D13" s="34">
        <v>10267.102</v>
      </c>
      <c r="F13" s="5">
        <f t="shared" si="0"/>
        <v>0</v>
      </c>
    </row>
    <row r="14" spans="1:6" s="2" customFormat="1" ht="15.75">
      <c r="A14" s="5" t="s">
        <v>12</v>
      </c>
      <c r="B14" s="34">
        <v>22244.729</v>
      </c>
      <c r="C14" s="34">
        <v>11112.152</v>
      </c>
      <c r="D14" s="34">
        <v>11132.577</v>
      </c>
      <c r="F14" s="5">
        <f t="shared" si="0"/>
        <v>0</v>
      </c>
    </row>
    <row r="15" spans="1:6" s="2" customFormat="1" ht="15.75">
      <c r="A15" s="5" t="s">
        <v>13</v>
      </c>
      <c r="B15" s="34">
        <v>22820.064</v>
      </c>
      <c r="C15" s="34">
        <v>11321.906</v>
      </c>
      <c r="D15" s="34">
        <v>11498.158</v>
      </c>
      <c r="F15" s="5">
        <f t="shared" si="0"/>
        <v>0</v>
      </c>
    </row>
    <row r="16" spans="1:6" s="2" customFormat="1" ht="15.75">
      <c r="A16" s="5" t="s">
        <v>14</v>
      </c>
      <c r="B16" s="34">
        <v>20694.304</v>
      </c>
      <c r="C16" s="34">
        <v>10191.623</v>
      </c>
      <c r="D16" s="34">
        <v>10502.681</v>
      </c>
      <c r="F16" s="5">
        <f t="shared" si="0"/>
        <v>0</v>
      </c>
    </row>
    <row r="17" spans="1:6" s="2" customFormat="1" ht="15.75">
      <c r="A17" s="5" t="s">
        <v>15</v>
      </c>
      <c r="B17" s="34">
        <v>18649.138</v>
      </c>
      <c r="C17" s="34">
        <v>9125.876</v>
      </c>
      <c r="D17" s="34">
        <v>9523.262</v>
      </c>
      <c r="F17" s="5">
        <f t="shared" si="0"/>
        <v>0</v>
      </c>
    </row>
    <row r="18" spans="1:6" s="2" customFormat="1" ht="15.75">
      <c r="A18" s="5" t="s">
        <v>16</v>
      </c>
      <c r="B18" s="34">
        <v>13930.119</v>
      </c>
      <c r="C18" s="34">
        <v>6738.576</v>
      </c>
      <c r="D18" s="34">
        <v>7191.543</v>
      </c>
      <c r="F18" s="5">
        <f t="shared" si="0"/>
        <v>0</v>
      </c>
    </row>
    <row r="19" spans="1:6" s="2" customFormat="1" ht="15.75">
      <c r="A19" s="5" t="s">
        <v>17</v>
      </c>
      <c r="B19" s="34">
        <v>11101.203</v>
      </c>
      <c r="C19" s="34">
        <v>5281.436</v>
      </c>
      <c r="D19" s="34">
        <v>5819.767</v>
      </c>
      <c r="F19" s="5">
        <f t="shared" si="0"/>
        <v>0</v>
      </c>
    </row>
    <row r="20" spans="1:6" s="2" customFormat="1" ht="15.75">
      <c r="A20" s="5" t="s">
        <v>18</v>
      </c>
      <c r="B20" s="34">
        <v>18342.38</v>
      </c>
      <c r="C20" s="34">
        <v>8315.726</v>
      </c>
      <c r="D20" s="34">
        <v>10026.654</v>
      </c>
      <c r="F20" s="5">
        <f t="shared" si="0"/>
        <v>0</v>
      </c>
    </row>
    <row r="21" spans="1:6" s="2" customFormat="1" ht="15.75">
      <c r="A21" s="5" t="s">
        <v>19</v>
      </c>
      <c r="B21" s="34">
        <v>12623.681</v>
      </c>
      <c r="C21" s="34">
        <v>5015.752</v>
      </c>
      <c r="D21" s="34">
        <v>7607.929</v>
      </c>
      <c r="F21" s="5">
        <f t="shared" si="0"/>
        <v>0</v>
      </c>
    </row>
    <row r="22" spans="1:6" s="2" customFormat="1" ht="15.75">
      <c r="A22" s="1" t="s">
        <v>20</v>
      </c>
      <c r="B22" s="34">
        <v>4354.391</v>
      </c>
      <c r="C22" s="34">
        <v>1271.345</v>
      </c>
      <c r="D22" s="34">
        <v>3083.046</v>
      </c>
      <c r="F22" s="5">
        <f t="shared" si="0"/>
        <v>0</v>
      </c>
    </row>
    <row r="23" spans="1:6" s="2" customFormat="1" ht="15.75">
      <c r="A23" s="5" t="s">
        <v>21</v>
      </c>
      <c r="B23" s="34">
        <v>37085.082</v>
      </c>
      <c r="C23" s="34">
        <v>18994.215</v>
      </c>
      <c r="D23" s="34">
        <v>18090.867</v>
      </c>
      <c r="F23" s="5">
        <f t="shared" si="0"/>
        <v>0</v>
      </c>
    </row>
    <row r="24" spans="1:6" s="2" customFormat="1" ht="15.75">
      <c r="A24" s="5" t="s">
        <v>22</v>
      </c>
      <c r="B24" s="34">
        <v>16220.918</v>
      </c>
      <c r="C24" s="34">
        <v>8335.094</v>
      </c>
      <c r="D24" s="34">
        <v>7885.824</v>
      </c>
      <c r="F24" s="5">
        <f t="shared" si="0"/>
        <v>0</v>
      </c>
    </row>
    <row r="25" spans="1:6" s="2" customFormat="1" ht="15.75">
      <c r="A25" s="5"/>
      <c r="B25" s="34">
        <f>B24+B23</f>
        <v>53306</v>
      </c>
      <c r="C25" s="34"/>
      <c r="D25" s="34"/>
      <c r="E25" s="5">
        <f>B26+B12+B13+B14+B15</f>
        <v>112649.94599999998</v>
      </c>
      <c r="F25" s="5"/>
    </row>
    <row r="26" spans="1:6" s="2" customFormat="1" ht="15.75">
      <c r="A26" s="5" t="s">
        <v>23</v>
      </c>
      <c r="B26" s="34">
        <v>28001.302</v>
      </c>
      <c r="C26" s="34">
        <v>14358.348</v>
      </c>
      <c r="D26" s="34">
        <v>13642.954</v>
      </c>
      <c r="F26" s="5">
        <f t="shared" si="0"/>
        <v>0</v>
      </c>
    </row>
    <row r="27" spans="1:6" s="2" customFormat="1" ht="15.75">
      <c r="A27" s="5" t="s">
        <v>163</v>
      </c>
      <c r="B27" s="34">
        <v>212345.162</v>
      </c>
      <c r="C27" s="34">
        <v>102733.988</v>
      </c>
      <c r="D27" s="34">
        <v>109611.174</v>
      </c>
      <c r="F27" s="5">
        <f t="shared" si="0"/>
        <v>0</v>
      </c>
    </row>
    <row r="28" spans="1:6" s="2" customFormat="1" ht="15.75">
      <c r="A28" s="5" t="s">
        <v>164</v>
      </c>
      <c r="B28" s="34">
        <v>60351.774</v>
      </c>
      <c r="C28" s="34">
        <v>26622.835</v>
      </c>
      <c r="D28" s="34">
        <v>33728.939</v>
      </c>
      <c r="F28" s="5">
        <f t="shared" si="0"/>
        <v>0</v>
      </c>
    </row>
    <row r="29" spans="1:6" s="2" customFormat="1" ht="15.75">
      <c r="A29" s="5" t="s">
        <v>165</v>
      </c>
      <c r="B29" s="34">
        <v>35320.452</v>
      </c>
      <c r="C29" s="34">
        <v>14602.823</v>
      </c>
      <c r="D29" s="34">
        <v>20717.629</v>
      </c>
      <c r="F29" s="5">
        <f t="shared" si="0"/>
        <v>0</v>
      </c>
    </row>
    <row r="30" spans="1:6" s="2" customFormat="1" ht="15.75">
      <c r="A30" s="5" t="s">
        <v>166</v>
      </c>
      <c r="B30" s="34">
        <v>16978.072</v>
      </c>
      <c r="C30" s="34">
        <v>6287.097</v>
      </c>
      <c r="D30" s="34">
        <v>10690.975</v>
      </c>
      <c r="F30" s="5">
        <f t="shared" si="0"/>
        <v>0</v>
      </c>
    </row>
    <row r="31" spans="1:4" s="2" customFormat="1" ht="15.75">
      <c r="A31" s="7" t="s">
        <v>24</v>
      </c>
      <c r="B31" s="7">
        <v>35.5</v>
      </c>
      <c r="C31" s="7">
        <v>34.2</v>
      </c>
      <c r="D31" s="7">
        <v>36.8</v>
      </c>
    </row>
    <row r="32" spans="1:4" s="2" customFormat="1" ht="15.75">
      <c r="A32" s="16"/>
      <c r="B32" s="17"/>
      <c r="C32" s="17"/>
      <c r="D32" s="17"/>
    </row>
  </sheetData>
  <sheetProtection/>
  <printOptions/>
  <pageMargins left="0.75" right="0.75" top="1" bottom="1" header="0.5" footer="0.5"/>
  <pageSetup horizontalDpi="600" verticalDpi="600" orientation="landscape" paperSize="5" r:id="rId1"/>
</worksheet>
</file>

<file path=xl/worksheets/sheet11.xml><?xml version="1.0" encoding="utf-8"?>
<worksheet xmlns="http://schemas.openxmlformats.org/spreadsheetml/2006/main" xmlns:r="http://schemas.openxmlformats.org/officeDocument/2006/relationships">
  <dimension ref="A1:F31"/>
  <sheetViews>
    <sheetView showGridLines="0" zoomScale="75" zoomScaleNormal="75" zoomScalePageLayoutView="0" workbookViewId="0" topLeftCell="A1">
      <selection activeCell="A1" sqref="A1"/>
    </sheetView>
  </sheetViews>
  <sheetFormatPr defaultColWidth="8.796875" defaultRowHeight="15.75"/>
  <cols>
    <col min="1" max="1" width="18.296875" style="0" customWidth="1"/>
  </cols>
  <sheetData>
    <row r="1" spans="1:4" s="2" customFormat="1" ht="15.75">
      <c r="A1" s="12"/>
      <c r="B1" s="13"/>
      <c r="C1" s="13"/>
      <c r="D1" s="13"/>
    </row>
    <row r="2" spans="2:4" s="14" customFormat="1" ht="16.5">
      <c r="B2" s="15"/>
      <c r="C2" s="15">
        <v>2000</v>
      </c>
      <c r="D2" s="15"/>
    </row>
    <row r="3" spans="1:4" s="2" customFormat="1" ht="15.75">
      <c r="A3" s="6" t="s">
        <v>0</v>
      </c>
      <c r="B3" s="8"/>
      <c r="C3" s="10"/>
      <c r="D3" s="10"/>
    </row>
    <row r="4" spans="1:4" s="2" customFormat="1" ht="15.75">
      <c r="A4" s="6"/>
      <c r="B4" s="11" t="s">
        <v>1</v>
      </c>
      <c r="C4" s="11" t="s">
        <v>2</v>
      </c>
      <c r="D4" s="11" t="s">
        <v>3</v>
      </c>
    </row>
    <row r="5" spans="1:4" s="2" customFormat="1" ht="15.75">
      <c r="A5" s="16"/>
      <c r="B5" s="17"/>
      <c r="C5" s="17"/>
      <c r="D5" s="17"/>
    </row>
    <row r="6" spans="1:5" s="14" customFormat="1" ht="16.5">
      <c r="A6" s="14" t="s">
        <v>4</v>
      </c>
      <c r="B6" s="34">
        <v>282171.957</v>
      </c>
      <c r="C6" s="34">
        <v>138458.548</v>
      </c>
      <c r="D6" s="34">
        <v>143713.409</v>
      </c>
      <c r="E6" s="32">
        <f>B6-C6-D6</f>
        <v>0</v>
      </c>
    </row>
    <row r="7" spans="1:6" s="2" customFormat="1" ht="15.75">
      <c r="A7" s="5" t="s">
        <v>5</v>
      </c>
      <c r="B7" s="34">
        <v>19203.635</v>
      </c>
      <c r="C7" s="34">
        <v>9823.752</v>
      </c>
      <c r="D7" s="34">
        <v>9379.883</v>
      </c>
      <c r="E7" s="5">
        <f aca="true" t="shared" si="0" ref="E7:E29">B7-C7-D7</f>
        <v>0</v>
      </c>
      <c r="F7" s="77"/>
    </row>
    <row r="8" spans="1:5" s="2" customFormat="1" ht="15.75">
      <c r="A8" s="5" t="s">
        <v>6</v>
      </c>
      <c r="B8" s="34">
        <v>20475.855</v>
      </c>
      <c r="C8" s="34">
        <v>10485.636</v>
      </c>
      <c r="D8" s="34">
        <v>9990.219</v>
      </c>
      <c r="E8" s="5">
        <f t="shared" si="0"/>
        <v>0</v>
      </c>
    </row>
    <row r="9" spans="1:5" s="2" customFormat="1" ht="15.75">
      <c r="A9" s="5" t="s">
        <v>7</v>
      </c>
      <c r="B9" s="34">
        <v>20621.112</v>
      </c>
      <c r="C9" s="34">
        <v>10566.274</v>
      </c>
      <c r="D9" s="34">
        <v>10054.838</v>
      </c>
      <c r="E9" s="5">
        <f t="shared" si="0"/>
        <v>0</v>
      </c>
    </row>
    <row r="10" spans="1:5" s="2" customFormat="1" ht="15.75">
      <c r="A10" s="5" t="s">
        <v>8</v>
      </c>
      <c r="B10" s="34">
        <v>20275.488</v>
      </c>
      <c r="C10" s="34">
        <v>10427.743</v>
      </c>
      <c r="D10" s="34">
        <v>9847.745</v>
      </c>
      <c r="E10" s="5">
        <f t="shared" si="0"/>
        <v>0</v>
      </c>
    </row>
    <row r="11" spans="1:5" s="2" customFormat="1" ht="15.75">
      <c r="A11" s="5" t="s">
        <v>9</v>
      </c>
      <c r="B11" s="34">
        <v>19125.668</v>
      </c>
      <c r="C11" s="34">
        <v>9776.017</v>
      </c>
      <c r="D11" s="34">
        <v>9349.651</v>
      </c>
      <c r="E11" s="5">
        <f t="shared" si="0"/>
        <v>0</v>
      </c>
    </row>
    <row r="12" spans="1:5" s="2" customFormat="1" ht="15.75">
      <c r="A12" s="5" t="s">
        <v>10</v>
      </c>
      <c r="B12" s="34">
        <v>19295.446</v>
      </c>
      <c r="C12" s="34">
        <v>9760.733</v>
      </c>
      <c r="D12" s="34">
        <v>9534.713</v>
      </c>
      <c r="E12" s="5">
        <f t="shared" si="0"/>
        <v>0</v>
      </c>
    </row>
    <row r="13" spans="1:5" s="2" customFormat="1" ht="15.75">
      <c r="A13" s="5" t="s">
        <v>11</v>
      </c>
      <c r="B13" s="34">
        <v>20530.072</v>
      </c>
      <c r="C13" s="34">
        <v>10334.673</v>
      </c>
      <c r="D13" s="34">
        <v>10195.399</v>
      </c>
      <c r="E13" s="5">
        <f t="shared" si="0"/>
        <v>0</v>
      </c>
    </row>
    <row r="14" spans="1:5" s="2" customFormat="1" ht="15.75">
      <c r="A14" s="5" t="s">
        <v>12</v>
      </c>
      <c r="B14" s="34">
        <v>22651.319</v>
      </c>
      <c r="C14" s="34">
        <v>11295.902</v>
      </c>
      <c r="D14" s="34">
        <v>11355.417</v>
      </c>
      <c r="E14" s="5">
        <f t="shared" si="0"/>
        <v>0</v>
      </c>
    </row>
    <row r="15" spans="1:5" s="2" customFormat="1" ht="15.75">
      <c r="A15" s="5" t="s">
        <v>13</v>
      </c>
      <c r="B15" s="34">
        <v>22517.786</v>
      </c>
      <c r="C15" s="34">
        <v>11167.26</v>
      </c>
      <c r="D15" s="34">
        <v>11350.526</v>
      </c>
      <c r="E15" s="5">
        <f t="shared" si="0"/>
        <v>0</v>
      </c>
    </row>
    <row r="16" spans="1:5" s="2" customFormat="1" ht="15.75">
      <c r="A16" s="5" t="s">
        <v>14</v>
      </c>
      <c r="B16" s="34">
        <v>20217.688</v>
      </c>
      <c r="C16" s="34">
        <v>9952.717</v>
      </c>
      <c r="D16" s="34">
        <v>10264.971</v>
      </c>
      <c r="E16" s="5">
        <f t="shared" si="0"/>
        <v>0</v>
      </c>
    </row>
    <row r="17" spans="1:5" s="2" customFormat="1" ht="15.75">
      <c r="A17" s="5" t="s">
        <v>15</v>
      </c>
      <c r="B17" s="34">
        <v>17771.063</v>
      </c>
      <c r="C17" s="34">
        <v>8698.814</v>
      </c>
      <c r="D17" s="34">
        <v>9072.249</v>
      </c>
      <c r="E17" s="5">
        <f t="shared" si="0"/>
        <v>0</v>
      </c>
    </row>
    <row r="18" spans="1:5" s="2" customFormat="1" ht="15.75">
      <c r="A18" s="5" t="s">
        <v>16</v>
      </c>
      <c r="B18" s="34">
        <v>13557.639</v>
      </c>
      <c r="C18" s="34">
        <v>6552.9</v>
      </c>
      <c r="D18" s="34">
        <v>7004.739</v>
      </c>
      <c r="E18" s="5">
        <f t="shared" si="0"/>
        <v>0</v>
      </c>
    </row>
    <row r="19" spans="1:5" s="2" customFormat="1" ht="15.75">
      <c r="A19" s="5" t="s">
        <v>17</v>
      </c>
      <c r="B19" s="34">
        <v>10855.482</v>
      </c>
      <c r="C19" s="34">
        <v>5162.483</v>
      </c>
      <c r="D19" s="34">
        <v>5692.999</v>
      </c>
      <c r="E19" s="5">
        <f t="shared" si="0"/>
        <v>0</v>
      </c>
    </row>
    <row r="20" spans="1:5" s="2" customFormat="1" ht="15.75">
      <c r="A20" s="5" t="s">
        <v>18</v>
      </c>
      <c r="B20" s="34">
        <v>18374.606</v>
      </c>
      <c r="C20" s="34">
        <v>8303.225</v>
      </c>
      <c r="D20" s="34">
        <v>10071.381</v>
      </c>
      <c r="E20" s="5">
        <f t="shared" si="0"/>
        <v>0</v>
      </c>
    </row>
    <row r="21" spans="1:5" s="2" customFormat="1" ht="15.75">
      <c r="A21" s="5" t="s">
        <v>19</v>
      </c>
      <c r="B21" s="34">
        <v>12428.577</v>
      </c>
      <c r="C21" s="34">
        <v>4912.292</v>
      </c>
      <c r="D21" s="34">
        <v>7516.285</v>
      </c>
      <c r="E21" s="5">
        <f t="shared" si="0"/>
        <v>0</v>
      </c>
    </row>
    <row r="22" spans="1:5" s="2" customFormat="1" ht="15.75">
      <c r="A22" s="1" t="s">
        <v>20</v>
      </c>
      <c r="B22" s="34">
        <v>4270.521</v>
      </c>
      <c r="C22" s="34">
        <v>1238.127</v>
      </c>
      <c r="D22" s="34">
        <v>3032.394</v>
      </c>
      <c r="E22" s="5">
        <f t="shared" si="0"/>
        <v>0</v>
      </c>
    </row>
    <row r="23" spans="1:5" s="2" customFormat="1" ht="15.75">
      <c r="A23" s="5" t="s">
        <v>21</v>
      </c>
      <c r="B23" s="34">
        <v>37051.031</v>
      </c>
      <c r="C23" s="34">
        <v>18977.334</v>
      </c>
      <c r="D23" s="34">
        <v>18073.697</v>
      </c>
      <c r="E23" s="5">
        <f t="shared" si="0"/>
        <v>0</v>
      </c>
    </row>
    <row r="24" spans="1:5" s="2" customFormat="1" ht="15.75">
      <c r="A24" s="5" t="s">
        <v>22</v>
      </c>
      <c r="B24" s="34">
        <v>16130.555</v>
      </c>
      <c r="C24" s="34">
        <v>8301.157</v>
      </c>
      <c r="D24" s="34">
        <v>7829.398</v>
      </c>
      <c r="E24" s="5">
        <f t="shared" si="0"/>
        <v>0</v>
      </c>
    </row>
    <row r="25" spans="1:5" s="2" customFormat="1" ht="15.75">
      <c r="A25" s="5" t="s">
        <v>23</v>
      </c>
      <c r="B25" s="34">
        <v>27316.537</v>
      </c>
      <c r="C25" s="34">
        <v>13977.179</v>
      </c>
      <c r="D25" s="34">
        <v>13339.358</v>
      </c>
      <c r="E25" s="5">
        <f t="shared" si="0"/>
        <v>0</v>
      </c>
    </row>
    <row r="26" spans="1:5" s="2" customFormat="1" ht="15.75">
      <c r="A26" s="5" t="s">
        <v>163</v>
      </c>
      <c r="B26" s="34">
        <v>209786.736</v>
      </c>
      <c r="C26" s="34">
        <v>101356.305</v>
      </c>
      <c r="D26" s="34">
        <v>108430.431</v>
      </c>
      <c r="E26" s="5">
        <f t="shared" si="0"/>
        <v>0</v>
      </c>
    </row>
    <row r="27" spans="1:5" s="2" customFormat="1" ht="15.75">
      <c r="A27" s="5" t="s">
        <v>164</v>
      </c>
      <c r="B27" s="34">
        <v>59486.825</v>
      </c>
      <c r="C27" s="34">
        <v>26169.027</v>
      </c>
      <c r="D27" s="34">
        <v>33317.798</v>
      </c>
      <c r="E27" s="5">
        <f t="shared" si="0"/>
        <v>0</v>
      </c>
    </row>
    <row r="28" spans="1:5" s="2" customFormat="1" ht="15.75">
      <c r="A28" s="5" t="s">
        <v>165</v>
      </c>
      <c r="B28" s="34">
        <v>35073.704</v>
      </c>
      <c r="C28" s="34">
        <v>14453.644</v>
      </c>
      <c r="D28" s="34">
        <v>20620.06</v>
      </c>
      <c r="E28" s="5">
        <f t="shared" si="0"/>
        <v>0</v>
      </c>
    </row>
    <row r="29" spans="1:5" s="2" customFormat="1" ht="15.75">
      <c r="A29" s="5" t="s">
        <v>166</v>
      </c>
      <c r="B29" s="34">
        <v>16699.098</v>
      </c>
      <c r="C29" s="34">
        <v>6150.419</v>
      </c>
      <c r="D29" s="34">
        <v>10548.679</v>
      </c>
      <c r="E29" s="5">
        <f t="shared" si="0"/>
        <v>0</v>
      </c>
    </row>
    <row r="30" spans="1:4" s="2" customFormat="1" ht="15.75">
      <c r="A30" s="7" t="s">
        <v>24</v>
      </c>
      <c r="B30" s="50">
        <v>35.4</v>
      </c>
      <c r="C30" s="7">
        <v>34.1</v>
      </c>
      <c r="D30" s="7">
        <v>36.6</v>
      </c>
    </row>
    <row r="31" spans="1:4" s="2" customFormat="1" ht="15.75">
      <c r="A31" s="16"/>
      <c r="B31" s="17"/>
      <c r="C31" s="17"/>
      <c r="D31" s="17"/>
    </row>
  </sheetData>
  <sheetProtection/>
  <printOptions/>
  <pageMargins left="0.75" right="0.75" top="1" bottom="1" header="0.5" footer="0.5"/>
  <pageSetup horizontalDpi="600" verticalDpi="600" orientation="landscape" paperSize="5" r:id="rId1"/>
</worksheet>
</file>

<file path=xl/worksheets/sheet12.xml><?xml version="1.0" encoding="utf-8"?>
<worksheet xmlns="http://schemas.openxmlformats.org/spreadsheetml/2006/main" xmlns:r="http://schemas.openxmlformats.org/officeDocument/2006/relationships">
  <dimension ref="A1:S33"/>
  <sheetViews>
    <sheetView showGridLines="0" zoomScale="75" zoomScaleNormal="75" zoomScalePageLayoutView="0" workbookViewId="0" topLeftCell="A1">
      <selection activeCell="A1" sqref="A1"/>
    </sheetView>
  </sheetViews>
  <sheetFormatPr defaultColWidth="8.796875" defaultRowHeight="15.75"/>
  <cols>
    <col min="1" max="1" width="18.296875" style="0" customWidth="1"/>
    <col min="3" max="3" width="9.296875" style="0" customWidth="1"/>
  </cols>
  <sheetData>
    <row r="1" spans="1:4" s="2" customFormat="1" ht="15.75">
      <c r="A1" s="12"/>
      <c r="B1" s="13"/>
      <c r="C1" s="13"/>
      <c r="D1" s="13"/>
    </row>
    <row r="2" spans="2:4" s="14" customFormat="1" ht="16.5">
      <c r="B2" s="15"/>
      <c r="C2" s="15" t="s">
        <v>36</v>
      </c>
      <c r="D2" s="15"/>
    </row>
    <row r="3" spans="1:4" s="2" customFormat="1" ht="15.75">
      <c r="A3" s="6" t="s">
        <v>0</v>
      </c>
      <c r="B3" s="8"/>
      <c r="C3" s="10"/>
      <c r="D3" s="10"/>
    </row>
    <row r="4" spans="1:4" s="2" customFormat="1" ht="15.75">
      <c r="A4" s="6"/>
      <c r="B4" s="11" t="s">
        <v>1</v>
      </c>
      <c r="C4" s="11" t="s">
        <v>2</v>
      </c>
      <c r="D4" s="11" t="s">
        <v>3</v>
      </c>
    </row>
    <row r="5" spans="1:4" s="2" customFormat="1" ht="15.75">
      <c r="A5" s="16"/>
      <c r="B5" s="17"/>
      <c r="C5" s="17"/>
      <c r="D5" s="17"/>
    </row>
    <row r="6" spans="1:4" s="14" customFormat="1" ht="16.5">
      <c r="A6" s="14" t="s">
        <v>4</v>
      </c>
      <c r="B6" s="34">
        <v>281424.602</v>
      </c>
      <c r="C6" s="34">
        <v>138056.129</v>
      </c>
      <c r="D6" s="34">
        <v>143368.473</v>
      </c>
    </row>
    <row r="7" spans="1:4" s="2" customFormat="1" ht="15.75">
      <c r="A7" s="5" t="s">
        <v>5</v>
      </c>
      <c r="B7" s="34">
        <v>19176.154</v>
      </c>
      <c r="C7" s="34">
        <v>9810.907</v>
      </c>
      <c r="D7" s="34">
        <v>9365.247</v>
      </c>
    </row>
    <row r="8" spans="1:4" s="2" customFormat="1" ht="15.75">
      <c r="A8" s="5" t="s">
        <v>6</v>
      </c>
      <c r="B8" s="34">
        <v>20549.855</v>
      </c>
      <c r="C8" s="34">
        <v>10523.479</v>
      </c>
      <c r="D8" s="34">
        <v>10026.376</v>
      </c>
    </row>
    <row r="9" spans="1:4" s="2" customFormat="1" ht="15.75">
      <c r="A9" s="5" t="s">
        <v>7</v>
      </c>
      <c r="B9" s="34">
        <v>20528.425</v>
      </c>
      <c r="C9" s="34">
        <v>10520.392</v>
      </c>
      <c r="D9" s="34">
        <v>10008.033</v>
      </c>
    </row>
    <row r="10" spans="1:4" s="2" customFormat="1" ht="15.75">
      <c r="A10" s="5" t="s">
        <v>8</v>
      </c>
      <c r="B10" s="34">
        <v>20218.782</v>
      </c>
      <c r="C10" s="34">
        <v>10390.766</v>
      </c>
      <c r="D10" s="34">
        <v>9828.016</v>
      </c>
    </row>
    <row r="11" spans="1:4" s="2" customFormat="1" ht="15.75">
      <c r="A11" s="5" t="s">
        <v>9</v>
      </c>
      <c r="B11" s="34">
        <v>18962.964</v>
      </c>
      <c r="C11" s="34">
        <v>9687.506</v>
      </c>
      <c r="D11" s="34">
        <v>9275.458</v>
      </c>
    </row>
    <row r="12" spans="1:4" s="2" customFormat="1" ht="15.75">
      <c r="A12" s="5" t="s">
        <v>10</v>
      </c>
      <c r="B12" s="34">
        <v>19381.792</v>
      </c>
      <c r="C12" s="34">
        <v>9799.097</v>
      </c>
      <c r="D12" s="34">
        <v>9582.695</v>
      </c>
    </row>
    <row r="13" spans="1:4" s="2" customFormat="1" ht="15.75">
      <c r="A13" s="5" t="s">
        <v>11</v>
      </c>
      <c r="B13" s="34">
        <v>20511.067</v>
      </c>
      <c r="C13" s="34">
        <v>10322.266</v>
      </c>
      <c r="D13" s="34">
        <v>10188.801</v>
      </c>
    </row>
    <row r="14" spans="1:4" s="2" customFormat="1" ht="15.75">
      <c r="A14" s="5" t="s">
        <v>12</v>
      </c>
      <c r="B14" s="34">
        <v>22707.39</v>
      </c>
      <c r="C14" s="34">
        <v>11319.21</v>
      </c>
      <c r="D14" s="34">
        <v>11388.18</v>
      </c>
    </row>
    <row r="15" spans="1:4" s="2" customFormat="1" ht="15.75">
      <c r="A15" s="5" t="s">
        <v>13</v>
      </c>
      <c r="B15" s="34">
        <v>22442.442</v>
      </c>
      <c r="C15" s="34">
        <v>11129.514</v>
      </c>
      <c r="D15" s="34">
        <v>11312.928</v>
      </c>
    </row>
    <row r="16" spans="1:4" s="2" customFormat="1" ht="15.75">
      <c r="A16" s="5" t="s">
        <v>14</v>
      </c>
      <c r="B16" s="34">
        <v>20092.711</v>
      </c>
      <c r="C16" s="34">
        <v>9889.711</v>
      </c>
      <c r="D16" s="34">
        <v>10203</v>
      </c>
    </row>
    <row r="17" spans="1:4" s="2" customFormat="1" ht="15.75">
      <c r="A17" s="5" t="s">
        <v>15</v>
      </c>
      <c r="B17" s="34">
        <v>17585.824</v>
      </c>
      <c r="C17" s="34">
        <v>8607.914</v>
      </c>
      <c r="D17" s="34">
        <v>8977.91</v>
      </c>
    </row>
    <row r="18" spans="1:4" s="2" customFormat="1" ht="15.75">
      <c r="A18" s="5" t="s">
        <v>16</v>
      </c>
      <c r="B18" s="34">
        <v>13469.425</v>
      </c>
      <c r="C18" s="34">
        <v>6508.835</v>
      </c>
      <c r="D18" s="34">
        <v>6960.59</v>
      </c>
    </row>
    <row r="19" spans="1:4" s="2" customFormat="1" ht="15.75">
      <c r="A19" s="5" t="s">
        <v>17</v>
      </c>
      <c r="B19" s="34">
        <v>10805.577</v>
      </c>
      <c r="C19" s="34">
        <v>5136.709</v>
      </c>
      <c r="D19" s="34">
        <v>5668.868</v>
      </c>
    </row>
    <row r="20" spans="1:4" s="2" customFormat="1" ht="15.75">
      <c r="A20" s="5" t="s">
        <v>18</v>
      </c>
      <c r="B20" s="34">
        <v>18391.184</v>
      </c>
      <c r="C20" s="34">
        <v>8303.398</v>
      </c>
      <c r="D20" s="34">
        <v>10087.786</v>
      </c>
    </row>
    <row r="21" spans="1:4" s="2" customFormat="1" ht="15.75">
      <c r="A21" s="5" t="s">
        <v>19</v>
      </c>
      <c r="B21" s="34">
        <v>12361.336</v>
      </c>
      <c r="C21" s="34">
        <v>4879.409</v>
      </c>
      <c r="D21" s="34">
        <v>7481.927</v>
      </c>
    </row>
    <row r="22" spans="1:4" s="2" customFormat="1" ht="15.75">
      <c r="A22" s="1" t="s">
        <v>20</v>
      </c>
      <c r="B22" s="34">
        <v>4239.674</v>
      </c>
      <c r="C22" s="34">
        <v>1227.016</v>
      </c>
      <c r="D22" s="34">
        <v>3012.658</v>
      </c>
    </row>
    <row r="23" spans="1:4" s="2" customFormat="1" ht="15.75">
      <c r="A23" s="5" t="s">
        <v>21</v>
      </c>
      <c r="B23" s="34">
        <v>37025.974</v>
      </c>
      <c r="C23" s="34">
        <v>18964.271</v>
      </c>
      <c r="D23" s="34">
        <v>18061.703</v>
      </c>
    </row>
    <row r="24" spans="1:4" s="2" customFormat="1" ht="15.75">
      <c r="A24" s="5" t="s">
        <v>22</v>
      </c>
      <c r="B24" s="34">
        <v>16092.902</v>
      </c>
      <c r="C24" s="34">
        <v>8284.673</v>
      </c>
      <c r="D24" s="34">
        <v>7808.229</v>
      </c>
    </row>
    <row r="25" spans="1:4" s="2" customFormat="1" ht="15.75">
      <c r="A25" s="5" t="s">
        <v>23</v>
      </c>
      <c r="B25" s="34">
        <v>27141.15</v>
      </c>
      <c r="C25" s="34">
        <v>13873.199</v>
      </c>
      <c r="D25" s="34">
        <v>13267.951</v>
      </c>
    </row>
    <row r="26" spans="1:4" s="2" customFormat="1" ht="15.75">
      <c r="A26" s="5" t="s">
        <v>163</v>
      </c>
      <c r="B26" s="34">
        <v>209129.572</v>
      </c>
      <c r="C26" s="34">
        <v>100996.278</v>
      </c>
      <c r="D26" s="34">
        <v>108133.294</v>
      </c>
    </row>
    <row r="27" spans="1:4" s="2" customFormat="1" ht="15.75">
      <c r="A27" s="5" t="s">
        <v>164</v>
      </c>
      <c r="B27" s="34">
        <v>59267.196</v>
      </c>
      <c r="C27" s="34">
        <v>26055.367</v>
      </c>
      <c r="D27" s="34">
        <v>33211.829</v>
      </c>
    </row>
    <row r="28" spans="1:4" s="2" customFormat="1" ht="15.75">
      <c r="A28" s="5" t="s">
        <v>165</v>
      </c>
      <c r="B28" s="34">
        <v>34992.194</v>
      </c>
      <c r="C28" s="34">
        <v>14409.823</v>
      </c>
      <c r="D28" s="34">
        <v>20582.371</v>
      </c>
    </row>
    <row r="29" spans="1:4" s="2" customFormat="1" ht="15.75">
      <c r="A29" s="5" t="s">
        <v>166</v>
      </c>
      <c r="B29" s="34">
        <v>16601.01</v>
      </c>
      <c r="C29" s="34">
        <v>6106.425</v>
      </c>
      <c r="D29" s="34">
        <v>10494.585</v>
      </c>
    </row>
    <row r="30" spans="1:4" s="2" customFormat="1" ht="15.75">
      <c r="A30" s="7" t="s">
        <v>24</v>
      </c>
      <c r="B30" s="50">
        <v>35.3</v>
      </c>
      <c r="C30" s="50">
        <v>34</v>
      </c>
      <c r="D30" s="50">
        <v>36.5</v>
      </c>
    </row>
    <row r="31" spans="1:4" s="2" customFormat="1" ht="15.75">
      <c r="A31" s="16"/>
      <c r="B31"/>
      <c r="C31"/>
      <c r="D31"/>
    </row>
    <row r="32" spans="1:19" ht="15.75">
      <c r="A32" s="1" t="s">
        <v>81</v>
      </c>
      <c r="B32" s="1"/>
      <c r="C32" s="4"/>
      <c r="D32" s="4"/>
      <c r="E32" s="4"/>
      <c r="F32" s="9"/>
      <c r="G32" s="9"/>
      <c r="H32" s="9"/>
      <c r="I32" s="9"/>
      <c r="J32" s="9"/>
      <c r="K32" s="9"/>
      <c r="L32" s="9"/>
      <c r="M32" s="9"/>
      <c r="N32" s="9"/>
      <c r="O32" s="9"/>
      <c r="P32" s="9"/>
      <c r="Q32" s="9"/>
      <c r="R32" s="9"/>
      <c r="S32" s="9"/>
    </row>
    <row r="33" spans="1:19" ht="15.75">
      <c r="A33" s="2" t="s">
        <v>35</v>
      </c>
      <c r="B33" s="3"/>
      <c r="C33" s="4"/>
      <c r="D33" s="4"/>
      <c r="E33" s="4"/>
      <c r="F33" s="9"/>
      <c r="G33" s="9"/>
      <c r="H33" s="9"/>
      <c r="I33" s="9"/>
      <c r="J33" s="9"/>
      <c r="K33" s="9"/>
      <c r="L33" s="9"/>
      <c r="M33" s="9"/>
      <c r="N33" s="9"/>
      <c r="O33" s="9"/>
      <c r="P33" s="9"/>
      <c r="Q33" s="9"/>
      <c r="R33" s="9"/>
      <c r="S33" s="9"/>
    </row>
  </sheetData>
  <sheetProtection/>
  <printOptions/>
  <pageMargins left="0.75" right="0.75" top="1" bottom="1" header="0.5" footer="0.5"/>
  <pageSetup horizontalDpi="600" verticalDpi="600" orientation="landscape" paperSize="5" r:id="rId1"/>
</worksheet>
</file>

<file path=xl/worksheets/sheet13.xml><?xml version="1.0" encoding="utf-8"?>
<worksheet xmlns="http://schemas.openxmlformats.org/spreadsheetml/2006/main" xmlns:r="http://schemas.openxmlformats.org/officeDocument/2006/relationships">
  <dimension ref="A1:F40"/>
  <sheetViews>
    <sheetView showGridLines="0" zoomScale="75" zoomScaleNormal="75" zoomScalePageLayoutView="0" workbookViewId="0" topLeftCell="A1">
      <selection activeCell="I38" sqref="I38"/>
    </sheetView>
  </sheetViews>
  <sheetFormatPr defaultColWidth="8.796875" defaultRowHeight="15.75"/>
  <cols>
    <col min="1" max="1" width="18.296875" style="0" customWidth="1"/>
    <col min="3" max="3" width="10.796875" style="0" customWidth="1"/>
  </cols>
  <sheetData>
    <row r="1" spans="1:4" s="2" customFormat="1" ht="15.75">
      <c r="A1" s="12"/>
      <c r="B1" s="13"/>
      <c r="C1" s="13"/>
      <c r="D1" s="13"/>
    </row>
    <row r="2" spans="2:4" s="14" customFormat="1" ht="16.5">
      <c r="B2" s="15"/>
      <c r="C2" s="15" t="s">
        <v>34</v>
      </c>
      <c r="D2" s="15"/>
    </row>
    <row r="3" spans="1:4" s="2" customFormat="1" ht="15.75">
      <c r="A3" s="6" t="s">
        <v>0</v>
      </c>
      <c r="B3" s="8"/>
      <c r="C3" s="10"/>
      <c r="D3" s="10"/>
    </row>
    <row r="4" spans="1:4" s="2" customFormat="1" ht="15.75">
      <c r="A4" s="6"/>
      <c r="B4" s="11" t="s">
        <v>1</v>
      </c>
      <c r="C4" s="11" t="s">
        <v>2</v>
      </c>
      <c r="D4" s="11" t="s">
        <v>3</v>
      </c>
    </row>
    <row r="5" spans="1:4" s="2" customFormat="1" ht="15.75">
      <c r="A5" s="16"/>
      <c r="B5" s="17"/>
      <c r="C5" s="17"/>
      <c r="D5" s="17"/>
    </row>
    <row r="6" spans="1:4" s="14" customFormat="1" ht="16.5">
      <c r="A6" s="14" t="s">
        <v>4</v>
      </c>
      <c r="B6" s="18">
        <v>281421.906</v>
      </c>
      <c r="C6" s="18">
        <v>138053.563</v>
      </c>
      <c r="D6" s="18">
        <v>143368.343</v>
      </c>
    </row>
    <row r="7" spans="1:4" s="2" customFormat="1" ht="15.75">
      <c r="A7" s="5" t="s">
        <v>5</v>
      </c>
      <c r="B7" s="4">
        <v>19175.798</v>
      </c>
      <c r="C7" s="4">
        <v>9810.733</v>
      </c>
      <c r="D7" s="4">
        <v>9365.065</v>
      </c>
    </row>
    <row r="8" spans="1:4" s="2" customFormat="1" ht="15.75">
      <c r="A8" s="5" t="s">
        <v>6</v>
      </c>
      <c r="B8" s="4">
        <v>20549.505</v>
      </c>
      <c r="C8" s="4">
        <v>10523.277</v>
      </c>
      <c r="D8" s="4">
        <v>10026.228</v>
      </c>
    </row>
    <row r="9" spans="1:4" s="2" customFormat="1" ht="15.75">
      <c r="A9" s="5" t="s">
        <v>7</v>
      </c>
      <c r="B9" s="4">
        <v>20528</v>
      </c>
      <c r="C9" s="4">
        <v>10520</v>
      </c>
      <c r="D9" s="4">
        <v>10008</v>
      </c>
    </row>
    <row r="10" spans="1:4" s="2" customFormat="1" ht="15.75">
      <c r="A10" s="5" t="s">
        <v>8</v>
      </c>
      <c r="B10" s="4">
        <v>20219.89</v>
      </c>
      <c r="C10" s="4">
        <v>10391.004</v>
      </c>
      <c r="D10" s="4">
        <v>9828.886</v>
      </c>
    </row>
    <row r="11" spans="1:4" s="2" customFormat="1" ht="15.75">
      <c r="A11" s="5" t="s">
        <v>9</v>
      </c>
      <c r="B11" s="4">
        <v>18964.001</v>
      </c>
      <c r="C11" s="4">
        <v>9687.814</v>
      </c>
      <c r="D11" s="4">
        <v>9276.187</v>
      </c>
    </row>
    <row r="12" spans="1:4" s="2" customFormat="1" ht="15.75">
      <c r="A12" s="5" t="s">
        <v>10</v>
      </c>
      <c r="B12" s="4">
        <v>19381.336</v>
      </c>
      <c r="C12" s="4">
        <v>9798.76</v>
      </c>
      <c r="D12" s="4">
        <v>9582.576</v>
      </c>
    </row>
    <row r="13" spans="1:4" s="2" customFormat="1" ht="15.75">
      <c r="A13" s="5" t="s">
        <v>11</v>
      </c>
      <c r="B13" s="4">
        <v>20510.388</v>
      </c>
      <c r="C13" s="4">
        <v>10321.769</v>
      </c>
      <c r="D13" s="4">
        <v>10188.619</v>
      </c>
    </row>
    <row r="14" spans="1:4" s="2" customFormat="1" ht="15.75">
      <c r="A14" s="5" t="s">
        <v>12</v>
      </c>
      <c r="B14" s="4">
        <v>22706.664</v>
      </c>
      <c r="C14" s="4">
        <v>11318.696</v>
      </c>
      <c r="D14" s="4">
        <v>11388</v>
      </c>
    </row>
    <row r="15" spans="1:4" s="2" customFormat="1" ht="15.75">
      <c r="A15" s="5" t="s">
        <v>13</v>
      </c>
      <c r="B15" s="4">
        <v>22442</v>
      </c>
      <c r="C15" s="4">
        <v>11129</v>
      </c>
      <c r="D15" s="4">
        <v>11312.761</v>
      </c>
    </row>
    <row r="16" spans="1:4" s="2" customFormat="1" ht="15.75">
      <c r="A16" s="5" t="s">
        <v>14</v>
      </c>
      <c r="B16" s="4">
        <v>20092.404</v>
      </c>
      <c r="C16" s="4">
        <v>9889.506</v>
      </c>
      <c r="D16" s="4">
        <v>10202.898</v>
      </c>
    </row>
    <row r="17" spans="1:4" s="2" customFormat="1" ht="15.75">
      <c r="A17" s="5" t="s">
        <v>15</v>
      </c>
      <c r="B17" s="4">
        <v>17585.548</v>
      </c>
      <c r="C17" s="4">
        <v>8607.724</v>
      </c>
      <c r="D17" s="4">
        <v>8977.824</v>
      </c>
    </row>
    <row r="18" spans="1:4" s="2" customFormat="1" ht="15.75">
      <c r="A18" s="5" t="s">
        <v>16</v>
      </c>
      <c r="B18" s="4">
        <v>13469.237</v>
      </c>
      <c r="C18" s="4">
        <v>6508.729</v>
      </c>
      <c r="D18" s="4">
        <v>6960.508</v>
      </c>
    </row>
    <row r="19" spans="1:4" s="2" customFormat="1" ht="15.75">
      <c r="A19" s="5" t="s">
        <v>17</v>
      </c>
      <c r="B19" s="4">
        <v>10805.447</v>
      </c>
      <c r="C19" s="4">
        <v>5136.627</v>
      </c>
      <c r="D19" s="4">
        <v>5668.82</v>
      </c>
    </row>
    <row r="20" spans="1:4" s="2" customFormat="1" ht="15.75">
      <c r="A20" s="5" t="s">
        <v>18</v>
      </c>
      <c r="B20" s="4">
        <v>18390.986</v>
      </c>
      <c r="C20" s="4">
        <v>8303.274</v>
      </c>
      <c r="D20" s="4">
        <v>10087.712</v>
      </c>
    </row>
    <row r="21" spans="1:4" s="2" customFormat="1" ht="15.75">
      <c r="A21" s="5" t="s">
        <v>19</v>
      </c>
      <c r="B21" s="4">
        <v>12361.18</v>
      </c>
      <c r="C21" s="4">
        <v>4879.353</v>
      </c>
      <c r="D21" s="4">
        <v>7481.827</v>
      </c>
    </row>
    <row r="22" spans="1:4" s="2" customFormat="1" ht="15.75">
      <c r="A22" s="1" t="s">
        <v>20</v>
      </c>
      <c r="B22" s="4">
        <v>4239.587</v>
      </c>
      <c r="C22" s="4">
        <v>1226.998</v>
      </c>
      <c r="D22" s="4">
        <v>3012.589</v>
      </c>
    </row>
    <row r="23" spans="1:4" s="2" customFormat="1" ht="15.75">
      <c r="A23" s="5" t="s">
        <v>21</v>
      </c>
      <c r="B23" s="4">
        <v>37025.346</v>
      </c>
      <c r="C23" s="4">
        <v>18963.914</v>
      </c>
      <c r="D23" s="4">
        <v>18061.432</v>
      </c>
    </row>
    <row r="24" spans="1:4" s="2" customFormat="1" ht="15.75">
      <c r="A24" s="5" t="s">
        <v>22</v>
      </c>
      <c r="B24" s="4">
        <v>16092.668</v>
      </c>
      <c r="C24" s="4">
        <v>8284.549</v>
      </c>
      <c r="D24" s="4">
        <v>7808.119</v>
      </c>
    </row>
    <row r="25" spans="1:6" s="2" customFormat="1" ht="15.75">
      <c r="A25" s="5" t="s">
        <v>23</v>
      </c>
      <c r="B25" s="4">
        <v>27143.454</v>
      </c>
      <c r="C25" s="4">
        <v>13873.829</v>
      </c>
      <c r="D25" s="4">
        <v>13269.625</v>
      </c>
      <c r="F25" s="5">
        <f>B25+B12+B13+B14+B15</f>
        <v>112183.842</v>
      </c>
    </row>
    <row r="26" spans="1:4" s="2" customFormat="1" ht="15.75">
      <c r="A26" s="5" t="s">
        <v>163</v>
      </c>
      <c r="B26" s="4">
        <f>B25+SUM(B12:B22)</f>
        <v>209128.23099999997</v>
      </c>
      <c r="C26" s="4">
        <f>C25+SUM(C12:C22)</f>
        <v>100994.26500000003</v>
      </c>
      <c r="D26" s="4">
        <f>D25+SUM(D12:D22)</f>
        <v>108133.75899999999</v>
      </c>
    </row>
    <row r="27" spans="1:4" s="2" customFormat="1" ht="15.75">
      <c r="A27" s="5" t="s">
        <v>164</v>
      </c>
      <c r="B27" s="4">
        <f>SUM(B18:B22)</f>
        <v>59266.437</v>
      </c>
      <c r="C27" s="4">
        <f>SUM(C18:C22)</f>
        <v>26054.980999999996</v>
      </c>
      <c r="D27" s="4">
        <f>SUM(D18:D22)</f>
        <v>33211.456000000006</v>
      </c>
    </row>
    <row r="28" spans="1:4" s="2" customFormat="1" ht="15.75">
      <c r="A28" s="5" t="s">
        <v>165</v>
      </c>
      <c r="B28" s="4">
        <f>SUM(B20:B22)</f>
        <v>34991.753000000004</v>
      </c>
      <c r="C28" s="4">
        <f>SUM(C20:C22)</f>
        <v>14409.625</v>
      </c>
      <c r="D28" s="4">
        <f>SUM(D20:D22)</f>
        <v>20582.128</v>
      </c>
    </row>
    <row r="29" spans="1:4" s="2" customFormat="1" ht="15.75">
      <c r="A29" s="5" t="s">
        <v>166</v>
      </c>
      <c r="B29" s="4">
        <f>SUM(B21:B22)</f>
        <v>16600.767</v>
      </c>
      <c r="C29" s="4">
        <f>SUM(C21:C22)</f>
        <v>6106.351000000001</v>
      </c>
      <c r="D29" s="4">
        <f>SUM(D21:D22)</f>
        <v>10494.416000000001</v>
      </c>
    </row>
    <row r="30" spans="1:4" s="2" customFormat="1" ht="15.75">
      <c r="A30" s="7" t="s">
        <v>24</v>
      </c>
      <c r="B30" s="20">
        <v>35.3</v>
      </c>
      <c r="C30" s="20">
        <v>34</v>
      </c>
      <c r="D30" s="20">
        <v>36.5</v>
      </c>
    </row>
    <row r="31" spans="1:4" s="2" customFormat="1" ht="12" customHeight="1">
      <c r="A31" s="16"/>
      <c r="B31" s="17"/>
      <c r="C31" s="17"/>
      <c r="D31" s="17"/>
    </row>
    <row r="32" ht="17.25" customHeight="1">
      <c r="A32" s="1"/>
    </row>
    <row r="33" ht="15.75">
      <c r="A33" s="1"/>
    </row>
    <row r="34" ht="15.75">
      <c r="A34" s="1"/>
    </row>
    <row r="35" ht="15.75">
      <c r="A35" s="1"/>
    </row>
    <row r="36" ht="15.75">
      <c r="A36" s="1"/>
    </row>
    <row r="37" ht="15.75">
      <c r="A37" s="1"/>
    </row>
    <row r="38" ht="15.75">
      <c r="A38" s="1"/>
    </row>
    <row r="39" ht="15.75">
      <c r="A39" s="1"/>
    </row>
    <row r="40" ht="15.75">
      <c r="A40" s="1"/>
    </row>
  </sheetData>
  <sheetProtection/>
  <printOptions/>
  <pageMargins left="0.75" right="0.75" top="1" bottom="1" header="0.5" footer="0.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sheetPr>
    <pageSetUpPr fitToPage="1"/>
  </sheetPr>
  <dimension ref="A1:AD93"/>
  <sheetViews>
    <sheetView showGridLines="0" zoomScale="75" zoomScaleNormal="75" zoomScalePageLayoutView="0" workbookViewId="0" topLeftCell="A1">
      <selection activeCell="A1" sqref="A1"/>
    </sheetView>
  </sheetViews>
  <sheetFormatPr defaultColWidth="8.69921875" defaultRowHeight="15.75"/>
  <cols>
    <col min="1" max="1" width="21.296875" style="2" customWidth="1"/>
    <col min="2" max="2" width="32" style="2" hidden="1" customWidth="1"/>
    <col min="3" max="3" width="33.59765625" style="2" hidden="1" customWidth="1"/>
    <col min="4" max="6" width="9.69921875" style="2" customWidth="1"/>
    <col min="7" max="9" width="10.59765625" style="8" customWidth="1"/>
    <col min="10" max="10" width="9.296875" style="8" customWidth="1"/>
    <col min="11" max="13" width="10.59765625" style="8" customWidth="1"/>
    <col min="14" max="14" width="16" style="8" customWidth="1"/>
    <col min="15" max="22" width="9.5" style="8" customWidth="1"/>
    <col min="23" max="26" width="10.59765625" style="8" customWidth="1"/>
    <col min="27" max="30" width="8.69921875" style="2" customWidth="1"/>
    <col min="31" max="16384" width="8.69921875" style="2" customWidth="1"/>
  </cols>
  <sheetData>
    <row r="1" spans="1:2" ht="16.5">
      <c r="A1" s="14" t="s">
        <v>116</v>
      </c>
      <c r="B1" s="2" t="s">
        <v>106</v>
      </c>
    </row>
    <row r="2" spans="1:3" ht="16.5" hidden="1">
      <c r="A2" s="21"/>
      <c r="B2" s="1" t="s">
        <v>107</v>
      </c>
      <c r="C2" s="1"/>
    </row>
    <row r="3" spans="2:3" ht="15.75" hidden="1">
      <c r="B3" s="1" t="s">
        <v>37</v>
      </c>
      <c r="C3" s="1"/>
    </row>
    <row r="4" spans="2:3" ht="15.75" hidden="1">
      <c r="B4" s="1" t="s">
        <v>92</v>
      </c>
      <c r="C4" s="1"/>
    </row>
    <row r="5" spans="2:3" ht="15.75" hidden="1">
      <c r="B5" s="1" t="s">
        <v>95</v>
      </c>
      <c r="C5" s="1"/>
    </row>
    <row r="6" spans="2:3" ht="15.75">
      <c r="B6" s="1" t="s">
        <v>96</v>
      </c>
      <c r="C6" s="1"/>
    </row>
    <row r="7" spans="1:3" ht="16.5">
      <c r="A7" s="1" t="s">
        <v>110</v>
      </c>
      <c r="B7" s="1" t="s">
        <v>119</v>
      </c>
      <c r="C7" s="1" t="s">
        <v>124</v>
      </c>
    </row>
    <row r="8" spans="2:3" ht="15.75">
      <c r="B8" s="3"/>
      <c r="C8" s="3"/>
    </row>
    <row r="9" spans="1:30" ht="16.5">
      <c r="A9" s="1" t="s">
        <v>38</v>
      </c>
      <c r="B9" s="1" t="s">
        <v>39</v>
      </c>
      <c r="C9" s="1" t="s">
        <v>93</v>
      </c>
      <c r="D9" s="4"/>
      <c r="E9" s="4"/>
      <c r="F9" s="4"/>
      <c r="G9" s="9"/>
      <c r="H9" s="9"/>
      <c r="I9" s="9"/>
      <c r="J9" s="9"/>
      <c r="K9" s="9"/>
      <c r="L9" s="9"/>
      <c r="M9" s="9"/>
      <c r="N9" s="9"/>
      <c r="O9" s="9"/>
      <c r="P9" s="9"/>
      <c r="Q9" s="9"/>
      <c r="R9" s="9"/>
      <c r="S9" s="9"/>
      <c r="T9" s="9"/>
      <c r="U9" s="9"/>
      <c r="V9" s="9"/>
      <c r="W9" s="9"/>
      <c r="X9" s="9"/>
      <c r="Y9" s="9"/>
      <c r="Z9" s="9"/>
      <c r="AA9" s="4"/>
      <c r="AB9" s="4"/>
      <c r="AC9" s="4"/>
      <c r="AD9" s="4"/>
    </row>
    <row r="10" spans="1:30" ht="15.75">
      <c r="A10" s="1" t="s">
        <v>40</v>
      </c>
      <c r="B10" s="1" t="s">
        <v>41</v>
      </c>
      <c r="C10" s="1" t="s">
        <v>40</v>
      </c>
      <c r="D10" s="4"/>
      <c r="E10" s="4"/>
      <c r="F10" s="4"/>
      <c r="G10" s="9"/>
      <c r="H10" s="9"/>
      <c r="I10" s="9"/>
      <c r="J10" s="9"/>
      <c r="K10" s="9"/>
      <c r="L10" s="9"/>
      <c r="M10" s="9"/>
      <c r="N10" s="9"/>
      <c r="O10" s="9"/>
      <c r="P10" s="9"/>
      <c r="Q10" s="9"/>
      <c r="R10" s="9"/>
      <c r="S10" s="9"/>
      <c r="T10" s="9"/>
      <c r="U10" s="9"/>
      <c r="V10" s="9"/>
      <c r="W10" s="9"/>
      <c r="X10" s="9"/>
      <c r="Y10" s="9"/>
      <c r="Z10" s="9"/>
      <c r="AA10" s="4"/>
      <c r="AB10" s="4"/>
      <c r="AC10" s="4"/>
      <c r="AD10" s="4"/>
    </row>
    <row r="11" spans="1:30" ht="15.75">
      <c r="A11" s="1" t="s">
        <v>42</v>
      </c>
      <c r="B11" s="1" t="s">
        <v>43</v>
      </c>
      <c r="C11" s="1" t="s">
        <v>42</v>
      </c>
      <c r="D11" s="4"/>
      <c r="E11" s="4"/>
      <c r="F11" s="4"/>
      <c r="G11" s="9"/>
      <c r="H11" s="9"/>
      <c r="I11" s="9"/>
      <c r="J11" s="9"/>
      <c r="K11" s="9"/>
      <c r="L11" s="9"/>
      <c r="M11" s="9"/>
      <c r="N11" s="9"/>
      <c r="O11" s="9"/>
      <c r="P11" s="9"/>
      <c r="Q11" s="9"/>
      <c r="R11" s="9"/>
      <c r="S11" s="9"/>
      <c r="T11" s="9"/>
      <c r="U11" s="9"/>
      <c r="V11" s="9"/>
      <c r="W11" s="9"/>
      <c r="X11" s="9"/>
      <c r="Y11" s="9"/>
      <c r="Z11" s="9"/>
      <c r="AA11" s="4"/>
      <c r="AB11" s="4"/>
      <c r="AC11" s="4"/>
      <c r="AD11" s="4"/>
    </row>
    <row r="12" spans="1:30" ht="15.75">
      <c r="A12" s="1" t="s">
        <v>44</v>
      </c>
      <c r="B12" s="1" t="s">
        <v>45</v>
      </c>
      <c r="C12" s="1" t="s">
        <v>44</v>
      </c>
      <c r="D12" s="4"/>
      <c r="E12" s="4"/>
      <c r="F12" s="4"/>
      <c r="G12" s="9"/>
      <c r="H12" s="9"/>
      <c r="I12" s="9"/>
      <c r="J12" s="9"/>
      <c r="K12" s="9"/>
      <c r="L12" s="9"/>
      <c r="M12" s="9"/>
      <c r="N12" s="9"/>
      <c r="O12" s="9"/>
      <c r="P12" s="9"/>
      <c r="Q12" s="9"/>
      <c r="R12" s="9"/>
      <c r="S12" s="9"/>
      <c r="T12" s="9"/>
      <c r="U12" s="9"/>
      <c r="V12" s="9"/>
      <c r="W12" s="9"/>
      <c r="X12" s="9"/>
      <c r="Y12" s="9"/>
      <c r="Z12" s="9"/>
      <c r="AA12" s="4"/>
      <c r="AB12" s="4"/>
      <c r="AC12" s="4"/>
      <c r="AD12" s="4"/>
    </row>
    <row r="13" spans="1:3" ht="15.75">
      <c r="A13" s="1" t="s">
        <v>46</v>
      </c>
      <c r="B13" s="1" t="s">
        <v>47</v>
      </c>
      <c r="C13" s="1" t="s">
        <v>46</v>
      </c>
    </row>
    <row r="14" spans="1:3" ht="15.75">
      <c r="A14" s="1"/>
      <c r="B14" s="3"/>
      <c r="C14" s="3"/>
    </row>
    <row r="15" spans="1:3" ht="15.75" hidden="1">
      <c r="A15" s="1"/>
      <c r="B15" s="3" t="s">
        <v>48</v>
      </c>
      <c r="C15" s="3"/>
    </row>
    <row r="16" spans="1:3" ht="15.75" hidden="1">
      <c r="A16" s="1"/>
      <c r="B16" s="3" t="s">
        <v>108</v>
      </c>
      <c r="C16" s="3"/>
    </row>
    <row r="17" spans="1:3" ht="15.75" hidden="1">
      <c r="A17" s="1"/>
      <c r="B17" s="3" t="s">
        <v>109</v>
      </c>
      <c r="C17" s="3"/>
    </row>
    <row r="18" spans="1:3" ht="15.75" hidden="1">
      <c r="A18" s="1"/>
      <c r="B18" s="3" t="s">
        <v>49</v>
      </c>
      <c r="C18" s="3"/>
    </row>
    <row r="19" spans="1:3" ht="15.75">
      <c r="A19" s="1"/>
      <c r="B19" s="3" t="s">
        <v>50</v>
      </c>
      <c r="C19" s="3"/>
    </row>
    <row r="20" spans="1:26" s="14" customFormat="1" ht="16.5" customHeight="1">
      <c r="A20" s="89" t="s">
        <v>155</v>
      </c>
      <c r="B20" s="22" t="s">
        <v>156</v>
      </c>
      <c r="C20" s="89" t="s">
        <v>155</v>
      </c>
      <c r="D20" s="105" t="s">
        <v>52</v>
      </c>
      <c r="E20" s="106"/>
      <c r="F20" s="107"/>
      <c r="G20" s="108" t="s">
        <v>53</v>
      </c>
      <c r="H20" s="85"/>
      <c r="I20" s="85"/>
      <c r="J20" s="109" t="s">
        <v>123</v>
      </c>
      <c r="K20" s="102" t="s">
        <v>54</v>
      </c>
      <c r="L20" s="103"/>
      <c r="M20" s="104"/>
      <c r="N20" s="112" t="s">
        <v>154</v>
      </c>
      <c r="O20" s="114" t="s">
        <v>153</v>
      </c>
      <c r="P20" s="114" t="s">
        <v>152</v>
      </c>
      <c r="Q20" s="114" t="s">
        <v>146</v>
      </c>
      <c r="R20" s="114" t="s">
        <v>147</v>
      </c>
      <c r="S20" s="98" t="s">
        <v>148</v>
      </c>
      <c r="T20" s="98" t="s">
        <v>149</v>
      </c>
      <c r="U20" s="98" t="s">
        <v>150</v>
      </c>
      <c r="V20" s="100" t="s">
        <v>151</v>
      </c>
      <c r="W20" s="85">
        <v>2009</v>
      </c>
      <c r="X20" s="85"/>
      <c r="Y20" s="85"/>
      <c r="Z20" s="24"/>
    </row>
    <row r="21" spans="1:26" ht="29.25" customHeight="1">
      <c r="A21" s="90"/>
      <c r="B21" s="22" t="s">
        <v>51</v>
      </c>
      <c r="C21" s="111"/>
      <c r="D21" s="57" t="s">
        <v>1</v>
      </c>
      <c r="E21" s="55" t="s">
        <v>117</v>
      </c>
      <c r="F21" s="56" t="s">
        <v>118</v>
      </c>
      <c r="G21" s="54" t="s">
        <v>1</v>
      </c>
      <c r="H21" s="55" t="s">
        <v>117</v>
      </c>
      <c r="I21" s="56" t="s">
        <v>118</v>
      </c>
      <c r="J21" s="110"/>
      <c r="K21" s="54" t="s">
        <v>1</v>
      </c>
      <c r="L21" s="55" t="s">
        <v>117</v>
      </c>
      <c r="M21" s="56" t="s">
        <v>118</v>
      </c>
      <c r="N21" s="113"/>
      <c r="O21" s="115"/>
      <c r="P21" s="115"/>
      <c r="Q21" s="115"/>
      <c r="R21" s="115"/>
      <c r="S21" s="99"/>
      <c r="T21" s="99"/>
      <c r="U21" s="99"/>
      <c r="V21" s="101"/>
      <c r="W21" s="72" t="s">
        <v>1</v>
      </c>
      <c r="X21" s="72" t="s">
        <v>117</v>
      </c>
      <c r="Y21" s="72" t="s">
        <v>118</v>
      </c>
      <c r="Z21" s="11"/>
    </row>
    <row r="22" spans="1:26" ht="15.75">
      <c r="A22" s="58"/>
      <c r="B22" s="22" t="s">
        <v>56</v>
      </c>
      <c r="C22" s="22" t="s">
        <v>56</v>
      </c>
      <c r="D22" s="28">
        <f aca="true" t="shared" si="0" ref="D22:Y22">D24-SUM(D25:D40)</f>
        <v>0</v>
      </c>
      <c r="E22" s="28">
        <f t="shared" si="0"/>
        <v>-1</v>
      </c>
      <c r="F22" s="28">
        <f t="shared" si="0"/>
        <v>0</v>
      </c>
      <c r="G22" s="29">
        <f t="shared" si="0"/>
        <v>1</v>
      </c>
      <c r="H22" s="26">
        <f t="shared" si="0"/>
        <v>0.5939999999973224</v>
      </c>
      <c r="I22" s="65">
        <f t="shared" si="0"/>
        <v>1.3849999999947613</v>
      </c>
      <c r="J22" s="26">
        <f t="shared" si="0"/>
        <v>0</v>
      </c>
      <c r="K22" s="29">
        <f t="shared" si="0"/>
        <v>0</v>
      </c>
      <c r="L22" s="44">
        <f t="shared" si="0"/>
        <v>0</v>
      </c>
      <c r="M22" s="48">
        <f t="shared" si="0"/>
        <v>0</v>
      </c>
      <c r="N22" s="26">
        <f t="shared" si="0"/>
        <v>0</v>
      </c>
      <c r="O22" s="26">
        <f t="shared" si="0"/>
        <v>0</v>
      </c>
      <c r="P22" s="26">
        <f t="shared" si="0"/>
        <v>0</v>
      </c>
      <c r="Q22" s="26">
        <f t="shared" si="0"/>
        <v>0</v>
      </c>
      <c r="R22" s="26">
        <f>R24-SUM(R25:R40)</f>
        <v>0</v>
      </c>
      <c r="S22" s="26">
        <f>S24-SUM(S25:S40)</f>
        <v>0</v>
      </c>
      <c r="T22" s="26">
        <f>T24-SUM(T25:T40)</f>
        <v>0</v>
      </c>
      <c r="U22" s="26">
        <f>U24-SUM(U25:U40)</f>
        <v>0</v>
      </c>
      <c r="V22" s="65">
        <f>V24-SUM(V25:V40)</f>
        <v>0</v>
      </c>
      <c r="W22" s="26">
        <f t="shared" si="0"/>
        <v>0</v>
      </c>
      <c r="X22" s="26">
        <f t="shared" si="0"/>
        <v>0</v>
      </c>
      <c r="Y22" s="26">
        <f t="shared" si="0"/>
        <v>0</v>
      </c>
      <c r="Z22" s="26"/>
    </row>
    <row r="23" spans="1:26" ht="15.75">
      <c r="A23" s="59"/>
      <c r="B23" s="22" t="s">
        <v>56</v>
      </c>
      <c r="C23" s="22" t="s">
        <v>56</v>
      </c>
      <c r="D23" s="28">
        <f>SUM(D26:D29)-SUM(D41:D44)</f>
        <v>1</v>
      </c>
      <c r="E23" s="28">
        <f aca="true" t="shared" si="1" ref="E23:Y23">SUM(E26:E29)-SUM(E41:E44)</f>
        <v>-2</v>
      </c>
      <c r="F23" s="28">
        <f t="shared" si="1"/>
        <v>-1</v>
      </c>
      <c r="G23" s="29">
        <f t="shared" si="1"/>
        <v>0</v>
      </c>
      <c r="H23" s="26">
        <f t="shared" si="1"/>
        <v>0</v>
      </c>
      <c r="I23" s="48">
        <f t="shared" si="1"/>
        <v>-1</v>
      </c>
      <c r="J23" s="26">
        <f t="shared" si="1"/>
        <v>0</v>
      </c>
      <c r="K23" s="29">
        <f t="shared" si="1"/>
        <v>0</v>
      </c>
      <c r="L23" s="44">
        <f t="shared" si="1"/>
        <v>0</v>
      </c>
      <c r="M23" s="48">
        <f t="shared" si="1"/>
        <v>0</v>
      </c>
      <c r="N23" s="26">
        <f t="shared" si="1"/>
        <v>0</v>
      </c>
      <c r="O23" s="26">
        <f t="shared" si="1"/>
        <v>0</v>
      </c>
      <c r="P23" s="26">
        <f t="shared" si="1"/>
        <v>0</v>
      </c>
      <c r="Q23" s="26">
        <f t="shared" si="1"/>
        <v>0</v>
      </c>
      <c r="R23" s="26">
        <f>SUM(R26:R29)-SUM(R41:R44)</f>
        <v>0</v>
      </c>
      <c r="S23" s="26">
        <f>SUM(S26:S29)-SUM(S41:S44)</f>
        <v>0</v>
      </c>
      <c r="T23" s="26">
        <f>SUM(T26:T29)-SUM(T41:T44)</f>
        <v>0</v>
      </c>
      <c r="U23" s="26">
        <f>SUM(U26:U29)-SUM(U41:U44)</f>
        <v>0</v>
      </c>
      <c r="V23" s="48">
        <f>SUM(V26:V29)-SUM(V41:V44)</f>
        <v>0</v>
      </c>
      <c r="W23" s="26">
        <f t="shared" si="1"/>
        <v>0</v>
      </c>
      <c r="X23" s="26">
        <f t="shared" si="1"/>
        <v>0</v>
      </c>
      <c r="Y23" s="26">
        <f t="shared" si="1"/>
        <v>0</v>
      </c>
      <c r="Z23" s="26"/>
    </row>
    <row r="24" spans="1:30" s="14" customFormat="1" ht="16.5">
      <c r="A24" s="60" t="s">
        <v>4</v>
      </c>
      <c r="B24" s="14" t="s">
        <v>57</v>
      </c>
      <c r="C24" s="14" t="s">
        <v>125</v>
      </c>
      <c r="D24" s="30">
        <v>226546</v>
      </c>
      <c r="E24" s="30">
        <v>110053</v>
      </c>
      <c r="F24" s="30">
        <v>116493</v>
      </c>
      <c r="G24" s="31">
        <v>248791</v>
      </c>
      <c r="H24" s="30">
        <v>121284</v>
      </c>
      <c r="I24" s="66">
        <v>127507</v>
      </c>
      <c r="J24" s="69">
        <v>266278.393</v>
      </c>
      <c r="K24" s="34">
        <v>281424.602</v>
      </c>
      <c r="L24" s="34">
        <v>138056.129</v>
      </c>
      <c r="M24" s="71">
        <v>143368.473</v>
      </c>
      <c r="N24" s="34">
        <v>282171.957</v>
      </c>
      <c r="O24" s="34">
        <v>285081.556</v>
      </c>
      <c r="P24" s="34">
        <v>287803.914</v>
      </c>
      <c r="Q24" s="34">
        <v>290326.418</v>
      </c>
      <c r="R24" s="34">
        <v>293045.739</v>
      </c>
      <c r="S24" s="34">
        <v>295753.151</v>
      </c>
      <c r="T24" s="34">
        <v>298593.212</v>
      </c>
      <c r="U24" s="34">
        <v>301579.895</v>
      </c>
      <c r="V24" s="71">
        <v>304374.846</v>
      </c>
      <c r="W24" s="34">
        <v>307006.55</v>
      </c>
      <c r="X24" s="34">
        <v>151449.49</v>
      </c>
      <c r="Y24" s="34">
        <v>155557.06</v>
      </c>
      <c r="Z24" s="30"/>
      <c r="AA24" s="32">
        <f>D24-SUM(E24:F24)</f>
        <v>0</v>
      </c>
      <c r="AB24" s="32">
        <f>G24-SUM(H24:I24)</f>
        <v>0</v>
      </c>
      <c r="AC24" s="32">
        <f>K24-L24-M24</f>
        <v>0</v>
      </c>
      <c r="AD24" s="32">
        <f>W24-X24-Y24</f>
        <v>0</v>
      </c>
    </row>
    <row r="25" spans="1:30" ht="15.75">
      <c r="A25" s="61" t="s">
        <v>5</v>
      </c>
      <c r="B25" s="5" t="s">
        <v>5</v>
      </c>
      <c r="C25" s="5" t="s">
        <v>126</v>
      </c>
      <c r="D25" s="4">
        <v>16348</v>
      </c>
      <c r="E25" s="4">
        <v>8362</v>
      </c>
      <c r="F25" s="4">
        <v>7986</v>
      </c>
      <c r="G25" s="33">
        <v>18765</v>
      </c>
      <c r="H25" s="4">
        <v>9603</v>
      </c>
      <c r="I25" s="67">
        <v>9162</v>
      </c>
      <c r="J25" s="70">
        <v>19626.505</v>
      </c>
      <c r="K25" s="34">
        <v>19176.154</v>
      </c>
      <c r="L25" s="34">
        <v>9810.907</v>
      </c>
      <c r="M25" s="71">
        <v>9365.247</v>
      </c>
      <c r="N25" s="34">
        <v>19203.635</v>
      </c>
      <c r="O25" s="34">
        <v>19430.394</v>
      </c>
      <c r="P25" s="34">
        <v>19667.991</v>
      </c>
      <c r="Q25" s="34">
        <v>19939.783</v>
      </c>
      <c r="R25" s="34">
        <v>20243.45</v>
      </c>
      <c r="S25" s="34">
        <v>20483.758</v>
      </c>
      <c r="T25" s="34">
        <v>20612.794</v>
      </c>
      <c r="U25" s="34">
        <v>20921.289</v>
      </c>
      <c r="V25" s="71">
        <v>21152.563</v>
      </c>
      <c r="W25" s="34">
        <v>21299.656</v>
      </c>
      <c r="X25" s="34">
        <v>10887.008</v>
      </c>
      <c r="Y25" s="34">
        <v>10412.648</v>
      </c>
      <c r="Z25" s="34"/>
      <c r="AA25" s="5">
        <f aca="true" t="shared" si="2" ref="AA25:AA48">D25-SUM(E25:F25)</f>
        <v>0</v>
      </c>
      <c r="AB25" s="5">
        <f aca="true" t="shared" si="3" ref="AB25:AB48">G25-SUM(H25:I25)</f>
        <v>0</v>
      </c>
      <c r="AC25" s="5">
        <f aca="true" t="shared" si="4" ref="AC25:AC48">K25-L25-M25</f>
        <v>0</v>
      </c>
      <c r="AD25" s="5">
        <f aca="true" t="shared" si="5" ref="AD25:AD48">W25-X25-Y25</f>
        <v>0</v>
      </c>
    </row>
    <row r="26" spans="1:30" ht="15.75">
      <c r="A26" s="61" t="s">
        <v>6</v>
      </c>
      <c r="B26" s="5" t="s">
        <v>6</v>
      </c>
      <c r="C26" s="5" t="s">
        <v>127</v>
      </c>
      <c r="D26" s="4">
        <v>16700</v>
      </c>
      <c r="E26" s="4">
        <v>8539</v>
      </c>
      <c r="F26" s="4">
        <v>8161</v>
      </c>
      <c r="G26" s="33">
        <v>18042</v>
      </c>
      <c r="H26" s="4">
        <v>9236</v>
      </c>
      <c r="I26" s="67">
        <v>8806</v>
      </c>
      <c r="J26" s="70">
        <v>19438.171</v>
      </c>
      <c r="K26" s="34">
        <v>20549.855</v>
      </c>
      <c r="L26" s="34">
        <v>10523.479</v>
      </c>
      <c r="M26" s="71">
        <v>10026.376</v>
      </c>
      <c r="N26" s="34">
        <v>20475.855</v>
      </c>
      <c r="O26" s="34">
        <v>20237.572</v>
      </c>
      <c r="P26" s="34">
        <v>19984.727</v>
      </c>
      <c r="Q26" s="34">
        <v>19778.497</v>
      </c>
      <c r="R26" s="34">
        <v>19655.077</v>
      </c>
      <c r="S26" s="34">
        <v>19632.095</v>
      </c>
      <c r="T26" s="34">
        <v>19831.119</v>
      </c>
      <c r="U26" s="34">
        <v>20054.444</v>
      </c>
      <c r="V26" s="71">
        <v>20313.416</v>
      </c>
      <c r="W26" s="34">
        <v>20609.634</v>
      </c>
      <c r="X26" s="34">
        <v>10535.9</v>
      </c>
      <c r="Y26" s="34">
        <v>10073.734</v>
      </c>
      <c r="Z26" s="34"/>
      <c r="AA26" s="5">
        <f t="shared" si="2"/>
        <v>0</v>
      </c>
      <c r="AB26" s="5">
        <f t="shared" si="3"/>
        <v>0</v>
      </c>
      <c r="AC26" s="5">
        <f t="shared" si="4"/>
        <v>0</v>
      </c>
      <c r="AD26" s="5">
        <f t="shared" si="5"/>
        <v>0</v>
      </c>
    </row>
    <row r="27" spans="1:30" ht="15.75">
      <c r="A27" s="61" t="s">
        <v>7</v>
      </c>
      <c r="B27" s="5" t="s">
        <v>7</v>
      </c>
      <c r="C27" s="5" t="s">
        <v>128</v>
      </c>
      <c r="D27" s="4">
        <v>18242</v>
      </c>
      <c r="E27" s="4">
        <v>9316</v>
      </c>
      <c r="F27" s="4">
        <v>8926</v>
      </c>
      <c r="G27" s="33">
        <v>17067</v>
      </c>
      <c r="H27" s="4">
        <v>8742</v>
      </c>
      <c r="I27" s="67">
        <v>8325</v>
      </c>
      <c r="J27" s="70">
        <v>19207.049</v>
      </c>
      <c r="K27" s="34">
        <v>20528.425</v>
      </c>
      <c r="L27" s="34">
        <v>10520.392</v>
      </c>
      <c r="M27" s="71">
        <v>10008.033</v>
      </c>
      <c r="N27" s="34">
        <v>20621.112</v>
      </c>
      <c r="O27" s="34">
        <v>20898.234</v>
      </c>
      <c r="P27" s="34">
        <v>21111.618</v>
      </c>
      <c r="Q27" s="34">
        <v>21192.641</v>
      </c>
      <c r="R27" s="34">
        <v>21113.264</v>
      </c>
      <c r="S27" s="34">
        <v>20837.186</v>
      </c>
      <c r="T27" s="34">
        <v>20579.051</v>
      </c>
      <c r="U27" s="34">
        <v>20318.855</v>
      </c>
      <c r="V27" s="71">
        <v>20103.526</v>
      </c>
      <c r="W27" s="34">
        <v>19973.564</v>
      </c>
      <c r="X27" s="34">
        <v>10222.522</v>
      </c>
      <c r="Y27" s="34">
        <v>9751.042</v>
      </c>
      <c r="Z27" s="34"/>
      <c r="AA27" s="5">
        <f t="shared" si="2"/>
        <v>0</v>
      </c>
      <c r="AB27" s="5">
        <f t="shared" si="3"/>
        <v>0</v>
      </c>
      <c r="AC27" s="5">
        <f t="shared" si="4"/>
        <v>0</v>
      </c>
      <c r="AD27" s="5">
        <f t="shared" si="5"/>
        <v>0</v>
      </c>
    </row>
    <row r="28" spans="1:30" ht="15.75">
      <c r="A28" s="61" t="s">
        <v>8</v>
      </c>
      <c r="B28" s="5" t="s">
        <v>8</v>
      </c>
      <c r="C28" s="5" t="s">
        <v>129</v>
      </c>
      <c r="D28" s="4">
        <v>21168</v>
      </c>
      <c r="E28" s="4">
        <v>10755</v>
      </c>
      <c r="F28" s="4">
        <v>10413</v>
      </c>
      <c r="G28" s="33">
        <v>17893</v>
      </c>
      <c r="H28" s="4">
        <v>9178</v>
      </c>
      <c r="I28" s="67">
        <v>8714</v>
      </c>
      <c r="J28" s="70">
        <v>18373.998</v>
      </c>
      <c r="K28" s="34">
        <v>20218.782</v>
      </c>
      <c r="L28" s="34">
        <v>10390.766</v>
      </c>
      <c r="M28" s="71">
        <v>9828.016</v>
      </c>
      <c r="N28" s="34">
        <v>20275.488</v>
      </c>
      <c r="O28" s="34">
        <v>20369.978</v>
      </c>
      <c r="P28" s="34">
        <v>20456.23</v>
      </c>
      <c r="Q28" s="34">
        <v>20574.392</v>
      </c>
      <c r="R28" s="34">
        <v>20808.179</v>
      </c>
      <c r="S28" s="34">
        <v>21119.706</v>
      </c>
      <c r="T28" s="34">
        <v>21366.836</v>
      </c>
      <c r="U28" s="34">
        <v>21562.382</v>
      </c>
      <c r="V28" s="71">
        <v>21628.099</v>
      </c>
      <c r="W28" s="34">
        <v>21537.837</v>
      </c>
      <c r="X28" s="34">
        <v>11051.289</v>
      </c>
      <c r="Y28" s="34">
        <v>10486.548</v>
      </c>
      <c r="Z28" s="34"/>
      <c r="AA28" s="5">
        <f t="shared" si="2"/>
        <v>0</v>
      </c>
      <c r="AB28" s="5">
        <f t="shared" si="3"/>
        <v>1</v>
      </c>
      <c r="AC28" s="5">
        <f t="shared" si="4"/>
        <v>0</v>
      </c>
      <c r="AD28" s="5">
        <f t="shared" si="5"/>
        <v>0</v>
      </c>
    </row>
    <row r="29" spans="1:30" ht="15.75">
      <c r="A29" s="61" t="s">
        <v>9</v>
      </c>
      <c r="B29" s="5" t="s">
        <v>9</v>
      </c>
      <c r="C29" s="5" t="s">
        <v>130</v>
      </c>
      <c r="D29" s="4">
        <v>21319</v>
      </c>
      <c r="E29" s="4">
        <v>10663</v>
      </c>
      <c r="F29" s="4">
        <v>10655</v>
      </c>
      <c r="G29" s="33">
        <v>19143</v>
      </c>
      <c r="H29" s="4">
        <v>9749</v>
      </c>
      <c r="I29" s="67">
        <v>9394</v>
      </c>
      <c r="J29" s="70">
        <v>18300.214</v>
      </c>
      <c r="K29" s="34">
        <v>18962.964</v>
      </c>
      <c r="L29" s="34">
        <v>9687.506</v>
      </c>
      <c r="M29" s="71">
        <v>9275.458</v>
      </c>
      <c r="N29" s="34">
        <v>19125.668</v>
      </c>
      <c r="O29" s="34">
        <v>19801.518</v>
      </c>
      <c r="P29" s="34">
        <v>20317.2</v>
      </c>
      <c r="Q29" s="34">
        <v>20685.099</v>
      </c>
      <c r="R29" s="34">
        <v>20958.686</v>
      </c>
      <c r="S29" s="34">
        <v>21081.219</v>
      </c>
      <c r="T29" s="34">
        <v>21161.162</v>
      </c>
      <c r="U29" s="34">
        <v>21217.108</v>
      </c>
      <c r="V29" s="71">
        <v>21322.253</v>
      </c>
      <c r="W29" s="34">
        <v>21539.559</v>
      </c>
      <c r="X29" s="34">
        <v>11093.552</v>
      </c>
      <c r="Y29" s="34">
        <v>10446.007</v>
      </c>
      <c r="Z29" s="34"/>
      <c r="AA29" s="5">
        <f t="shared" si="2"/>
        <v>1</v>
      </c>
      <c r="AB29" s="5">
        <f t="shared" si="3"/>
        <v>0</v>
      </c>
      <c r="AC29" s="5">
        <f t="shared" si="4"/>
        <v>0</v>
      </c>
      <c r="AD29" s="5">
        <f t="shared" si="5"/>
        <v>0</v>
      </c>
    </row>
    <row r="30" spans="1:30" ht="15.75">
      <c r="A30" s="61" t="s">
        <v>10</v>
      </c>
      <c r="B30" s="5" t="s">
        <v>10</v>
      </c>
      <c r="C30" s="5" t="s">
        <v>131</v>
      </c>
      <c r="D30" s="4">
        <v>19521</v>
      </c>
      <c r="E30" s="4">
        <v>9705</v>
      </c>
      <c r="F30" s="4">
        <v>9816</v>
      </c>
      <c r="G30" s="33">
        <v>21336</v>
      </c>
      <c r="H30" s="4">
        <v>10708</v>
      </c>
      <c r="I30" s="67">
        <v>10629</v>
      </c>
      <c r="J30" s="70">
        <v>19679.936</v>
      </c>
      <c r="K30" s="34">
        <v>19381.792</v>
      </c>
      <c r="L30" s="34">
        <v>9799.097</v>
      </c>
      <c r="M30" s="71">
        <v>9582.695</v>
      </c>
      <c r="N30" s="34">
        <v>19295.446</v>
      </c>
      <c r="O30" s="34">
        <v>18898.742</v>
      </c>
      <c r="P30" s="34">
        <v>18830.424</v>
      </c>
      <c r="Q30" s="34">
        <v>18971.363</v>
      </c>
      <c r="R30" s="34">
        <v>19372.04</v>
      </c>
      <c r="S30" s="34">
        <v>19866.271</v>
      </c>
      <c r="T30" s="34">
        <v>20510.892</v>
      </c>
      <c r="U30" s="34">
        <v>21018.332</v>
      </c>
      <c r="V30" s="71">
        <v>21441.834</v>
      </c>
      <c r="W30" s="34">
        <v>21677.719</v>
      </c>
      <c r="X30" s="34">
        <v>11115.56</v>
      </c>
      <c r="Y30" s="34">
        <v>10562.159</v>
      </c>
      <c r="Z30" s="34"/>
      <c r="AA30" s="5">
        <f t="shared" si="2"/>
        <v>0</v>
      </c>
      <c r="AB30" s="5">
        <f t="shared" si="3"/>
        <v>-1</v>
      </c>
      <c r="AC30" s="5">
        <f t="shared" si="4"/>
        <v>0</v>
      </c>
      <c r="AD30" s="5">
        <f t="shared" si="5"/>
        <v>0</v>
      </c>
    </row>
    <row r="31" spans="1:30" ht="15.75">
      <c r="A31" s="61" t="s">
        <v>11</v>
      </c>
      <c r="B31" s="5" t="s">
        <v>11</v>
      </c>
      <c r="C31" s="5" t="s">
        <v>132</v>
      </c>
      <c r="D31" s="4">
        <v>17561</v>
      </c>
      <c r="E31" s="4">
        <v>8677</v>
      </c>
      <c r="F31" s="4">
        <v>8884</v>
      </c>
      <c r="G31" s="33">
        <v>21838</v>
      </c>
      <c r="H31" s="4">
        <v>10866</v>
      </c>
      <c r="I31" s="67">
        <v>10973</v>
      </c>
      <c r="J31" s="70">
        <v>22372.187</v>
      </c>
      <c r="K31" s="34">
        <v>20511.067</v>
      </c>
      <c r="L31" s="34">
        <v>10322.266</v>
      </c>
      <c r="M31" s="71">
        <v>10188.801</v>
      </c>
      <c r="N31" s="34">
        <v>20530.072</v>
      </c>
      <c r="O31" s="34">
        <v>20685.109</v>
      </c>
      <c r="P31" s="34">
        <v>20715.909</v>
      </c>
      <c r="Q31" s="34">
        <v>20551.481</v>
      </c>
      <c r="R31" s="34">
        <v>20259.538</v>
      </c>
      <c r="S31" s="34">
        <v>19846.368</v>
      </c>
      <c r="T31" s="34">
        <v>19432.972</v>
      </c>
      <c r="U31" s="34">
        <v>19352.724</v>
      </c>
      <c r="V31" s="71">
        <v>19515.671</v>
      </c>
      <c r="W31" s="34">
        <v>19888.603</v>
      </c>
      <c r="X31" s="34">
        <v>10107.974</v>
      </c>
      <c r="Y31" s="34">
        <v>9780.629</v>
      </c>
      <c r="Z31" s="34"/>
      <c r="AA31" s="5">
        <f t="shared" si="2"/>
        <v>0</v>
      </c>
      <c r="AB31" s="5">
        <f t="shared" si="3"/>
        <v>-1</v>
      </c>
      <c r="AC31" s="5">
        <f t="shared" si="4"/>
        <v>0</v>
      </c>
      <c r="AD31" s="5">
        <f t="shared" si="5"/>
        <v>0</v>
      </c>
    </row>
    <row r="32" spans="1:30" ht="15.75">
      <c r="A32" s="61" t="s">
        <v>12</v>
      </c>
      <c r="B32" s="5" t="s">
        <v>12</v>
      </c>
      <c r="C32" s="5" t="s">
        <v>133</v>
      </c>
      <c r="D32" s="4">
        <v>13965</v>
      </c>
      <c r="E32" s="4">
        <v>6862</v>
      </c>
      <c r="F32" s="4">
        <v>7104</v>
      </c>
      <c r="G32" s="33">
        <v>19851</v>
      </c>
      <c r="H32" s="4">
        <v>9837</v>
      </c>
      <c r="I32" s="67">
        <v>10014</v>
      </c>
      <c r="J32" s="70">
        <v>22491.62</v>
      </c>
      <c r="K32" s="34">
        <v>22707.39</v>
      </c>
      <c r="L32" s="34">
        <v>11319.21</v>
      </c>
      <c r="M32" s="71">
        <v>11388.18</v>
      </c>
      <c r="N32" s="34">
        <v>22651.319</v>
      </c>
      <c r="O32" s="34">
        <v>22244.729</v>
      </c>
      <c r="P32" s="34">
        <v>21765.912</v>
      </c>
      <c r="Q32" s="34">
        <v>21283.951</v>
      </c>
      <c r="R32" s="34">
        <v>20895.746</v>
      </c>
      <c r="S32" s="34">
        <v>20818.227</v>
      </c>
      <c r="T32" s="34">
        <v>20958.95</v>
      </c>
      <c r="U32" s="34">
        <v>20992.716</v>
      </c>
      <c r="V32" s="71">
        <v>20846.774</v>
      </c>
      <c r="W32" s="34">
        <v>20538.351</v>
      </c>
      <c r="X32" s="34">
        <v>10353.016</v>
      </c>
      <c r="Y32" s="34">
        <v>10185.335</v>
      </c>
      <c r="Z32" s="34"/>
      <c r="AA32" s="5">
        <f t="shared" si="2"/>
        <v>-1</v>
      </c>
      <c r="AB32" s="5">
        <f t="shared" si="3"/>
        <v>0</v>
      </c>
      <c r="AC32" s="5">
        <f t="shared" si="4"/>
        <v>0</v>
      </c>
      <c r="AD32" s="5">
        <f t="shared" si="5"/>
        <v>0</v>
      </c>
    </row>
    <row r="33" spans="1:30" ht="15.75">
      <c r="A33" s="61" t="s">
        <v>13</v>
      </c>
      <c r="B33" s="5" t="s">
        <v>13</v>
      </c>
      <c r="C33" s="5" t="s">
        <v>134</v>
      </c>
      <c r="D33" s="4">
        <v>11669</v>
      </c>
      <c r="E33" s="4">
        <v>5708</v>
      </c>
      <c r="F33" s="4">
        <v>5961</v>
      </c>
      <c r="G33" s="33">
        <v>17593</v>
      </c>
      <c r="H33" s="4">
        <v>8679</v>
      </c>
      <c r="I33" s="67">
        <v>8914</v>
      </c>
      <c r="J33" s="70">
        <v>20219.148</v>
      </c>
      <c r="K33" s="34">
        <v>22442.442</v>
      </c>
      <c r="L33" s="34">
        <v>11129.514</v>
      </c>
      <c r="M33" s="71">
        <v>11312.928</v>
      </c>
      <c r="N33" s="34">
        <v>22517.786</v>
      </c>
      <c r="O33" s="34">
        <v>22820.064</v>
      </c>
      <c r="P33" s="34">
        <v>22897.818</v>
      </c>
      <c r="Q33" s="34">
        <v>22903.229</v>
      </c>
      <c r="R33" s="34">
        <v>22942.889</v>
      </c>
      <c r="S33" s="34">
        <v>22726.25</v>
      </c>
      <c r="T33" s="34">
        <v>22320.321</v>
      </c>
      <c r="U33" s="34">
        <v>21858.105</v>
      </c>
      <c r="V33" s="71">
        <v>21394.19</v>
      </c>
      <c r="W33" s="34">
        <v>20991.605</v>
      </c>
      <c r="X33" s="34">
        <v>10504.139</v>
      </c>
      <c r="Y33" s="34">
        <v>10487.466</v>
      </c>
      <c r="Z33" s="34"/>
      <c r="AA33" s="5">
        <f t="shared" si="2"/>
        <v>0</v>
      </c>
      <c r="AB33" s="5">
        <f t="shared" si="3"/>
        <v>0</v>
      </c>
      <c r="AC33" s="5">
        <f t="shared" si="4"/>
        <v>0</v>
      </c>
      <c r="AD33" s="5">
        <f t="shared" si="5"/>
        <v>0</v>
      </c>
    </row>
    <row r="34" spans="1:30" ht="15.75">
      <c r="A34" s="61" t="s">
        <v>14</v>
      </c>
      <c r="B34" s="5" t="s">
        <v>14</v>
      </c>
      <c r="C34" s="5" t="s">
        <v>135</v>
      </c>
      <c r="D34" s="4">
        <v>11090</v>
      </c>
      <c r="E34" s="4">
        <v>5388</v>
      </c>
      <c r="F34" s="4">
        <v>5702</v>
      </c>
      <c r="G34" s="33">
        <v>13747</v>
      </c>
      <c r="H34" s="4">
        <v>6741</v>
      </c>
      <c r="I34" s="67">
        <v>7006</v>
      </c>
      <c r="J34" s="70">
        <v>17623.741</v>
      </c>
      <c r="K34" s="34">
        <v>20092.711</v>
      </c>
      <c r="L34" s="34">
        <v>9889.711</v>
      </c>
      <c r="M34" s="71">
        <v>10203</v>
      </c>
      <c r="N34" s="34">
        <v>20217.688</v>
      </c>
      <c r="O34" s="34">
        <v>20694.304</v>
      </c>
      <c r="P34" s="34">
        <v>21244.838</v>
      </c>
      <c r="Q34" s="34">
        <v>21713.549</v>
      </c>
      <c r="R34" s="34">
        <v>22053.437</v>
      </c>
      <c r="S34" s="34">
        <v>22402.35</v>
      </c>
      <c r="T34" s="34">
        <v>22696.45</v>
      </c>
      <c r="U34" s="34">
        <v>22786.678</v>
      </c>
      <c r="V34" s="71">
        <v>22802.02</v>
      </c>
      <c r="W34" s="34">
        <v>22831.092</v>
      </c>
      <c r="X34" s="34">
        <v>11295.524</v>
      </c>
      <c r="Y34" s="34">
        <v>11535.568</v>
      </c>
      <c r="Z34" s="34"/>
      <c r="AA34" s="5">
        <f t="shared" si="2"/>
        <v>0</v>
      </c>
      <c r="AB34" s="5">
        <f t="shared" si="3"/>
        <v>0</v>
      </c>
      <c r="AC34" s="5">
        <f t="shared" si="4"/>
        <v>0</v>
      </c>
      <c r="AD34" s="5">
        <f t="shared" si="5"/>
        <v>0</v>
      </c>
    </row>
    <row r="35" spans="1:30" ht="15.75">
      <c r="A35" s="61" t="s">
        <v>15</v>
      </c>
      <c r="B35" s="5" t="s">
        <v>15</v>
      </c>
      <c r="C35" s="5" t="s">
        <v>136</v>
      </c>
      <c r="D35" s="4">
        <v>11710</v>
      </c>
      <c r="E35" s="4">
        <v>5621</v>
      </c>
      <c r="F35" s="4">
        <v>6089</v>
      </c>
      <c r="G35" s="33">
        <v>11315</v>
      </c>
      <c r="H35" s="4">
        <v>5494</v>
      </c>
      <c r="I35" s="67">
        <v>5821</v>
      </c>
      <c r="J35" s="70">
        <v>13856.498</v>
      </c>
      <c r="K35" s="34">
        <v>17585.824</v>
      </c>
      <c r="L35" s="34">
        <v>8607.914</v>
      </c>
      <c r="M35" s="71">
        <v>8977.91</v>
      </c>
      <c r="N35" s="34">
        <v>17771.063</v>
      </c>
      <c r="O35" s="34">
        <v>18649.138</v>
      </c>
      <c r="P35" s="34">
        <v>18672.546</v>
      </c>
      <c r="Q35" s="34">
        <v>19003.596</v>
      </c>
      <c r="R35" s="34">
        <v>19447.077</v>
      </c>
      <c r="S35" s="34">
        <v>19940.053</v>
      </c>
      <c r="T35" s="34">
        <v>20407.184</v>
      </c>
      <c r="U35" s="34">
        <v>20962.479</v>
      </c>
      <c r="V35" s="71">
        <v>21431.624</v>
      </c>
      <c r="W35" s="34">
        <v>21761.391</v>
      </c>
      <c r="X35" s="34">
        <v>10677.847</v>
      </c>
      <c r="Y35" s="34">
        <v>11083.544</v>
      </c>
      <c r="Z35" s="34"/>
      <c r="AA35" s="5">
        <f t="shared" si="2"/>
        <v>0</v>
      </c>
      <c r="AB35" s="5">
        <f t="shared" si="3"/>
        <v>0</v>
      </c>
      <c r="AC35" s="5">
        <f t="shared" si="4"/>
        <v>0</v>
      </c>
      <c r="AD35" s="5">
        <f t="shared" si="5"/>
        <v>0</v>
      </c>
    </row>
    <row r="36" spans="1:30" ht="15.75">
      <c r="A36" s="61" t="s">
        <v>16</v>
      </c>
      <c r="B36" s="5" t="s">
        <v>16</v>
      </c>
      <c r="C36" s="5" t="s">
        <v>137</v>
      </c>
      <c r="D36" s="4">
        <v>11615</v>
      </c>
      <c r="E36" s="4">
        <v>5482</v>
      </c>
      <c r="F36" s="4">
        <v>6133</v>
      </c>
      <c r="G36" s="33">
        <v>10489</v>
      </c>
      <c r="H36" s="4">
        <v>5009</v>
      </c>
      <c r="I36" s="67">
        <v>5480</v>
      </c>
      <c r="J36" s="70">
        <v>11182.298</v>
      </c>
      <c r="K36" s="34">
        <v>13469.425</v>
      </c>
      <c r="L36" s="34">
        <v>6508.835</v>
      </c>
      <c r="M36" s="71">
        <v>6960.59</v>
      </c>
      <c r="N36" s="34">
        <v>13557.639</v>
      </c>
      <c r="O36" s="34">
        <v>13930.119</v>
      </c>
      <c r="P36" s="34">
        <v>15072.747</v>
      </c>
      <c r="Q36" s="34">
        <v>15705.726</v>
      </c>
      <c r="R36" s="34">
        <v>16460.319</v>
      </c>
      <c r="S36" s="34">
        <v>17315.011</v>
      </c>
      <c r="T36" s="34">
        <v>18169.581</v>
      </c>
      <c r="U36" s="34">
        <v>18208.99</v>
      </c>
      <c r="V36" s="71">
        <v>18541.377</v>
      </c>
      <c r="W36" s="34">
        <v>18975.026</v>
      </c>
      <c r="X36" s="34">
        <v>9204.666</v>
      </c>
      <c r="Y36" s="34">
        <v>9770.36</v>
      </c>
      <c r="Z36" s="34"/>
      <c r="AA36" s="5">
        <f t="shared" si="2"/>
        <v>0</v>
      </c>
      <c r="AB36" s="5">
        <f t="shared" si="3"/>
        <v>0</v>
      </c>
      <c r="AC36" s="5">
        <f t="shared" si="4"/>
        <v>0</v>
      </c>
      <c r="AD36" s="5">
        <f t="shared" si="5"/>
        <v>0</v>
      </c>
    </row>
    <row r="37" spans="1:30" ht="15.75">
      <c r="A37" s="61" t="s">
        <v>17</v>
      </c>
      <c r="B37" s="5" t="s">
        <v>17</v>
      </c>
      <c r="C37" s="5" t="s">
        <v>138</v>
      </c>
      <c r="D37" s="4">
        <v>10088</v>
      </c>
      <c r="E37" s="4">
        <v>4670</v>
      </c>
      <c r="F37" s="4">
        <v>5418</v>
      </c>
      <c r="G37" s="33">
        <v>10627</v>
      </c>
      <c r="H37" s="4">
        <v>4947</v>
      </c>
      <c r="I37" s="67">
        <v>5679</v>
      </c>
      <c r="J37" s="70">
        <v>10137.724</v>
      </c>
      <c r="K37" s="34">
        <v>10805.577</v>
      </c>
      <c r="L37" s="34">
        <v>5136.709</v>
      </c>
      <c r="M37" s="71">
        <v>5668.868</v>
      </c>
      <c r="N37" s="34">
        <v>10855.482</v>
      </c>
      <c r="O37" s="34">
        <v>11101.203</v>
      </c>
      <c r="P37" s="34">
        <v>11495.063</v>
      </c>
      <c r="Q37" s="34">
        <v>12100.204</v>
      </c>
      <c r="R37" s="34">
        <v>12572.543</v>
      </c>
      <c r="S37" s="34">
        <v>12980.96</v>
      </c>
      <c r="T37" s="34">
        <v>13339.984</v>
      </c>
      <c r="U37" s="34">
        <v>14458.648</v>
      </c>
      <c r="V37" s="71">
        <v>15081.608</v>
      </c>
      <c r="W37" s="34">
        <v>15811.923</v>
      </c>
      <c r="X37" s="34">
        <v>7576.933</v>
      </c>
      <c r="Y37" s="34">
        <v>8234.99</v>
      </c>
      <c r="Z37" s="34"/>
      <c r="AA37" s="5">
        <f t="shared" si="2"/>
        <v>0</v>
      </c>
      <c r="AB37" s="5">
        <f t="shared" si="3"/>
        <v>1</v>
      </c>
      <c r="AC37" s="5">
        <f t="shared" si="4"/>
        <v>0</v>
      </c>
      <c r="AD37" s="5">
        <f t="shared" si="5"/>
        <v>0</v>
      </c>
    </row>
    <row r="38" spans="1:30" ht="15.75">
      <c r="A38" s="61" t="s">
        <v>18</v>
      </c>
      <c r="B38" s="5" t="s">
        <v>18</v>
      </c>
      <c r="C38" s="5" t="s">
        <v>139</v>
      </c>
      <c r="D38" s="4">
        <v>15581</v>
      </c>
      <c r="E38" s="4">
        <v>6757</v>
      </c>
      <c r="F38" s="4">
        <v>8824</v>
      </c>
      <c r="G38" s="33">
        <v>18048</v>
      </c>
      <c r="H38" s="4">
        <v>7908</v>
      </c>
      <c r="I38" s="67">
        <v>10140</v>
      </c>
      <c r="J38" s="70">
        <v>18866.088</v>
      </c>
      <c r="K38" s="34">
        <v>18391.184</v>
      </c>
      <c r="L38" s="34">
        <v>8303.398</v>
      </c>
      <c r="M38" s="71">
        <v>10087.786</v>
      </c>
      <c r="N38" s="34">
        <v>18374.606</v>
      </c>
      <c r="O38" s="34">
        <v>18342.38</v>
      </c>
      <c r="P38" s="34">
        <v>18310.162</v>
      </c>
      <c r="Q38" s="34">
        <v>18380.791</v>
      </c>
      <c r="R38" s="34">
        <v>18501.787</v>
      </c>
      <c r="S38" s="34">
        <v>18665.637</v>
      </c>
      <c r="T38" s="34">
        <v>18936.149</v>
      </c>
      <c r="U38" s="34">
        <v>19389.304</v>
      </c>
      <c r="V38" s="71">
        <v>20138.983</v>
      </c>
      <c r="W38" s="34">
        <v>20792.067</v>
      </c>
      <c r="X38" s="34">
        <v>9593.39</v>
      </c>
      <c r="Y38" s="34">
        <v>11198.677</v>
      </c>
      <c r="Z38" s="34"/>
      <c r="AA38" s="5">
        <f t="shared" si="2"/>
        <v>0</v>
      </c>
      <c r="AB38" s="5">
        <f t="shared" si="3"/>
        <v>0</v>
      </c>
      <c r="AC38" s="5">
        <f t="shared" si="4"/>
        <v>0</v>
      </c>
      <c r="AD38" s="5">
        <f t="shared" si="5"/>
        <v>0</v>
      </c>
    </row>
    <row r="39" spans="1:30" ht="15.75">
      <c r="A39" s="61" t="s">
        <v>19</v>
      </c>
      <c r="B39" s="5" t="s">
        <v>19</v>
      </c>
      <c r="C39" s="5" t="s">
        <v>140</v>
      </c>
      <c r="D39" s="4">
        <v>7729</v>
      </c>
      <c r="E39" s="4">
        <v>2867</v>
      </c>
      <c r="F39" s="4">
        <v>4862</v>
      </c>
      <c r="G39" s="33">
        <v>10014</v>
      </c>
      <c r="H39" s="4">
        <v>3745</v>
      </c>
      <c r="I39" s="67">
        <v>6268</v>
      </c>
      <c r="J39" s="70">
        <v>11222.494</v>
      </c>
      <c r="K39" s="34">
        <v>12361.336</v>
      </c>
      <c r="L39" s="34">
        <v>4879.409</v>
      </c>
      <c r="M39" s="71">
        <v>7481.927</v>
      </c>
      <c r="N39" s="34">
        <v>12428.577</v>
      </c>
      <c r="O39" s="34">
        <v>12623.681</v>
      </c>
      <c r="P39" s="34">
        <v>12816.88</v>
      </c>
      <c r="Q39" s="34">
        <v>12967.828</v>
      </c>
      <c r="R39" s="34">
        <v>13077.213</v>
      </c>
      <c r="S39" s="34">
        <v>13176.159</v>
      </c>
      <c r="T39" s="34">
        <v>13206.691</v>
      </c>
      <c r="U39" s="34">
        <v>13213.485</v>
      </c>
      <c r="V39" s="71">
        <v>13211.138</v>
      </c>
      <c r="W39" s="34">
        <v>13147.862</v>
      </c>
      <c r="X39" s="34">
        <v>5447.496</v>
      </c>
      <c r="Y39" s="34">
        <v>7700.366</v>
      </c>
      <c r="Z39" s="34"/>
      <c r="AA39" s="5">
        <f t="shared" si="2"/>
        <v>0</v>
      </c>
      <c r="AB39" s="5">
        <f t="shared" si="3"/>
        <v>1</v>
      </c>
      <c r="AC39" s="5">
        <f t="shared" si="4"/>
        <v>0</v>
      </c>
      <c r="AD39" s="5">
        <f t="shared" si="5"/>
        <v>0</v>
      </c>
    </row>
    <row r="40" spans="1:30" ht="15.75">
      <c r="A40" s="62" t="s">
        <v>20</v>
      </c>
      <c r="B40" s="1" t="s">
        <v>20</v>
      </c>
      <c r="C40" s="1" t="s">
        <v>141</v>
      </c>
      <c r="D40" s="4">
        <v>2240</v>
      </c>
      <c r="E40" s="4">
        <v>682</v>
      </c>
      <c r="F40" s="4">
        <v>1559</v>
      </c>
      <c r="G40" s="33">
        <v>3022</v>
      </c>
      <c r="H40" s="4">
        <v>841.406</v>
      </c>
      <c r="I40" s="67">
        <v>2180.615</v>
      </c>
      <c r="J40" s="70">
        <v>3680.722</v>
      </c>
      <c r="K40" s="34">
        <v>4239.674</v>
      </c>
      <c r="L40" s="34">
        <v>1227.016</v>
      </c>
      <c r="M40" s="71">
        <v>3012.658</v>
      </c>
      <c r="N40" s="34">
        <v>4270.521</v>
      </c>
      <c r="O40" s="34">
        <v>4354.391</v>
      </c>
      <c r="P40" s="34">
        <v>4443.849</v>
      </c>
      <c r="Q40" s="34">
        <v>4574.288</v>
      </c>
      <c r="R40" s="34">
        <v>4684.494</v>
      </c>
      <c r="S40" s="34">
        <v>4861.901</v>
      </c>
      <c r="T40" s="34">
        <v>5063.076</v>
      </c>
      <c r="U40" s="34">
        <v>5264.356</v>
      </c>
      <c r="V40" s="71">
        <v>5449.77</v>
      </c>
      <c r="W40" s="34">
        <v>5630.661</v>
      </c>
      <c r="X40" s="34">
        <v>1782.674</v>
      </c>
      <c r="Y40" s="34">
        <v>3847.987</v>
      </c>
      <c r="Z40" s="34"/>
      <c r="AA40" s="5">
        <f t="shared" si="2"/>
        <v>-1</v>
      </c>
      <c r="AB40" s="5">
        <f t="shared" si="3"/>
        <v>-0.02099999999973079</v>
      </c>
      <c r="AC40" s="5">
        <f t="shared" si="4"/>
        <v>0</v>
      </c>
      <c r="AD40" s="5">
        <f t="shared" si="5"/>
        <v>0</v>
      </c>
    </row>
    <row r="41" spans="1:30" ht="15.75">
      <c r="A41" s="61" t="s">
        <v>21</v>
      </c>
      <c r="B41" s="5" t="s">
        <v>58</v>
      </c>
      <c r="C41" s="5" t="s">
        <v>142</v>
      </c>
      <c r="D41" s="4">
        <v>31159</v>
      </c>
      <c r="E41" s="4">
        <v>15923</v>
      </c>
      <c r="F41" s="4">
        <v>15237</v>
      </c>
      <c r="G41" s="33">
        <v>31839</v>
      </c>
      <c r="H41" s="4">
        <v>16301</v>
      </c>
      <c r="I41" s="67">
        <v>15538</v>
      </c>
      <c r="J41" s="70">
        <v>34824.796</v>
      </c>
      <c r="K41" s="34">
        <v>37025.974</v>
      </c>
      <c r="L41" s="34">
        <v>18964.271</v>
      </c>
      <c r="M41" s="71">
        <v>18061.703</v>
      </c>
      <c r="N41" s="34">
        <v>37051.031</v>
      </c>
      <c r="O41" s="34">
        <v>37085.082</v>
      </c>
      <c r="P41" s="34">
        <v>36980.403</v>
      </c>
      <c r="Q41" s="34">
        <v>36774.4</v>
      </c>
      <c r="R41" s="34">
        <v>36395.624</v>
      </c>
      <c r="S41" s="34">
        <v>36161.839</v>
      </c>
      <c r="T41" s="34">
        <v>36158.593</v>
      </c>
      <c r="U41" s="34">
        <v>36179.928</v>
      </c>
      <c r="V41" s="71">
        <v>36296.893</v>
      </c>
      <c r="W41" s="34">
        <v>36487.082</v>
      </c>
      <c r="X41" s="34">
        <v>18659.648</v>
      </c>
      <c r="Y41" s="34">
        <v>17827.434</v>
      </c>
      <c r="Z41" s="34"/>
      <c r="AA41" s="5">
        <f t="shared" si="2"/>
        <v>-1</v>
      </c>
      <c r="AB41" s="5">
        <f t="shared" si="3"/>
        <v>0</v>
      </c>
      <c r="AC41" s="5">
        <f t="shared" si="4"/>
        <v>0</v>
      </c>
      <c r="AD41" s="5">
        <f t="shared" si="5"/>
        <v>0</v>
      </c>
    </row>
    <row r="42" spans="1:30" ht="15.75">
      <c r="A42" s="61" t="s">
        <v>22</v>
      </c>
      <c r="B42" s="5" t="s">
        <v>22</v>
      </c>
      <c r="C42" s="5" t="s">
        <v>143</v>
      </c>
      <c r="D42" s="4">
        <v>16247</v>
      </c>
      <c r="E42" s="4">
        <v>8298</v>
      </c>
      <c r="F42" s="4">
        <v>7950</v>
      </c>
      <c r="G42" s="33">
        <v>13345</v>
      </c>
      <c r="H42" s="4">
        <v>6860</v>
      </c>
      <c r="I42" s="67">
        <v>6485</v>
      </c>
      <c r="J42" s="70">
        <v>15012.721</v>
      </c>
      <c r="K42" s="34">
        <v>16092.902</v>
      </c>
      <c r="L42" s="34">
        <v>8284.673</v>
      </c>
      <c r="M42" s="71">
        <v>7808.229</v>
      </c>
      <c r="N42" s="34">
        <v>16130.555</v>
      </c>
      <c r="O42" s="34">
        <v>16220.918</v>
      </c>
      <c r="P42" s="34">
        <v>16400.872</v>
      </c>
      <c r="Q42" s="34">
        <v>16544.134</v>
      </c>
      <c r="R42" s="34">
        <v>16853.736</v>
      </c>
      <c r="S42" s="34">
        <v>17103.57</v>
      </c>
      <c r="T42" s="34">
        <v>17238.702</v>
      </c>
      <c r="U42" s="34">
        <v>17238.91</v>
      </c>
      <c r="V42" s="71">
        <v>16980.253</v>
      </c>
      <c r="W42" s="34">
        <v>16761.477</v>
      </c>
      <c r="X42" s="34">
        <v>8591.515</v>
      </c>
      <c r="Y42" s="34">
        <v>8169.962</v>
      </c>
      <c r="Z42" s="34"/>
      <c r="AA42" s="5">
        <f t="shared" si="2"/>
        <v>-1</v>
      </c>
      <c r="AB42" s="5">
        <f t="shared" si="3"/>
        <v>0</v>
      </c>
      <c r="AC42" s="5">
        <f t="shared" si="4"/>
        <v>0</v>
      </c>
      <c r="AD42" s="5">
        <f t="shared" si="5"/>
        <v>0</v>
      </c>
    </row>
    <row r="43" spans="1:30" ht="15.75">
      <c r="A43" s="61"/>
      <c r="B43" s="5"/>
      <c r="C43" s="5"/>
      <c r="D43" s="4"/>
      <c r="E43" s="4"/>
      <c r="F43" s="4"/>
      <c r="G43" s="33"/>
      <c r="H43" s="4"/>
      <c r="I43" s="67"/>
      <c r="J43" s="70"/>
      <c r="K43" s="34"/>
      <c r="L43" s="34"/>
      <c r="M43" s="71"/>
      <c r="N43" s="78"/>
      <c r="O43" s="78"/>
      <c r="P43" s="78"/>
      <c r="Q43" s="78"/>
      <c r="R43" s="78"/>
      <c r="S43" s="78"/>
      <c r="T43" s="78"/>
      <c r="U43" s="78"/>
      <c r="V43" s="71"/>
      <c r="W43" s="34"/>
      <c r="X43" s="34"/>
      <c r="Y43" s="34"/>
      <c r="Z43" s="34"/>
      <c r="AA43" s="5"/>
      <c r="AB43" s="5"/>
      <c r="AC43" s="5"/>
      <c r="AD43" s="5"/>
    </row>
    <row r="44" spans="1:30" ht="15.75">
      <c r="A44" s="61" t="s">
        <v>23</v>
      </c>
      <c r="B44" s="5" t="s">
        <v>23</v>
      </c>
      <c r="C44" s="5" t="s">
        <v>144</v>
      </c>
      <c r="D44" s="4">
        <v>30022</v>
      </c>
      <c r="E44" s="4">
        <v>15054</v>
      </c>
      <c r="F44" s="4">
        <v>14969</v>
      </c>
      <c r="G44" s="33">
        <v>26961</v>
      </c>
      <c r="H44" s="4">
        <v>13744</v>
      </c>
      <c r="I44" s="67">
        <v>13217</v>
      </c>
      <c r="J44" s="70">
        <v>25481.915</v>
      </c>
      <c r="K44" s="34">
        <v>27141.15</v>
      </c>
      <c r="L44" s="34">
        <v>13873.199</v>
      </c>
      <c r="M44" s="71">
        <v>13267.951</v>
      </c>
      <c r="N44" s="34">
        <v>27316.537</v>
      </c>
      <c r="O44" s="34">
        <v>28001.302</v>
      </c>
      <c r="P44" s="34">
        <v>28488.5</v>
      </c>
      <c r="Q44" s="34">
        <v>28912.095</v>
      </c>
      <c r="R44" s="34">
        <v>29285.846</v>
      </c>
      <c r="S44" s="34">
        <v>29404.797</v>
      </c>
      <c r="T44" s="34">
        <v>29540.873</v>
      </c>
      <c r="U44" s="34">
        <v>29733.951</v>
      </c>
      <c r="V44" s="71">
        <v>30090.148</v>
      </c>
      <c r="W44" s="34">
        <v>30412.035</v>
      </c>
      <c r="X44" s="34">
        <v>15652.1</v>
      </c>
      <c r="Y44" s="34">
        <v>14759.935</v>
      </c>
      <c r="Z44" s="34"/>
      <c r="AA44" s="5">
        <f t="shared" si="2"/>
        <v>-1</v>
      </c>
      <c r="AB44" s="5">
        <f t="shared" si="3"/>
        <v>0</v>
      </c>
      <c r="AC44" s="5">
        <f t="shared" si="4"/>
        <v>0</v>
      </c>
      <c r="AD44" s="5">
        <f t="shared" si="5"/>
        <v>0</v>
      </c>
    </row>
    <row r="45" spans="1:30" ht="15.75">
      <c r="A45" s="63" t="s">
        <v>59</v>
      </c>
      <c r="B45" s="35" t="s">
        <v>60</v>
      </c>
      <c r="C45" s="35" t="s">
        <v>29</v>
      </c>
      <c r="D45" s="4">
        <f aca="true" t="shared" si="6" ref="D45:J45">D44+SUM(D30:D40)</f>
        <v>162791</v>
      </c>
      <c r="E45" s="4">
        <f t="shared" si="6"/>
        <v>77473</v>
      </c>
      <c r="F45" s="4">
        <f t="shared" si="6"/>
        <v>85321</v>
      </c>
      <c r="G45" s="33">
        <f t="shared" si="6"/>
        <v>184841</v>
      </c>
      <c r="H45" s="4">
        <f t="shared" si="6"/>
        <v>88519.406</v>
      </c>
      <c r="I45" s="67">
        <f t="shared" si="6"/>
        <v>96321.615</v>
      </c>
      <c r="J45" s="70">
        <f t="shared" si="6"/>
        <v>196814.371</v>
      </c>
      <c r="K45" s="34">
        <v>209129.572</v>
      </c>
      <c r="L45" s="34">
        <v>100996.278</v>
      </c>
      <c r="M45" s="71">
        <v>108133.294</v>
      </c>
      <c r="N45" s="34">
        <v>209786.736</v>
      </c>
      <c r="O45" s="34">
        <v>212345.162</v>
      </c>
      <c r="P45" s="34">
        <v>214754.648</v>
      </c>
      <c r="Q45" s="34">
        <v>217068.101</v>
      </c>
      <c r="R45" s="34">
        <v>219552.929</v>
      </c>
      <c r="S45" s="34">
        <v>222003.984</v>
      </c>
      <c r="T45" s="34">
        <v>224583.123</v>
      </c>
      <c r="U45" s="34">
        <v>227239.768</v>
      </c>
      <c r="V45" s="71">
        <v>229945.137</v>
      </c>
      <c r="W45" s="34">
        <v>232458.335</v>
      </c>
      <c r="X45" s="34">
        <v>113311.319</v>
      </c>
      <c r="Y45" s="34">
        <v>119147.016</v>
      </c>
      <c r="Z45" s="34"/>
      <c r="AA45" s="5">
        <f t="shared" si="2"/>
        <v>-3</v>
      </c>
      <c r="AB45" s="5">
        <f t="shared" si="3"/>
        <v>-0.021000000007916242</v>
      </c>
      <c r="AC45" s="5">
        <f t="shared" si="4"/>
        <v>0</v>
      </c>
      <c r="AD45" s="5">
        <f t="shared" si="5"/>
        <v>0</v>
      </c>
    </row>
    <row r="46" spans="1:30" ht="15.75">
      <c r="A46" s="61" t="s">
        <v>61</v>
      </c>
      <c r="B46" s="5" t="s">
        <v>61</v>
      </c>
      <c r="C46" s="5" t="s">
        <v>30</v>
      </c>
      <c r="D46" s="4">
        <f aca="true" t="shared" si="7" ref="D46:J46">SUM(D36:D40)</f>
        <v>47253</v>
      </c>
      <c r="E46" s="4">
        <f t="shared" si="7"/>
        <v>20458</v>
      </c>
      <c r="F46" s="4">
        <f t="shared" si="7"/>
        <v>26796</v>
      </c>
      <c r="G46" s="33">
        <f t="shared" si="7"/>
        <v>52200</v>
      </c>
      <c r="H46" s="4">
        <f t="shared" si="7"/>
        <v>22450.406</v>
      </c>
      <c r="I46" s="67">
        <f t="shared" si="7"/>
        <v>29747.614999999998</v>
      </c>
      <c r="J46" s="70">
        <f t="shared" si="7"/>
        <v>55089.326</v>
      </c>
      <c r="K46" s="34">
        <v>59267.196</v>
      </c>
      <c r="L46" s="34">
        <v>26055.367</v>
      </c>
      <c r="M46" s="71">
        <v>33211.829</v>
      </c>
      <c r="N46" s="34">
        <v>59486.825</v>
      </c>
      <c r="O46" s="34">
        <v>60351.774</v>
      </c>
      <c r="P46" s="34">
        <v>62138.701</v>
      </c>
      <c r="Q46" s="34">
        <v>63728.837</v>
      </c>
      <c r="R46" s="34">
        <v>65296.356</v>
      </c>
      <c r="S46" s="34">
        <v>66999.668</v>
      </c>
      <c r="T46" s="34">
        <v>68715.481</v>
      </c>
      <c r="U46" s="34">
        <v>70534.783</v>
      </c>
      <c r="V46" s="71">
        <v>72422.876</v>
      </c>
      <c r="W46" s="34">
        <v>74357.539</v>
      </c>
      <c r="X46" s="34">
        <v>33605.159</v>
      </c>
      <c r="Y46" s="34">
        <v>40752.38</v>
      </c>
      <c r="Z46" s="34"/>
      <c r="AA46" s="5">
        <f t="shared" si="2"/>
        <v>-1</v>
      </c>
      <c r="AB46" s="5">
        <f t="shared" si="3"/>
        <v>1.9790000000066357</v>
      </c>
      <c r="AC46" s="5">
        <f t="shared" si="4"/>
        <v>0</v>
      </c>
      <c r="AD46" s="5">
        <f t="shared" si="5"/>
        <v>0</v>
      </c>
    </row>
    <row r="47" spans="1:30" ht="15.75">
      <c r="A47" s="61" t="s">
        <v>62</v>
      </c>
      <c r="B47" s="5" t="s">
        <v>62</v>
      </c>
      <c r="C47" s="5" t="s">
        <v>31</v>
      </c>
      <c r="D47" s="4">
        <f aca="true" t="shared" si="8" ref="D47:J47">SUM(D38:D40)</f>
        <v>25550</v>
      </c>
      <c r="E47" s="4">
        <f t="shared" si="8"/>
        <v>10306</v>
      </c>
      <c r="F47" s="4">
        <f t="shared" si="8"/>
        <v>15245</v>
      </c>
      <c r="G47" s="33">
        <f t="shared" si="8"/>
        <v>31084</v>
      </c>
      <c r="H47" s="4">
        <f t="shared" si="8"/>
        <v>12494.405999999999</v>
      </c>
      <c r="I47" s="67">
        <f t="shared" si="8"/>
        <v>18588.614999999998</v>
      </c>
      <c r="J47" s="70">
        <f t="shared" si="8"/>
        <v>33769.304000000004</v>
      </c>
      <c r="K47" s="34">
        <v>34992.194</v>
      </c>
      <c r="L47" s="34">
        <v>14409.823</v>
      </c>
      <c r="M47" s="71">
        <v>20582.371</v>
      </c>
      <c r="N47" s="34">
        <v>35073.704</v>
      </c>
      <c r="O47" s="34">
        <v>35320.452</v>
      </c>
      <c r="P47" s="34">
        <v>35570.891</v>
      </c>
      <c r="Q47" s="34">
        <v>35922.907</v>
      </c>
      <c r="R47" s="34">
        <v>36263.494</v>
      </c>
      <c r="S47" s="34">
        <v>36703.697</v>
      </c>
      <c r="T47" s="34">
        <v>37205.916</v>
      </c>
      <c r="U47" s="34">
        <v>37867.145</v>
      </c>
      <c r="V47" s="71">
        <v>38799.891</v>
      </c>
      <c r="W47" s="34">
        <v>39570.59</v>
      </c>
      <c r="X47" s="34">
        <v>16823.56</v>
      </c>
      <c r="Y47" s="34">
        <v>22747.03</v>
      </c>
      <c r="Z47" s="34"/>
      <c r="AA47" s="5">
        <f t="shared" si="2"/>
        <v>-1</v>
      </c>
      <c r="AB47" s="5">
        <f t="shared" si="3"/>
        <v>0.9790000000029977</v>
      </c>
      <c r="AC47" s="5">
        <f t="shared" si="4"/>
        <v>0</v>
      </c>
      <c r="AD47" s="5">
        <f t="shared" si="5"/>
        <v>0</v>
      </c>
    </row>
    <row r="48" spans="1:30" ht="15.75">
      <c r="A48" s="61" t="s">
        <v>63</v>
      </c>
      <c r="B48" s="5" t="s">
        <v>63</v>
      </c>
      <c r="C48" s="5" t="s">
        <v>32</v>
      </c>
      <c r="D48" s="4">
        <f aca="true" t="shared" si="9" ref="D48:J48">SUM(D39:D40)</f>
        <v>9969</v>
      </c>
      <c r="E48" s="4">
        <f t="shared" si="9"/>
        <v>3549</v>
      </c>
      <c r="F48" s="4">
        <f t="shared" si="9"/>
        <v>6421</v>
      </c>
      <c r="G48" s="33">
        <f t="shared" si="9"/>
        <v>13036</v>
      </c>
      <c r="H48" s="4">
        <f t="shared" si="9"/>
        <v>4586.406</v>
      </c>
      <c r="I48" s="67">
        <f t="shared" si="9"/>
        <v>8448.615</v>
      </c>
      <c r="J48" s="70">
        <f t="shared" si="9"/>
        <v>14903.216</v>
      </c>
      <c r="K48" s="34">
        <v>16601.01</v>
      </c>
      <c r="L48" s="34">
        <v>6106.425</v>
      </c>
      <c r="M48" s="71">
        <v>10494.585</v>
      </c>
      <c r="N48" s="34">
        <v>16699.098</v>
      </c>
      <c r="O48" s="34">
        <v>16978.072</v>
      </c>
      <c r="P48" s="34">
        <v>17260.729</v>
      </c>
      <c r="Q48" s="34">
        <v>17542.116</v>
      </c>
      <c r="R48" s="34">
        <v>17761.707</v>
      </c>
      <c r="S48" s="34">
        <v>18038.06</v>
      </c>
      <c r="T48" s="34">
        <v>18269.767</v>
      </c>
      <c r="U48" s="34">
        <v>18477.841</v>
      </c>
      <c r="V48" s="71">
        <v>18660.908</v>
      </c>
      <c r="W48" s="34">
        <v>18778.523</v>
      </c>
      <c r="X48" s="34">
        <v>7230.17</v>
      </c>
      <c r="Y48" s="34">
        <v>11548.353</v>
      </c>
      <c r="Z48" s="34"/>
      <c r="AA48" s="5">
        <f t="shared" si="2"/>
        <v>-1</v>
      </c>
      <c r="AB48" s="5">
        <f t="shared" si="3"/>
        <v>0.9789999999993597</v>
      </c>
      <c r="AC48" s="5">
        <f t="shared" si="4"/>
        <v>0</v>
      </c>
      <c r="AD48" s="5">
        <f t="shared" si="5"/>
        <v>0</v>
      </c>
    </row>
    <row r="49" spans="1:26" s="7" customFormat="1" ht="15.75">
      <c r="A49" s="52" t="s">
        <v>24</v>
      </c>
      <c r="B49" s="7" t="s">
        <v>64</v>
      </c>
      <c r="C49" s="7" t="s">
        <v>145</v>
      </c>
      <c r="D49" s="36">
        <v>30</v>
      </c>
      <c r="E49" s="36">
        <v>28.8</v>
      </c>
      <c r="F49" s="36">
        <v>31.3</v>
      </c>
      <c r="G49" s="37">
        <v>32.8</v>
      </c>
      <c r="H49" s="36">
        <v>31.6</v>
      </c>
      <c r="I49" s="68">
        <v>34</v>
      </c>
      <c r="J49" s="36">
        <v>34.2</v>
      </c>
      <c r="K49" s="51">
        <v>35.3</v>
      </c>
      <c r="L49" s="45">
        <v>34</v>
      </c>
      <c r="M49" s="52">
        <v>36.5</v>
      </c>
      <c r="N49" s="50">
        <v>35.4</v>
      </c>
      <c r="O49" s="7">
        <v>35.5</v>
      </c>
      <c r="P49" s="7">
        <v>35.7</v>
      </c>
      <c r="Q49" s="7">
        <v>35.9</v>
      </c>
      <c r="R49" s="7">
        <v>36</v>
      </c>
      <c r="S49" s="7">
        <v>36.2</v>
      </c>
      <c r="T49" s="7">
        <v>36.3</v>
      </c>
      <c r="U49" s="7">
        <v>36.5</v>
      </c>
      <c r="V49" s="52">
        <v>36.7</v>
      </c>
      <c r="W49" s="41">
        <v>36.8</v>
      </c>
      <c r="X49" s="41">
        <v>35.4</v>
      </c>
      <c r="Y49" s="41">
        <v>38.2</v>
      </c>
      <c r="Z49" s="19"/>
    </row>
    <row r="50" spans="1:26" ht="15.75">
      <c r="A50" s="64"/>
      <c r="B50" s="3"/>
      <c r="C50" s="3"/>
      <c r="D50" s="16"/>
      <c r="E50" s="16"/>
      <c r="F50" s="16"/>
      <c r="G50" s="27"/>
      <c r="H50" s="17"/>
      <c r="I50" s="47"/>
      <c r="J50" s="17"/>
      <c r="K50" s="46"/>
      <c r="L50" s="42"/>
      <c r="M50" s="49"/>
      <c r="N50" s="74">
        <f>N44+N30+N31+N32+N33</f>
        <v>112311.16</v>
      </c>
      <c r="O50" s="74">
        <f aca="true" t="shared" si="10" ref="O50:W50">O44+O30+O31+O32+O33</f>
        <v>112649.94599999998</v>
      </c>
      <c r="P50" s="74">
        <f t="shared" si="10"/>
        <v>112698.563</v>
      </c>
      <c r="Q50" s="74">
        <f t="shared" si="10"/>
        <v>112622.119</v>
      </c>
      <c r="R50" s="74">
        <f t="shared" si="10"/>
        <v>112756.059</v>
      </c>
      <c r="S50" s="74">
        <f t="shared" si="10"/>
        <v>112661.913</v>
      </c>
      <c r="T50" s="74">
        <f t="shared" si="10"/>
        <v>112764.00799999999</v>
      </c>
      <c r="U50" s="74">
        <f t="shared" si="10"/>
        <v>112955.828</v>
      </c>
      <c r="V50" s="75">
        <f t="shared" si="10"/>
        <v>113288.61700000001</v>
      </c>
      <c r="W50" s="74">
        <f t="shared" si="10"/>
        <v>113508.313</v>
      </c>
      <c r="X50" s="17"/>
      <c r="Y50" s="17"/>
      <c r="Z50" s="23"/>
    </row>
    <row r="51" spans="1:13" ht="15.75">
      <c r="A51" s="5" t="s">
        <v>161</v>
      </c>
      <c r="B51" s="1" t="s">
        <v>65</v>
      </c>
      <c r="C51" s="1"/>
      <c r="K51" s="41"/>
      <c r="L51" s="41"/>
      <c r="M51" s="41"/>
    </row>
    <row r="52" spans="1:13" ht="15.75">
      <c r="A52" s="1" t="s">
        <v>66</v>
      </c>
      <c r="B52" s="1" t="s">
        <v>67</v>
      </c>
      <c r="C52" s="1" t="s">
        <v>66</v>
      </c>
      <c r="K52" s="41"/>
      <c r="L52" s="41"/>
      <c r="M52" s="41"/>
    </row>
    <row r="53" spans="1:13" ht="15.75">
      <c r="A53" s="1" t="s">
        <v>68</v>
      </c>
      <c r="B53" s="1" t="s">
        <v>69</v>
      </c>
      <c r="C53" s="1" t="s">
        <v>69</v>
      </c>
      <c r="K53" s="41"/>
      <c r="L53" s="41"/>
      <c r="M53" s="41"/>
    </row>
    <row r="54" spans="1:13" ht="15.75">
      <c r="A54" s="1" t="s">
        <v>70</v>
      </c>
      <c r="B54" s="1" t="s">
        <v>71</v>
      </c>
      <c r="C54" s="1" t="s">
        <v>70</v>
      </c>
      <c r="K54" s="41"/>
      <c r="L54" s="41"/>
      <c r="M54" s="41"/>
    </row>
    <row r="55" spans="1:13" ht="15.75">
      <c r="A55" s="1" t="s">
        <v>72</v>
      </c>
      <c r="B55" s="1" t="s">
        <v>72</v>
      </c>
      <c r="C55" s="1" t="s">
        <v>72</v>
      </c>
      <c r="K55" s="41"/>
      <c r="L55" s="41"/>
      <c r="M55" s="41"/>
    </row>
    <row r="56" spans="1:13" ht="15.75">
      <c r="A56" s="1" t="s">
        <v>73</v>
      </c>
      <c r="B56" s="1" t="s">
        <v>73</v>
      </c>
      <c r="C56" s="1" t="s">
        <v>73</v>
      </c>
      <c r="K56" s="41"/>
      <c r="L56" s="41"/>
      <c r="M56" s="41"/>
    </row>
    <row r="57" spans="1:13" ht="15.75">
      <c r="A57" s="1" t="s">
        <v>104</v>
      </c>
      <c r="B57" s="1" t="s">
        <v>104</v>
      </c>
      <c r="C57" s="1" t="s">
        <v>104</v>
      </c>
      <c r="K57" s="41"/>
      <c r="L57" s="41"/>
      <c r="M57" s="41"/>
    </row>
    <row r="58" spans="1:13" ht="15.75">
      <c r="A58" s="1" t="s">
        <v>74</v>
      </c>
      <c r="B58" s="1" t="s">
        <v>74</v>
      </c>
      <c r="C58" s="1" t="s">
        <v>74</v>
      </c>
      <c r="K58" s="41"/>
      <c r="L58" s="41"/>
      <c r="M58" s="41"/>
    </row>
    <row r="59" spans="1:13" ht="15.75">
      <c r="A59" s="1" t="s">
        <v>75</v>
      </c>
      <c r="B59" s="1" t="s">
        <v>75</v>
      </c>
      <c r="C59" s="1" t="s">
        <v>75</v>
      </c>
      <c r="K59" s="41"/>
      <c r="L59" s="41"/>
      <c r="M59" s="41"/>
    </row>
    <row r="60" spans="1:30" ht="15.75">
      <c r="A60" s="1" t="s">
        <v>76</v>
      </c>
      <c r="B60" s="1" t="s">
        <v>76</v>
      </c>
      <c r="C60" s="1" t="s">
        <v>76</v>
      </c>
      <c r="D60" s="4"/>
      <c r="E60" s="4"/>
      <c r="F60" s="4"/>
      <c r="G60" s="9"/>
      <c r="H60" s="9"/>
      <c r="I60" s="9"/>
      <c r="J60" s="9"/>
      <c r="K60" s="41"/>
      <c r="L60" s="41"/>
      <c r="M60" s="41"/>
      <c r="N60" s="9"/>
      <c r="O60" s="9"/>
      <c r="P60" s="9"/>
      <c r="Q60" s="9"/>
      <c r="R60" s="9"/>
      <c r="S60" s="9"/>
      <c r="T60" s="9"/>
      <c r="U60" s="9"/>
      <c r="V60" s="9"/>
      <c r="W60" s="9"/>
      <c r="X60" s="9"/>
      <c r="Y60" s="9"/>
      <c r="Z60" s="9"/>
      <c r="AA60" s="4"/>
      <c r="AB60" s="4"/>
      <c r="AC60" s="4"/>
      <c r="AD60" s="4"/>
    </row>
    <row r="61" spans="1:30" ht="15.75">
      <c r="A61" s="1" t="s">
        <v>77</v>
      </c>
      <c r="B61" s="1" t="s">
        <v>77</v>
      </c>
      <c r="C61" s="1" t="s">
        <v>77</v>
      </c>
      <c r="D61" s="4"/>
      <c r="E61" s="4"/>
      <c r="F61" s="4"/>
      <c r="G61" s="9"/>
      <c r="H61" s="9"/>
      <c r="I61" s="9"/>
      <c r="J61" s="9"/>
      <c r="K61" s="41"/>
      <c r="L61" s="41"/>
      <c r="M61" s="41"/>
      <c r="N61" s="9"/>
      <c r="O61" s="9"/>
      <c r="P61" s="9"/>
      <c r="Q61" s="9"/>
      <c r="R61" s="9"/>
      <c r="S61" s="9"/>
      <c r="T61" s="9"/>
      <c r="U61" s="9"/>
      <c r="V61" s="9"/>
      <c r="W61" s="9"/>
      <c r="X61" s="9"/>
      <c r="Y61" s="9"/>
      <c r="Z61" s="9"/>
      <c r="AA61" s="4"/>
      <c r="AB61" s="4"/>
      <c r="AC61" s="4"/>
      <c r="AD61" s="4"/>
    </row>
    <row r="62" spans="1:30" ht="15.75">
      <c r="A62" s="1" t="s">
        <v>78</v>
      </c>
      <c r="B62" s="1" t="s">
        <v>78</v>
      </c>
      <c r="C62" s="1" t="s">
        <v>78</v>
      </c>
      <c r="D62" s="4"/>
      <c r="E62" s="4"/>
      <c r="F62" s="4"/>
      <c r="G62" s="9"/>
      <c r="H62" s="9"/>
      <c r="I62" s="9"/>
      <c r="J62" s="9"/>
      <c r="K62" s="41"/>
      <c r="L62" s="41"/>
      <c r="M62" s="41"/>
      <c r="N62" s="9"/>
      <c r="O62" s="9"/>
      <c r="P62" s="9"/>
      <c r="Q62" s="9"/>
      <c r="R62" s="9"/>
      <c r="S62" s="9"/>
      <c r="T62" s="9"/>
      <c r="U62" s="9"/>
      <c r="V62" s="9"/>
      <c r="W62" s="9"/>
      <c r="X62" s="9"/>
      <c r="Y62" s="9"/>
      <c r="Z62" s="9"/>
      <c r="AA62" s="4"/>
      <c r="AB62" s="4"/>
      <c r="AC62" s="4"/>
      <c r="AD62" s="4"/>
    </row>
    <row r="63" spans="1:30" ht="15.75">
      <c r="A63" s="1" t="s">
        <v>79</v>
      </c>
      <c r="B63" s="1" t="s">
        <v>80</v>
      </c>
      <c r="C63" s="1" t="s">
        <v>79</v>
      </c>
      <c r="D63" s="4"/>
      <c r="E63" s="4"/>
      <c r="F63" s="4"/>
      <c r="G63" s="9"/>
      <c r="H63" s="9"/>
      <c r="I63" s="9"/>
      <c r="J63" s="9"/>
      <c r="K63" s="41"/>
      <c r="L63" s="41"/>
      <c r="M63" s="41"/>
      <c r="N63" s="9"/>
      <c r="O63" s="9"/>
      <c r="P63" s="9"/>
      <c r="Q63" s="9"/>
      <c r="R63" s="9"/>
      <c r="S63" s="9"/>
      <c r="T63" s="9"/>
      <c r="U63" s="9"/>
      <c r="V63" s="9"/>
      <c r="W63" s="9"/>
      <c r="X63" s="9"/>
      <c r="Y63" s="9"/>
      <c r="Z63" s="9"/>
      <c r="AA63" s="4"/>
      <c r="AB63" s="4"/>
      <c r="AC63" s="4"/>
      <c r="AD63" s="4"/>
    </row>
    <row r="64" spans="1:30" ht="15.75">
      <c r="A64" s="1" t="s">
        <v>81</v>
      </c>
      <c r="B64" s="1" t="s">
        <v>81</v>
      </c>
      <c r="C64" s="1" t="s">
        <v>81</v>
      </c>
      <c r="D64" s="4"/>
      <c r="E64" s="4"/>
      <c r="F64" s="4"/>
      <c r="G64" s="9"/>
      <c r="H64" s="9"/>
      <c r="I64" s="9"/>
      <c r="J64" s="9"/>
      <c r="K64" s="41"/>
      <c r="L64" s="41"/>
      <c r="M64" s="41"/>
      <c r="N64" s="9"/>
      <c r="O64" s="9"/>
      <c r="P64" s="9"/>
      <c r="Q64" s="9"/>
      <c r="R64" s="9"/>
      <c r="S64" s="9"/>
      <c r="T64" s="9"/>
      <c r="U64" s="9"/>
      <c r="V64" s="9"/>
      <c r="W64" s="9"/>
      <c r="X64" s="9"/>
      <c r="Y64" s="9"/>
      <c r="Z64" s="9"/>
      <c r="AA64" s="4"/>
      <c r="AB64" s="4"/>
      <c r="AC64" s="4"/>
      <c r="AD64" s="4"/>
    </row>
    <row r="65" spans="1:30" ht="15.75">
      <c r="A65" s="2" t="s">
        <v>35</v>
      </c>
      <c r="B65" s="2" t="s">
        <v>94</v>
      </c>
      <c r="C65" s="2" t="s">
        <v>94</v>
      </c>
      <c r="D65" s="4"/>
      <c r="E65" s="4"/>
      <c r="F65" s="4"/>
      <c r="G65" s="9"/>
      <c r="H65" s="9"/>
      <c r="I65" s="9"/>
      <c r="J65" s="9"/>
      <c r="K65" s="41"/>
      <c r="L65" s="41"/>
      <c r="M65" s="41"/>
      <c r="N65" s="9"/>
      <c r="O65" s="9"/>
      <c r="P65" s="9"/>
      <c r="Q65" s="9"/>
      <c r="R65" s="9"/>
      <c r="S65" s="9"/>
      <c r="T65" s="9"/>
      <c r="U65" s="9"/>
      <c r="V65" s="9"/>
      <c r="W65" s="9"/>
      <c r="X65" s="9"/>
      <c r="Y65" s="9"/>
      <c r="Z65" s="9"/>
      <c r="AA65" s="4"/>
      <c r="AB65" s="4"/>
      <c r="AC65" s="4"/>
      <c r="AD65" s="4"/>
    </row>
    <row r="66" spans="2:30" ht="15.75">
      <c r="B66" s="3"/>
      <c r="C66" s="3"/>
      <c r="D66" s="4"/>
      <c r="E66" s="4"/>
      <c r="F66" s="4"/>
      <c r="G66" s="9"/>
      <c r="H66" s="9"/>
      <c r="I66" s="9"/>
      <c r="J66" s="9"/>
      <c r="K66" s="41"/>
      <c r="L66" s="41"/>
      <c r="M66" s="41"/>
      <c r="N66" s="9"/>
      <c r="O66" s="9"/>
      <c r="P66" s="9"/>
      <c r="Q66" s="9"/>
      <c r="R66" s="9"/>
      <c r="S66" s="9"/>
      <c r="T66" s="9"/>
      <c r="U66" s="9"/>
      <c r="V66" s="9"/>
      <c r="W66" s="9"/>
      <c r="X66" s="9"/>
      <c r="Y66" s="9"/>
      <c r="Z66" s="9"/>
      <c r="AA66" s="4"/>
      <c r="AB66" s="4"/>
      <c r="AC66" s="4"/>
      <c r="AD66" s="4"/>
    </row>
    <row r="67" spans="1:30" ht="15.75">
      <c r="A67" s="1" t="s">
        <v>82</v>
      </c>
      <c r="B67" s="1" t="s">
        <v>83</v>
      </c>
      <c r="C67" s="1" t="s">
        <v>82</v>
      </c>
      <c r="D67" s="4"/>
      <c r="E67" s="4"/>
      <c r="F67" s="4"/>
      <c r="G67" s="9"/>
      <c r="H67" s="9"/>
      <c r="I67" s="9"/>
      <c r="J67" s="9"/>
      <c r="K67" s="41"/>
      <c r="L67" s="41"/>
      <c r="M67" s="41"/>
      <c r="N67" s="9"/>
      <c r="O67" s="9"/>
      <c r="P67" s="9"/>
      <c r="Q67" s="9"/>
      <c r="R67" s="9"/>
      <c r="S67" s="9"/>
      <c r="T67" s="9"/>
      <c r="U67" s="9"/>
      <c r="V67" s="9"/>
      <c r="W67" s="9"/>
      <c r="X67" s="9"/>
      <c r="Y67" s="9"/>
      <c r="Z67" s="9"/>
      <c r="AA67" s="4"/>
      <c r="AB67" s="4"/>
      <c r="AC67" s="4"/>
      <c r="AD67" s="4"/>
    </row>
    <row r="68" spans="1:13" ht="15.75">
      <c r="A68" s="1" t="s">
        <v>84</v>
      </c>
      <c r="B68" s="1" t="s">
        <v>84</v>
      </c>
      <c r="C68" s="1" t="s">
        <v>84</v>
      </c>
      <c r="K68" s="41"/>
      <c r="L68" s="41"/>
      <c r="M68" s="41"/>
    </row>
    <row r="69" spans="1:13" ht="15.75">
      <c r="A69" t="s">
        <v>85</v>
      </c>
      <c r="B69" t="s">
        <v>85</v>
      </c>
      <c r="C69" t="s">
        <v>85</v>
      </c>
      <c r="K69" s="41"/>
      <c r="L69" s="41"/>
      <c r="M69" s="41"/>
    </row>
    <row r="70" spans="1:13" ht="15.75">
      <c r="A70" t="s">
        <v>158</v>
      </c>
      <c r="B70" t="s">
        <v>111</v>
      </c>
      <c r="C70" t="s">
        <v>158</v>
      </c>
      <c r="K70" s="41"/>
      <c r="L70" s="41"/>
      <c r="M70" s="41"/>
    </row>
    <row r="71" spans="1:13" ht="15.75">
      <c r="A71" s="1" t="s">
        <v>157</v>
      </c>
      <c r="B71" s="1" t="s">
        <v>112</v>
      </c>
      <c r="C71" s="1" t="s">
        <v>157</v>
      </c>
      <c r="K71" s="41"/>
      <c r="L71" s="41"/>
      <c r="M71" s="41"/>
    </row>
    <row r="72" spans="1:13" ht="16.5" thickBot="1">
      <c r="A72" s="1" t="s">
        <v>88</v>
      </c>
      <c r="B72" s="1" t="s">
        <v>89</v>
      </c>
      <c r="C72" s="1" t="s">
        <v>88</v>
      </c>
      <c r="D72" s="38"/>
      <c r="E72" s="38"/>
      <c r="F72" s="38"/>
      <c r="G72" s="39"/>
      <c r="H72" s="39"/>
      <c r="I72" s="39"/>
      <c r="K72" s="41"/>
      <c r="L72" s="41"/>
      <c r="M72" s="41"/>
    </row>
    <row r="73" spans="1:9" ht="16.5" thickBot="1">
      <c r="A73" s="43" t="s">
        <v>98</v>
      </c>
      <c r="B73" s="43" t="s">
        <v>98</v>
      </c>
      <c r="C73" s="43" t="s">
        <v>98</v>
      </c>
      <c r="I73" s="39"/>
    </row>
    <row r="74" spans="1:9" ht="15.75">
      <c r="A74" t="s">
        <v>159</v>
      </c>
      <c r="B74" t="s">
        <v>120</v>
      </c>
      <c r="C74" t="s">
        <v>159</v>
      </c>
      <c r="I74" s="39"/>
    </row>
    <row r="75" spans="1:9" ht="15.75">
      <c r="A75" t="s">
        <v>160</v>
      </c>
      <c r="B75" t="s">
        <v>122</v>
      </c>
      <c r="C75" t="s">
        <v>160</v>
      </c>
      <c r="I75" s="39"/>
    </row>
    <row r="76" spans="1:9" ht="15.75">
      <c r="A76" t="s">
        <v>121</v>
      </c>
      <c r="B76" t="s">
        <v>121</v>
      </c>
      <c r="C76" t="s">
        <v>121</v>
      </c>
      <c r="I76" s="39"/>
    </row>
    <row r="77" ht="15.75">
      <c r="I77" s="39"/>
    </row>
    <row r="79" ht="15.75">
      <c r="A79" s="2" t="s">
        <v>90</v>
      </c>
    </row>
    <row r="80" ht="15.75">
      <c r="A80" s="40" t="s">
        <v>91</v>
      </c>
    </row>
    <row r="82" ht="15.75">
      <c r="A82" s="2" t="s">
        <v>162</v>
      </c>
    </row>
    <row r="84" ht="15.75">
      <c r="A84" s="1" t="s">
        <v>25</v>
      </c>
    </row>
    <row r="85" ht="15.75">
      <c r="A85" s="1" t="s">
        <v>26</v>
      </c>
    </row>
    <row r="86" spans="1:4" ht="15.75">
      <c r="A86" s="53" t="s">
        <v>103</v>
      </c>
      <c r="D86" s="34"/>
    </row>
    <row r="88" ht="15.75">
      <c r="A88" s="2" t="s">
        <v>33</v>
      </c>
    </row>
    <row r="91" ht="15.75">
      <c r="A91" s="1" t="s">
        <v>115</v>
      </c>
    </row>
    <row r="92" ht="15.75">
      <c r="A92" s="1" t="s">
        <v>28</v>
      </c>
    </row>
    <row r="93" ht="15.75">
      <c r="A93" s="1" t="s">
        <v>25</v>
      </c>
    </row>
  </sheetData>
  <sheetProtection/>
  <mergeCells count="16">
    <mergeCell ref="A20:A21"/>
    <mergeCell ref="C20:C21"/>
    <mergeCell ref="W20:Y20"/>
    <mergeCell ref="N20:N21"/>
    <mergeCell ref="O20:O21"/>
    <mergeCell ref="P20:P21"/>
    <mergeCell ref="Q20:Q21"/>
    <mergeCell ref="R20:R21"/>
    <mergeCell ref="S20:S21"/>
    <mergeCell ref="T20:T21"/>
    <mergeCell ref="U20:U21"/>
    <mergeCell ref="V20:V21"/>
    <mergeCell ref="K20:M20"/>
    <mergeCell ref="D20:F20"/>
    <mergeCell ref="G20:I20"/>
    <mergeCell ref="J20:J21"/>
  </mergeCells>
  <hyperlinks>
    <hyperlink ref="A80" r:id="rId1" display="http://www.census.gov/popest/estimates.php"/>
  </hyperlinks>
  <printOptions/>
  <pageMargins left="0.75" right="0.75" top="1" bottom="1" header="0.5" footer="0.5"/>
  <pageSetup fitToHeight="1" fitToWidth="1" horizontalDpi="600" verticalDpi="600" orientation="landscape" paperSize="17" scale="57" r:id="rId2"/>
</worksheet>
</file>

<file path=xl/worksheets/sheet3.xml><?xml version="1.0" encoding="utf-8"?>
<worksheet xmlns="http://schemas.openxmlformats.org/spreadsheetml/2006/main" xmlns:r="http://schemas.openxmlformats.org/officeDocument/2006/relationships">
  <sheetPr>
    <pageSetUpPr fitToPage="1"/>
  </sheetPr>
  <dimension ref="A2:I97"/>
  <sheetViews>
    <sheetView showGridLines="0" zoomScale="75" zoomScaleNormal="75" zoomScalePageLayoutView="0" workbookViewId="0" topLeftCell="A1">
      <selection activeCell="A1" sqref="A1"/>
    </sheetView>
  </sheetViews>
  <sheetFormatPr defaultColWidth="8.69921875" defaultRowHeight="15.75"/>
  <cols>
    <col min="1" max="1" width="19.3984375" style="2" customWidth="1"/>
    <col min="2" max="2" width="13.296875" style="8" customWidth="1"/>
    <col min="3" max="3" width="11.3984375" style="8" customWidth="1"/>
    <col min="4" max="5" width="10.59765625" style="8" customWidth="1"/>
    <col min="6" max="9" width="8.69921875" style="2" customWidth="1"/>
    <col min="10" max="16384" width="8.69921875" style="2" customWidth="1"/>
  </cols>
  <sheetData>
    <row r="2" ht="16.5" customHeight="1" hidden="1">
      <c r="A2" s="14" t="s">
        <v>97</v>
      </c>
    </row>
    <row r="3" ht="16.5" customHeight="1" hidden="1">
      <c r="A3" s="21"/>
    </row>
    <row r="4" ht="15.75" customHeight="1" hidden="1"/>
    <row r="5" ht="15.75" customHeight="1" hidden="1"/>
    <row r="6" ht="15.75" customHeight="1" hidden="1"/>
    <row r="7" ht="15.75" customHeight="1" hidden="1"/>
    <row r="8" ht="16.5">
      <c r="A8" s="1" t="s">
        <v>110</v>
      </c>
    </row>
    <row r="10" spans="1:9" ht="16.5">
      <c r="A10" s="1" t="s">
        <v>38</v>
      </c>
      <c r="B10" s="9"/>
      <c r="C10" s="9"/>
      <c r="D10" s="9"/>
      <c r="E10" s="9"/>
      <c r="F10" s="4"/>
      <c r="G10" s="4"/>
      <c r="H10" s="4"/>
      <c r="I10" s="4"/>
    </row>
    <row r="11" spans="1:9" ht="15.75">
      <c r="A11" s="1" t="s">
        <v>40</v>
      </c>
      <c r="B11" s="9"/>
      <c r="C11" s="9"/>
      <c r="D11" s="9"/>
      <c r="E11" s="9"/>
      <c r="F11" s="4"/>
      <c r="G11" s="4"/>
      <c r="H11" s="4"/>
      <c r="I11" s="4"/>
    </row>
    <row r="12" spans="1:9" ht="15.75">
      <c r="A12" s="1" t="s">
        <v>42</v>
      </c>
      <c r="B12" s="9"/>
      <c r="C12" s="9"/>
      <c r="D12" s="9"/>
      <c r="E12" s="9"/>
      <c r="F12" s="4"/>
      <c r="G12" s="4"/>
      <c r="H12" s="4"/>
      <c r="I12" s="4"/>
    </row>
    <row r="13" spans="1:9" ht="15.75">
      <c r="A13" s="1" t="s">
        <v>44</v>
      </c>
      <c r="B13" s="9"/>
      <c r="C13" s="9"/>
      <c r="D13" s="9"/>
      <c r="E13" s="9"/>
      <c r="F13" s="4"/>
      <c r="G13" s="4"/>
      <c r="H13" s="4"/>
      <c r="I13" s="4"/>
    </row>
    <row r="14" ht="15.75">
      <c r="A14" s="1" t="s">
        <v>46</v>
      </c>
    </row>
    <row r="15" ht="15.75">
      <c r="A15" s="1"/>
    </row>
    <row r="16" ht="15.75" hidden="1">
      <c r="A16" s="1"/>
    </row>
    <row r="17" ht="15.75" hidden="1">
      <c r="A17" s="1"/>
    </row>
    <row r="18" ht="15.75" hidden="1">
      <c r="A18" s="1"/>
    </row>
    <row r="19" ht="15.75" hidden="1">
      <c r="A19" s="1"/>
    </row>
    <row r="20" ht="15.75">
      <c r="A20" s="1"/>
    </row>
    <row r="21" spans="1:5" ht="15.75">
      <c r="A21" s="58"/>
      <c r="B21" s="13"/>
      <c r="C21" s="13"/>
      <c r="D21" s="13"/>
      <c r="E21" s="23"/>
    </row>
    <row r="22" spans="1:5" s="14" customFormat="1" ht="16.5">
      <c r="A22" s="60"/>
      <c r="B22" s="15"/>
      <c r="C22" s="15">
        <v>2008</v>
      </c>
      <c r="D22" s="15"/>
      <c r="E22" s="24"/>
    </row>
    <row r="23" spans="1:9" ht="15.75">
      <c r="A23" s="73" t="s">
        <v>0</v>
      </c>
      <c r="C23" s="10"/>
      <c r="D23" s="10"/>
      <c r="E23" s="10"/>
      <c r="F23" s="25" t="s">
        <v>55</v>
      </c>
      <c r="G23" s="25" t="s">
        <v>55</v>
      </c>
      <c r="H23" s="25" t="s">
        <v>55</v>
      </c>
      <c r="I23" s="25" t="s">
        <v>55</v>
      </c>
    </row>
    <row r="24" spans="1:5" ht="15.75">
      <c r="A24" s="73"/>
      <c r="B24" s="11" t="s">
        <v>1</v>
      </c>
      <c r="C24" s="11" t="s">
        <v>2</v>
      </c>
      <c r="D24" s="11" t="s">
        <v>3</v>
      </c>
      <c r="E24" s="11"/>
    </row>
    <row r="25" spans="1:5" ht="15.75">
      <c r="A25" s="64"/>
      <c r="B25" s="17"/>
      <c r="C25" s="17"/>
      <c r="D25" s="17"/>
      <c r="E25" s="23"/>
    </row>
    <row r="26" spans="1:5" ht="15.75">
      <c r="A26" s="58"/>
      <c r="B26" s="26">
        <f>B28-SUM(B29:B44)</f>
        <v>0</v>
      </c>
      <c r="C26" s="26">
        <f>C28-SUM(C29:C44)</f>
        <v>0</v>
      </c>
      <c r="D26" s="26">
        <f>D28-SUM(D29:D44)</f>
        <v>0</v>
      </c>
      <c r="E26" s="26"/>
    </row>
    <row r="27" spans="1:5" ht="15.75">
      <c r="A27" s="59"/>
      <c r="B27" s="26">
        <f>SUM(B30:B33)-SUM(B45:B48)</f>
        <v>0</v>
      </c>
      <c r="C27" s="26">
        <f>SUM(C30:C33)-SUM(C45:C48)</f>
        <v>0</v>
      </c>
      <c r="D27" s="26">
        <f>SUM(D30:D33)-SUM(D45:D48)</f>
        <v>0</v>
      </c>
      <c r="E27" s="26"/>
    </row>
    <row r="28" spans="1:9" s="14" customFormat="1" ht="16.5">
      <c r="A28" s="60" t="s">
        <v>4</v>
      </c>
      <c r="B28" s="34">
        <v>304374.846</v>
      </c>
      <c r="C28" s="34">
        <v>150074.226</v>
      </c>
      <c r="D28" s="34">
        <v>154300.62</v>
      </c>
      <c r="E28" s="30"/>
      <c r="F28" s="32" t="e">
        <f>#REF!-SUM(#REF!)</f>
        <v>#REF!</v>
      </c>
      <c r="G28" s="32" t="e">
        <f>#REF!-SUM(#REF!)</f>
        <v>#REF!</v>
      </c>
      <c r="H28" s="32" t="e">
        <f>#REF!-#REF!-#REF!</f>
        <v>#REF!</v>
      </c>
      <c r="I28" s="32">
        <f>B28-C28-D28</f>
        <v>0</v>
      </c>
    </row>
    <row r="29" spans="1:9" ht="15.75">
      <c r="A29" s="61" t="s">
        <v>5</v>
      </c>
      <c r="B29" s="34">
        <v>21152.563</v>
      </c>
      <c r="C29" s="34">
        <v>10812.678</v>
      </c>
      <c r="D29" s="34">
        <v>10339.885</v>
      </c>
      <c r="E29" s="34"/>
      <c r="F29" s="5" t="e">
        <f>#REF!-SUM(#REF!)</f>
        <v>#REF!</v>
      </c>
      <c r="G29" s="5" t="e">
        <f>#REF!-SUM(#REF!)</f>
        <v>#REF!</v>
      </c>
      <c r="H29" s="5" t="e">
        <f>#REF!-#REF!-#REF!</f>
        <v>#REF!</v>
      </c>
      <c r="I29" s="5">
        <f aca="true" t="shared" si="0" ref="I29:I54">B29-C29-D29</f>
        <v>0</v>
      </c>
    </row>
    <row r="30" spans="1:9" ht="15.75">
      <c r="A30" s="61" t="s">
        <v>6</v>
      </c>
      <c r="B30" s="34">
        <v>20313.416</v>
      </c>
      <c r="C30" s="34">
        <v>10385.399</v>
      </c>
      <c r="D30" s="34">
        <v>9928.017</v>
      </c>
      <c r="E30" s="34"/>
      <c r="F30" s="5" t="e">
        <f>#REF!-SUM(#REF!)</f>
        <v>#REF!</v>
      </c>
      <c r="G30" s="5" t="e">
        <f>#REF!-SUM(#REF!)</f>
        <v>#REF!</v>
      </c>
      <c r="H30" s="5" t="e">
        <f>#REF!-#REF!-#REF!</f>
        <v>#REF!</v>
      </c>
      <c r="I30" s="5">
        <f t="shared" si="0"/>
        <v>0</v>
      </c>
    </row>
    <row r="31" spans="1:9" ht="15.75">
      <c r="A31" s="61" t="s">
        <v>7</v>
      </c>
      <c r="B31" s="34">
        <v>20103.526</v>
      </c>
      <c r="C31" s="34">
        <v>10291.328</v>
      </c>
      <c r="D31" s="34">
        <v>9812.198</v>
      </c>
      <c r="E31" s="34"/>
      <c r="F31" s="5" t="e">
        <f>#REF!-SUM(#REF!)</f>
        <v>#REF!</v>
      </c>
      <c r="G31" s="5" t="e">
        <f>#REF!-SUM(#REF!)</f>
        <v>#REF!</v>
      </c>
      <c r="H31" s="5" t="e">
        <f>#REF!-#REF!-#REF!</f>
        <v>#REF!</v>
      </c>
      <c r="I31" s="5">
        <f t="shared" si="0"/>
        <v>0</v>
      </c>
    </row>
    <row r="32" spans="1:9" ht="15.75">
      <c r="A32" s="61" t="s">
        <v>8</v>
      </c>
      <c r="B32" s="34">
        <v>21628.099</v>
      </c>
      <c r="C32" s="34">
        <v>11099.142</v>
      </c>
      <c r="D32" s="34">
        <v>10528.957</v>
      </c>
      <c r="E32" s="34"/>
      <c r="F32" s="5" t="e">
        <f>#REF!-SUM(#REF!)</f>
        <v>#REF!</v>
      </c>
      <c r="G32" s="5" t="e">
        <f>#REF!-SUM(#REF!)</f>
        <v>#REF!</v>
      </c>
      <c r="H32" s="5" t="e">
        <f>#REF!-#REF!-#REF!</f>
        <v>#REF!</v>
      </c>
      <c r="I32" s="5">
        <f t="shared" si="0"/>
        <v>0</v>
      </c>
    </row>
    <row r="33" spans="1:9" ht="15.75">
      <c r="A33" s="61" t="s">
        <v>9</v>
      </c>
      <c r="B33" s="34">
        <v>21322.253</v>
      </c>
      <c r="C33" s="34">
        <v>10991.507</v>
      </c>
      <c r="D33" s="34">
        <v>10330.746</v>
      </c>
      <c r="E33" s="34"/>
      <c r="F33" s="5" t="e">
        <f>#REF!-SUM(#REF!)</f>
        <v>#REF!</v>
      </c>
      <c r="G33" s="5" t="e">
        <f>#REF!-SUM(#REF!)</f>
        <v>#REF!</v>
      </c>
      <c r="H33" s="5" t="e">
        <f>#REF!-#REF!-#REF!</f>
        <v>#REF!</v>
      </c>
      <c r="I33" s="5">
        <f t="shared" si="0"/>
        <v>0</v>
      </c>
    </row>
    <row r="34" spans="1:9" ht="15.75">
      <c r="A34" s="61" t="s">
        <v>10</v>
      </c>
      <c r="B34" s="34">
        <v>21441.834</v>
      </c>
      <c r="C34" s="34">
        <v>10968.203</v>
      </c>
      <c r="D34" s="34">
        <v>10473.631</v>
      </c>
      <c r="E34" s="34"/>
      <c r="F34" s="5" t="e">
        <f>#REF!-SUM(#REF!)</f>
        <v>#REF!</v>
      </c>
      <c r="G34" s="5" t="e">
        <f>#REF!-SUM(#REF!)</f>
        <v>#REF!</v>
      </c>
      <c r="H34" s="5" t="e">
        <f>#REF!-#REF!-#REF!</f>
        <v>#REF!</v>
      </c>
      <c r="I34" s="5">
        <f t="shared" si="0"/>
        <v>0</v>
      </c>
    </row>
    <row r="35" spans="1:9" ht="15.75">
      <c r="A35" s="61" t="s">
        <v>11</v>
      </c>
      <c r="B35" s="34">
        <v>19515.671</v>
      </c>
      <c r="C35" s="34">
        <v>9909.25</v>
      </c>
      <c r="D35" s="34">
        <v>9606.421</v>
      </c>
      <c r="E35" s="34"/>
      <c r="F35" s="5" t="e">
        <f>#REF!-SUM(#REF!)</f>
        <v>#REF!</v>
      </c>
      <c r="G35" s="5" t="e">
        <f>#REF!-SUM(#REF!)</f>
        <v>#REF!</v>
      </c>
      <c r="H35" s="5" t="e">
        <f>#REF!-#REF!-#REF!</f>
        <v>#REF!</v>
      </c>
      <c r="I35" s="5">
        <f t="shared" si="0"/>
        <v>0</v>
      </c>
    </row>
    <row r="36" spans="1:9" ht="15.75">
      <c r="A36" s="61" t="s">
        <v>12</v>
      </c>
      <c r="B36" s="34">
        <v>20846.774</v>
      </c>
      <c r="C36" s="34">
        <v>10499.232</v>
      </c>
      <c r="D36" s="34">
        <v>10347.542</v>
      </c>
      <c r="E36" s="34"/>
      <c r="F36" s="5" t="e">
        <f>#REF!-SUM(#REF!)</f>
        <v>#REF!</v>
      </c>
      <c r="G36" s="5" t="e">
        <f>#REF!-SUM(#REF!)</f>
        <v>#REF!</v>
      </c>
      <c r="H36" s="5" t="e">
        <f>#REF!-#REF!-#REF!</f>
        <v>#REF!</v>
      </c>
      <c r="I36" s="5">
        <f t="shared" si="0"/>
        <v>0</v>
      </c>
    </row>
    <row r="37" spans="1:9" ht="15.75">
      <c r="A37" s="61" t="s">
        <v>13</v>
      </c>
      <c r="B37" s="34">
        <v>21394.19</v>
      </c>
      <c r="C37" s="34">
        <v>10685.853</v>
      </c>
      <c r="D37" s="34">
        <v>10708.337</v>
      </c>
      <c r="E37" s="34"/>
      <c r="F37" s="5" t="e">
        <f>#REF!-SUM(#REF!)</f>
        <v>#REF!</v>
      </c>
      <c r="G37" s="5" t="e">
        <f>#REF!-SUM(#REF!)</f>
        <v>#REF!</v>
      </c>
      <c r="H37" s="5" t="e">
        <f>#REF!-#REF!-#REF!</f>
        <v>#REF!</v>
      </c>
      <c r="I37" s="5">
        <f t="shared" si="0"/>
        <v>0</v>
      </c>
    </row>
    <row r="38" spans="1:9" ht="15.75">
      <c r="A38" s="61" t="s">
        <v>14</v>
      </c>
      <c r="B38" s="34">
        <v>22802.02</v>
      </c>
      <c r="C38" s="34">
        <v>11273.331</v>
      </c>
      <c r="D38" s="34">
        <v>11528.689</v>
      </c>
      <c r="E38" s="34"/>
      <c r="F38" s="5" t="e">
        <f>#REF!-SUM(#REF!)</f>
        <v>#REF!</v>
      </c>
      <c r="G38" s="5" t="e">
        <f>#REF!-SUM(#REF!)</f>
        <v>#REF!</v>
      </c>
      <c r="H38" s="5" t="e">
        <f>#REF!-#REF!-#REF!</f>
        <v>#REF!</v>
      </c>
      <c r="I38" s="5">
        <f t="shared" si="0"/>
        <v>0</v>
      </c>
    </row>
    <row r="39" spans="1:9" ht="15.75">
      <c r="A39" s="61" t="s">
        <v>15</v>
      </c>
      <c r="B39" s="34">
        <v>21431.624</v>
      </c>
      <c r="C39" s="34">
        <v>10508.167</v>
      </c>
      <c r="D39" s="34">
        <v>10923.457</v>
      </c>
      <c r="E39" s="34"/>
      <c r="F39" s="5" t="e">
        <f>#REF!-SUM(#REF!)</f>
        <v>#REF!</v>
      </c>
      <c r="G39" s="5" t="e">
        <f>#REF!-SUM(#REF!)</f>
        <v>#REF!</v>
      </c>
      <c r="H39" s="5" t="e">
        <f>#REF!-#REF!-#REF!</f>
        <v>#REF!</v>
      </c>
      <c r="I39" s="5">
        <f t="shared" si="0"/>
        <v>0</v>
      </c>
    </row>
    <row r="40" spans="1:9" ht="15.75">
      <c r="A40" s="61" t="s">
        <v>16</v>
      </c>
      <c r="B40" s="34">
        <v>18541.377</v>
      </c>
      <c r="C40" s="34">
        <v>8992.512</v>
      </c>
      <c r="D40" s="34">
        <v>9548.865</v>
      </c>
      <c r="E40" s="34"/>
      <c r="F40" s="5" t="e">
        <f>#REF!-SUM(#REF!)</f>
        <v>#REF!</v>
      </c>
      <c r="G40" s="5" t="e">
        <f>#REF!-SUM(#REF!)</f>
        <v>#REF!</v>
      </c>
      <c r="H40" s="5" t="e">
        <f>#REF!-#REF!-#REF!</f>
        <v>#REF!</v>
      </c>
      <c r="I40" s="5">
        <f t="shared" si="0"/>
        <v>0</v>
      </c>
    </row>
    <row r="41" spans="1:9" ht="15.75">
      <c r="A41" s="61" t="s">
        <v>17</v>
      </c>
      <c r="B41" s="34">
        <v>15081.608</v>
      </c>
      <c r="C41" s="34">
        <v>7222.614</v>
      </c>
      <c r="D41" s="34">
        <v>7858.994</v>
      </c>
      <c r="E41" s="34"/>
      <c r="F41" s="5" t="e">
        <f>#REF!-SUM(#REF!)</f>
        <v>#REF!</v>
      </c>
      <c r="G41" s="5" t="e">
        <f>#REF!-SUM(#REF!)</f>
        <v>#REF!</v>
      </c>
      <c r="H41" s="5" t="e">
        <f>#REF!-#REF!-#REF!</f>
        <v>#REF!</v>
      </c>
      <c r="I41" s="5">
        <f t="shared" si="0"/>
        <v>0</v>
      </c>
    </row>
    <row r="42" spans="1:9" ht="15.75">
      <c r="A42" s="61" t="s">
        <v>18</v>
      </c>
      <c r="B42" s="34">
        <v>20138.983</v>
      </c>
      <c r="C42" s="34">
        <v>9277.863</v>
      </c>
      <c r="D42" s="34">
        <v>10861.12</v>
      </c>
      <c r="E42" s="34"/>
      <c r="F42" s="5" t="e">
        <f>#REF!-SUM(#REF!)</f>
        <v>#REF!</v>
      </c>
      <c r="G42" s="5" t="e">
        <f>#REF!-SUM(#REF!)</f>
        <v>#REF!</v>
      </c>
      <c r="H42" s="5" t="e">
        <f>#REF!-#REF!-#REF!</f>
        <v>#REF!</v>
      </c>
      <c r="I42" s="5">
        <f t="shared" si="0"/>
        <v>0</v>
      </c>
    </row>
    <row r="43" spans="1:9" ht="15.75">
      <c r="A43" s="61" t="s">
        <v>19</v>
      </c>
      <c r="B43" s="34">
        <v>13211.138</v>
      </c>
      <c r="C43" s="34">
        <v>5445.819</v>
      </c>
      <c r="D43" s="34">
        <v>7765.319</v>
      </c>
      <c r="E43" s="34"/>
      <c r="F43" s="5" t="e">
        <f>#REF!-SUM(#REF!)</f>
        <v>#REF!</v>
      </c>
      <c r="G43" s="5" t="e">
        <f>#REF!-SUM(#REF!)</f>
        <v>#REF!</v>
      </c>
      <c r="H43" s="5" t="e">
        <f>#REF!-#REF!-#REF!</f>
        <v>#REF!</v>
      </c>
      <c r="I43" s="5">
        <f t="shared" si="0"/>
        <v>0</v>
      </c>
    </row>
    <row r="44" spans="1:9" ht="15.75">
      <c r="A44" s="62" t="s">
        <v>20</v>
      </c>
      <c r="B44" s="34">
        <v>5449.77</v>
      </c>
      <c r="C44" s="34">
        <v>1711.328</v>
      </c>
      <c r="D44" s="34">
        <v>3738.442</v>
      </c>
      <c r="E44" s="34"/>
      <c r="F44" s="5" t="e">
        <f>#REF!-SUM(#REF!)</f>
        <v>#REF!</v>
      </c>
      <c r="G44" s="5" t="e">
        <f>#REF!-SUM(#REF!)</f>
        <v>#REF!</v>
      </c>
      <c r="H44" s="5" t="e">
        <f>#REF!-#REF!-#REF!</f>
        <v>#REF!</v>
      </c>
      <c r="I44" s="5">
        <f t="shared" si="0"/>
        <v>0</v>
      </c>
    </row>
    <row r="45" spans="1:9" ht="15.75">
      <c r="A45" s="61" t="s">
        <v>21</v>
      </c>
      <c r="B45" s="34">
        <v>36296.893</v>
      </c>
      <c r="C45" s="34">
        <v>18566.503</v>
      </c>
      <c r="D45" s="34">
        <v>17730.39</v>
      </c>
      <c r="E45" s="34"/>
      <c r="F45" s="5" t="e">
        <f>#REF!-SUM(#REF!)</f>
        <v>#REF!</v>
      </c>
      <c r="G45" s="5" t="e">
        <f>#REF!-SUM(#REF!)</f>
        <v>#REF!</v>
      </c>
      <c r="H45" s="5" t="e">
        <f>#REF!-#REF!-#REF!</f>
        <v>#REF!</v>
      </c>
      <c r="I45" s="5">
        <f t="shared" si="0"/>
        <v>0</v>
      </c>
    </row>
    <row r="46" spans="1:9" ht="15.75">
      <c r="A46" s="61" t="s">
        <v>22</v>
      </c>
      <c r="B46" s="34">
        <v>16980.253</v>
      </c>
      <c r="C46" s="34">
        <v>8702.721</v>
      </c>
      <c r="D46" s="34">
        <v>8277.532</v>
      </c>
      <c r="E46" s="34"/>
      <c r="F46" s="5" t="e">
        <f>#REF!-SUM(#REF!)</f>
        <v>#REF!</v>
      </c>
      <c r="G46" s="5" t="e">
        <f>#REF!-SUM(#REF!)</f>
        <v>#REF!</v>
      </c>
      <c r="H46" s="5" t="e">
        <f>#REF!-#REF!-#REF!</f>
        <v>#REF!</v>
      </c>
      <c r="I46" s="5">
        <f t="shared" si="0"/>
        <v>0</v>
      </c>
    </row>
    <row r="47" spans="1:9" ht="15.75">
      <c r="A47" s="61"/>
      <c r="B47" s="34"/>
      <c r="C47" s="34"/>
      <c r="D47" s="34"/>
      <c r="E47" s="34"/>
      <c r="F47" s="5"/>
      <c r="G47" s="5"/>
      <c r="H47" s="5"/>
      <c r="I47" s="5">
        <f t="shared" si="0"/>
        <v>0</v>
      </c>
    </row>
    <row r="48" spans="1:9" ht="15.75">
      <c r="A48" s="61" t="s">
        <v>23</v>
      </c>
      <c r="B48" s="34">
        <v>30090.148</v>
      </c>
      <c r="C48" s="34">
        <v>15498.152</v>
      </c>
      <c r="D48" s="34">
        <v>14591.996</v>
      </c>
      <c r="E48" s="34"/>
      <c r="F48" s="5" t="e">
        <f>#REF!-SUM(#REF!)</f>
        <v>#REF!</v>
      </c>
      <c r="G48" s="5" t="e">
        <f>#REF!-SUM(#REF!)</f>
        <v>#REF!</v>
      </c>
      <c r="H48" s="5" t="e">
        <f>#REF!-#REF!-#REF!</f>
        <v>#REF!</v>
      </c>
      <c r="I48" s="5">
        <f t="shared" si="0"/>
        <v>0</v>
      </c>
    </row>
    <row r="49" spans="1:9" ht="15.75">
      <c r="A49" s="63" t="s">
        <v>59</v>
      </c>
      <c r="B49" s="34">
        <v>229945.137</v>
      </c>
      <c r="C49" s="34">
        <v>111992.324</v>
      </c>
      <c r="D49" s="34">
        <v>117952.813</v>
      </c>
      <c r="E49" s="34"/>
      <c r="F49" s="5" t="e">
        <f>#REF!-SUM(#REF!)</f>
        <v>#REF!</v>
      </c>
      <c r="G49" s="5" t="e">
        <f>#REF!-SUM(#REF!)</f>
        <v>#REF!</v>
      </c>
      <c r="H49" s="5" t="e">
        <f>#REF!-#REF!-#REF!</f>
        <v>#REF!</v>
      </c>
      <c r="I49" s="5">
        <f t="shared" si="0"/>
        <v>0</v>
      </c>
    </row>
    <row r="50" spans="1:9" ht="15.75">
      <c r="A50" s="61" t="s">
        <v>61</v>
      </c>
      <c r="B50" s="34">
        <v>72422.876</v>
      </c>
      <c r="C50" s="34">
        <v>32650.136</v>
      </c>
      <c r="D50" s="34">
        <v>39772.74</v>
      </c>
      <c r="E50" s="34"/>
      <c r="F50" s="5" t="e">
        <f>#REF!-SUM(#REF!)</f>
        <v>#REF!</v>
      </c>
      <c r="G50" s="5" t="e">
        <f>#REF!-SUM(#REF!)</f>
        <v>#REF!</v>
      </c>
      <c r="H50" s="5" t="e">
        <f>#REF!-#REF!-#REF!</f>
        <v>#REF!</v>
      </c>
      <c r="I50" s="5">
        <f t="shared" si="0"/>
        <v>0</v>
      </c>
    </row>
    <row r="51" spans="1:9" ht="15.75">
      <c r="A51" s="61" t="s">
        <v>62</v>
      </c>
      <c r="B51" s="34">
        <v>38799.891</v>
      </c>
      <c r="C51" s="34">
        <v>16435.01</v>
      </c>
      <c r="D51" s="34">
        <v>22364.881</v>
      </c>
      <c r="E51" s="34"/>
      <c r="F51" s="5" t="e">
        <f>#REF!-SUM(#REF!)</f>
        <v>#REF!</v>
      </c>
      <c r="G51" s="5" t="e">
        <f>#REF!-SUM(#REF!)</f>
        <v>#REF!</v>
      </c>
      <c r="H51" s="5" t="e">
        <f>#REF!-#REF!-#REF!</f>
        <v>#REF!</v>
      </c>
      <c r="I51" s="5">
        <f t="shared" si="0"/>
        <v>0</v>
      </c>
    </row>
    <row r="52" spans="1:9" ht="15.75">
      <c r="A52" s="61" t="s">
        <v>63</v>
      </c>
      <c r="B52" s="34">
        <v>18660.908</v>
      </c>
      <c r="C52" s="34">
        <v>7157.147</v>
      </c>
      <c r="D52" s="34">
        <v>11503.761</v>
      </c>
      <c r="E52" s="34"/>
      <c r="F52" s="5" t="e">
        <f>#REF!-SUM(#REF!)</f>
        <v>#REF!</v>
      </c>
      <c r="G52" s="5" t="e">
        <f>#REF!-SUM(#REF!)</f>
        <v>#REF!</v>
      </c>
      <c r="H52" s="5" t="e">
        <f>#REF!-#REF!-#REF!</f>
        <v>#REF!</v>
      </c>
      <c r="I52" s="5">
        <f t="shared" si="0"/>
        <v>0</v>
      </c>
    </row>
    <row r="53" spans="1:5" s="7" customFormat="1" ht="15.75">
      <c r="A53" s="52" t="s">
        <v>24</v>
      </c>
      <c r="B53" s="7">
        <v>36.7</v>
      </c>
      <c r="C53" s="7">
        <v>35.3</v>
      </c>
      <c r="D53" s="7">
        <v>38</v>
      </c>
      <c r="E53" s="19"/>
    </row>
    <row r="54" spans="1:9" ht="15.75">
      <c r="A54" s="64"/>
      <c r="B54" s="17"/>
      <c r="C54" s="17"/>
      <c r="D54" s="17"/>
      <c r="E54" s="23"/>
      <c r="I54" s="5">
        <f t="shared" si="0"/>
        <v>0</v>
      </c>
    </row>
    <row r="55" ht="15.75">
      <c r="A55" s="5" t="s">
        <v>161</v>
      </c>
    </row>
    <row r="56" spans="1:6" ht="15.75">
      <c r="A56" s="1" t="s">
        <v>66</v>
      </c>
      <c r="F56" s="5"/>
    </row>
    <row r="57" ht="15.75">
      <c r="A57" s="1" t="s">
        <v>68</v>
      </c>
    </row>
    <row r="58" ht="15.75">
      <c r="A58" s="1" t="s">
        <v>70</v>
      </c>
    </row>
    <row r="59" ht="15.75">
      <c r="A59" s="1" t="s">
        <v>72</v>
      </c>
    </row>
    <row r="60" ht="15.75">
      <c r="A60" s="1" t="s">
        <v>73</v>
      </c>
    </row>
    <row r="61" ht="15.75">
      <c r="A61" s="1" t="s">
        <v>104</v>
      </c>
    </row>
    <row r="62" ht="15.75">
      <c r="A62" s="1" t="s">
        <v>74</v>
      </c>
    </row>
    <row r="63" ht="15.75">
      <c r="A63" s="1" t="s">
        <v>75</v>
      </c>
    </row>
    <row r="64" spans="1:9" ht="15.75">
      <c r="A64" s="1" t="s">
        <v>76</v>
      </c>
      <c r="B64" s="9"/>
      <c r="C64" s="9"/>
      <c r="D64" s="9"/>
      <c r="E64" s="9"/>
      <c r="F64" s="4"/>
      <c r="G64" s="4"/>
      <c r="H64" s="4"/>
      <c r="I64" s="4"/>
    </row>
    <row r="65" spans="1:9" ht="15.75">
      <c r="A65" s="1" t="s">
        <v>77</v>
      </c>
      <c r="B65" s="9"/>
      <c r="C65" s="9"/>
      <c r="D65" s="9"/>
      <c r="E65" s="9"/>
      <c r="F65" s="4"/>
      <c r="G65" s="4"/>
      <c r="H65" s="4"/>
      <c r="I65" s="4"/>
    </row>
    <row r="66" spans="1:9" ht="15.75">
      <c r="A66" s="1" t="s">
        <v>78</v>
      </c>
      <c r="B66" s="9"/>
      <c r="C66" s="9"/>
      <c r="D66" s="9"/>
      <c r="E66" s="9"/>
      <c r="F66" s="4"/>
      <c r="G66" s="4"/>
      <c r="H66" s="4"/>
      <c r="I66" s="4"/>
    </row>
    <row r="67" spans="1:9" ht="15.75">
      <c r="A67" s="1" t="s">
        <v>79</v>
      </c>
      <c r="B67" s="9"/>
      <c r="C67" s="9"/>
      <c r="D67" s="9"/>
      <c r="E67" s="9"/>
      <c r="F67" s="4"/>
      <c r="G67" s="4"/>
      <c r="H67" s="4"/>
      <c r="I67" s="4"/>
    </row>
    <row r="68" spans="1:9" ht="15.75">
      <c r="A68" s="1" t="s">
        <v>81</v>
      </c>
      <c r="B68" s="9"/>
      <c r="C68" s="9"/>
      <c r="D68" s="9"/>
      <c r="E68" s="9"/>
      <c r="F68" s="4"/>
      <c r="G68" s="4"/>
      <c r="H68" s="4"/>
      <c r="I68" s="4"/>
    </row>
    <row r="69" spans="1:9" ht="15.75">
      <c r="A69" s="2" t="s">
        <v>35</v>
      </c>
      <c r="B69" s="9"/>
      <c r="C69" s="9"/>
      <c r="D69" s="9"/>
      <c r="E69" s="9"/>
      <c r="F69" s="4"/>
      <c r="G69" s="4"/>
      <c r="H69" s="4"/>
      <c r="I69" s="4"/>
    </row>
    <row r="70" spans="2:9" ht="15.75">
      <c r="B70" s="9"/>
      <c r="C70" s="9"/>
      <c r="D70" s="9"/>
      <c r="E70" s="9"/>
      <c r="F70" s="4"/>
      <c r="G70" s="4"/>
      <c r="H70" s="4"/>
      <c r="I70" s="4"/>
    </row>
    <row r="71" spans="1:9" ht="15.75">
      <c r="A71" s="1" t="s">
        <v>82</v>
      </c>
      <c r="B71" s="9"/>
      <c r="C71" s="9"/>
      <c r="D71" s="9"/>
      <c r="E71" s="9"/>
      <c r="F71" s="4"/>
      <c r="G71" s="4"/>
      <c r="H71" s="4"/>
      <c r="I71" s="4"/>
    </row>
    <row r="72" ht="15.75">
      <c r="A72" s="1" t="s">
        <v>84</v>
      </c>
    </row>
    <row r="73" ht="15.75">
      <c r="A73" t="s">
        <v>85</v>
      </c>
    </row>
    <row r="74" ht="15.75">
      <c r="A74" t="s">
        <v>86</v>
      </c>
    </row>
    <row r="75" ht="15.75">
      <c r="A75" s="1" t="s">
        <v>87</v>
      </c>
    </row>
    <row r="76" ht="16.5" thickBot="1">
      <c r="A76" s="1" t="s">
        <v>88</v>
      </c>
    </row>
    <row r="77" ht="16.5" thickBot="1">
      <c r="A77" s="43" t="s">
        <v>98</v>
      </c>
    </row>
    <row r="78" ht="15.75">
      <c r="A78" t="s">
        <v>113</v>
      </c>
    </row>
    <row r="79" ht="15.75">
      <c r="A79" t="s">
        <v>114</v>
      </c>
    </row>
    <row r="80" ht="15.75">
      <c r="A80" t="s">
        <v>99</v>
      </c>
    </row>
    <row r="81" ht="15.75" hidden="1"/>
    <row r="82" ht="15.75" hidden="1"/>
    <row r="83" ht="15.75" hidden="1">
      <c r="A83" s="2" t="s">
        <v>90</v>
      </c>
    </row>
    <row r="84" ht="15.75" hidden="1">
      <c r="A84" s="40" t="s">
        <v>91</v>
      </c>
    </row>
    <row r="85" ht="15.75" hidden="1"/>
    <row r="86" ht="15.75" hidden="1"/>
    <row r="87" ht="15.75" hidden="1"/>
    <row r="88" ht="15.75" hidden="1">
      <c r="A88" s="1" t="s">
        <v>25</v>
      </c>
    </row>
    <row r="89" ht="15.75" hidden="1">
      <c r="A89" s="1" t="s">
        <v>26</v>
      </c>
    </row>
    <row r="90" ht="15.75" hidden="1">
      <c r="A90" s="53" t="s">
        <v>103</v>
      </c>
    </row>
    <row r="91" ht="15.75" hidden="1"/>
    <row r="92" ht="15.75" hidden="1">
      <c r="A92" s="2" t="s">
        <v>33</v>
      </c>
    </row>
    <row r="93" ht="15.75" hidden="1"/>
    <row r="94" ht="15.75" hidden="1"/>
    <row r="95" ht="15.75" hidden="1">
      <c r="A95" s="1" t="s">
        <v>115</v>
      </c>
    </row>
    <row r="96" ht="15.75" hidden="1">
      <c r="A96" s="1" t="s">
        <v>28</v>
      </c>
    </row>
    <row r="97" ht="15.75" hidden="1">
      <c r="A97" s="1" t="s">
        <v>25</v>
      </c>
    </row>
  </sheetData>
  <sheetProtection/>
  <hyperlinks>
    <hyperlink ref="A84" r:id="rId1" display="http://www.census.gov/popest/estimates.php"/>
  </hyperlinks>
  <printOptions/>
  <pageMargins left="0" right="0" top="1" bottom="1" header="0.5" footer="0.5"/>
  <pageSetup fitToHeight="1" fitToWidth="1" horizontalDpi="600" verticalDpi="600" orientation="landscape" scale="45" r:id="rId2"/>
  <headerFooter alignWithMargins="0">
    <oddFooter>&amp;L&amp;D</oddFooter>
  </headerFooter>
</worksheet>
</file>

<file path=xl/worksheets/sheet4.xml><?xml version="1.0" encoding="utf-8"?>
<worksheet xmlns="http://schemas.openxmlformats.org/spreadsheetml/2006/main" xmlns:r="http://schemas.openxmlformats.org/officeDocument/2006/relationships">
  <dimension ref="A1:E47"/>
  <sheetViews>
    <sheetView showGridLines="0" zoomScale="75" zoomScaleNormal="75" zoomScalePageLayoutView="0" workbookViewId="0" topLeftCell="A1">
      <selection activeCell="D12" sqref="D12"/>
    </sheetView>
  </sheetViews>
  <sheetFormatPr defaultColWidth="8.796875" defaultRowHeight="15.75"/>
  <cols>
    <col min="1" max="1" width="16.3984375" style="0" customWidth="1"/>
  </cols>
  <sheetData>
    <row r="1" spans="1:4" ht="15.75">
      <c r="A1" s="12"/>
      <c r="B1" s="13"/>
      <c r="C1" s="13"/>
      <c r="D1" s="13"/>
    </row>
    <row r="2" spans="1:4" ht="16.5">
      <c r="A2" s="14"/>
      <c r="B2" s="15"/>
      <c r="C2" s="15">
        <v>2007</v>
      </c>
      <c r="D2" s="15"/>
    </row>
    <row r="3" spans="1:4" ht="15.75">
      <c r="A3" s="6" t="s">
        <v>0</v>
      </c>
      <c r="B3" s="8"/>
      <c r="C3" s="10"/>
      <c r="D3" s="10"/>
    </row>
    <row r="4" spans="1:4" ht="15.75">
      <c r="A4" s="6"/>
      <c r="B4" s="11" t="s">
        <v>1</v>
      </c>
      <c r="C4" s="11" t="s">
        <v>2</v>
      </c>
      <c r="D4" s="11" t="s">
        <v>3</v>
      </c>
    </row>
    <row r="5" spans="1:4" ht="15.75">
      <c r="A5" s="16"/>
      <c r="B5" s="17"/>
      <c r="C5" s="17"/>
      <c r="D5" s="17"/>
    </row>
    <row r="6" spans="1:5" ht="16.5">
      <c r="A6" s="14" t="s">
        <v>4</v>
      </c>
      <c r="B6" s="34">
        <v>301579.895</v>
      </c>
      <c r="C6" s="34">
        <v>148612.102</v>
      </c>
      <c r="D6" s="34">
        <v>152967.793</v>
      </c>
      <c r="E6" s="35">
        <f>B6-C6-D6</f>
        <v>0</v>
      </c>
    </row>
    <row r="7" spans="1:5" ht="15.75">
      <c r="A7" s="5" t="s">
        <v>5</v>
      </c>
      <c r="B7" s="34">
        <v>20921.289</v>
      </c>
      <c r="C7" s="34">
        <v>10697.321</v>
      </c>
      <c r="D7" s="34">
        <v>10223.968</v>
      </c>
      <c r="E7" s="35">
        <f aca="true" t="shared" si="0" ref="E7:E30">B7-C7-D7</f>
        <v>0</v>
      </c>
    </row>
    <row r="8" spans="1:5" ht="15.75">
      <c r="A8" s="5" t="s">
        <v>6</v>
      </c>
      <c r="B8" s="34">
        <v>20054.444</v>
      </c>
      <c r="C8" s="34">
        <v>10254.158</v>
      </c>
      <c r="D8" s="34">
        <v>9800.286</v>
      </c>
      <c r="E8" s="35">
        <f t="shared" si="0"/>
        <v>0</v>
      </c>
    </row>
    <row r="9" spans="1:5" ht="15.75">
      <c r="A9" s="5" t="s">
        <v>7</v>
      </c>
      <c r="B9" s="34">
        <v>20318.855</v>
      </c>
      <c r="C9" s="34">
        <v>10404.938</v>
      </c>
      <c r="D9" s="34">
        <v>9913.917</v>
      </c>
      <c r="E9" s="35">
        <f t="shared" si="0"/>
        <v>0</v>
      </c>
    </row>
    <row r="10" spans="1:5" ht="15.75">
      <c r="A10" s="5" t="s">
        <v>8</v>
      </c>
      <c r="B10" s="34">
        <v>21562.382</v>
      </c>
      <c r="C10" s="34">
        <v>11064.959</v>
      </c>
      <c r="D10" s="34">
        <v>10497.423</v>
      </c>
      <c r="E10" s="35">
        <f t="shared" si="0"/>
        <v>0</v>
      </c>
    </row>
    <row r="11" spans="1:5" ht="15.75">
      <c r="A11" s="5" t="s">
        <v>9</v>
      </c>
      <c r="B11" s="34">
        <v>21217.108</v>
      </c>
      <c r="C11" s="34">
        <v>10949.364</v>
      </c>
      <c r="D11" s="34">
        <v>10267.744</v>
      </c>
      <c r="E11" s="35">
        <f t="shared" si="0"/>
        <v>0</v>
      </c>
    </row>
    <row r="12" spans="1:5" ht="15.75">
      <c r="A12" s="5" t="s">
        <v>10</v>
      </c>
      <c r="B12" s="34">
        <v>21018.332</v>
      </c>
      <c r="C12" s="34">
        <v>10721.38</v>
      </c>
      <c r="D12" s="34">
        <v>10296.952</v>
      </c>
      <c r="E12" s="35">
        <f t="shared" si="0"/>
        <v>0</v>
      </c>
    </row>
    <row r="13" spans="1:5" ht="15.75">
      <c r="A13" s="5" t="s">
        <v>11</v>
      </c>
      <c r="B13" s="34">
        <v>19352.724</v>
      </c>
      <c r="C13" s="34">
        <v>9809.998</v>
      </c>
      <c r="D13" s="34">
        <v>9542.726</v>
      </c>
      <c r="E13" s="35">
        <f t="shared" si="0"/>
        <v>0</v>
      </c>
    </row>
    <row r="14" spans="1:5" ht="15.75">
      <c r="A14" s="5" t="s">
        <v>12</v>
      </c>
      <c r="B14" s="34">
        <v>20992.716</v>
      </c>
      <c r="C14" s="34">
        <v>10564.508</v>
      </c>
      <c r="D14" s="34">
        <v>10428.208</v>
      </c>
      <c r="E14" s="35">
        <f t="shared" si="0"/>
        <v>0</v>
      </c>
    </row>
    <row r="15" spans="1:5" ht="15.75">
      <c r="A15" s="5" t="s">
        <v>13</v>
      </c>
      <c r="B15" s="34">
        <v>21858.105</v>
      </c>
      <c r="C15" s="34">
        <v>10896.333</v>
      </c>
      <c r="D15" s="34">
        <v>10961.772</v>
      </c>
      <c r="E15" s="35">
        <f t="shared" si="0"/>
        <v>0</v>
      </c>
    </row>
    <row r="16" spans="1:5" ht="15.75">
      <c r="A16" s="5" t="s">
        <v>14</v>
      </c>
      <c r="B16" s="34">
        <v>22786.678</v>
      </c>
      <c r="C16" s="34">
        <v>11264.557</v>
      </c>
      <c r="D16" s="34">
        <v>11522.121</v>
      </c>
      <c r="E16" s="35">
        <f t="shared" si="0"/>
        <v>0</v>
      </c>
    </row>
    <row r="17" spans="1:5" ht="15.75">
      <c r="A17" s="5" t="s">
        <v>15</v>
      </c>
      <c r="B17" s="34">
        <v>20962.479</v>
      </c>
      <c r="C17" s="34">
        <v>10266.678</v>
      </c>
      <c r="D17" s="34">
        <v>10695.801</v>
      </c>
      <c r="E17" s="35">
        <f t="shared" si="0"/>
        <v>0</v>
      </c>
    </row>
    <row r="18" spans="1:5" ht="15.75">
      <c r="A18" s="5" t="s">
        <v>16</v>
      </c>
      <c r="B18" s="34">
        <v>18208.99</v>
      </c>
      <c r="C18" s="34">
        <v>8832.827</v>
      </c>
      <c r="D18" s="34">
        <v>9376.163</v>
      </c>
      <c r="E18" s="35">
        <f t="shared" si="0"/>
        <v>0</v>
      </c>
    </row>
    <row r="19" spans="1:5" ht="15.75">
      <c r="A19" s="5" t="s">
        <v>17</v>
      </c>
      <c r="B19" s="34">
        <v>14458.648</v>
      </c>
      <c r="C19" s="34">
        <v>6916.474</v>
      </c>
      <c r="D19" s="34">
        <v>7542.174</v>
      </c>
      <c r="E19" s="35">
        <f t="shared" si="0"/>
        <v>0</v>
      </c>
    </row>
    <row r="20" spans="1:5" ht="15.75">
      <c r="A20" s="5" t="s">
        <v>18</v>
      </c>
      <c r="B20" s="34">
        <v>19389.304</v>
      </c>
      <c r="C20" s="34">
        <v>8911.783</v>
      </c>
      <c r="D20" s="34">
        <v>10477.521</v>
      </c>
      <c r="E20" s="35">
        <f t="shared" si="0"/>
        <v>0</v>
      </c>
    </row>
    <row r="21" spans="1:5" ht="15.75">
      <c r="A21" s="5" t="s">
        <v>19</v>
      </c>
      <c r="B21" s="34">
        <v>13213.485</v>
      </c>
      <c r="C21" s="34">
        <v>5420.783</v>
      </c>
      <c r="D21" s="34">
        <v>7792.702</v>
      </c>
      <c r="E21" s="35">
        <f t="shared" si="0"/>
        <v>0</v>
      </c>
    </row>
    <row r="22" spans="1:5" ht="15.75">
      <c r="A22" s="1" t="s">
        <v>20</v>
      </c>
      <c r="B22" s="34">
        <v>5264.356</v>
      </c>
      <c r="C22" s="34">
        <v>1636.041</v>
      </c>
      <c r="D22" s="34">
        <v>3628.315</v>
      </c>
      <c r="E22" s="35">
        <f t="shared" si="0"/>
        <v>0</v>
      </c>
    </row>
    <row r="23" spans="1:5" ht="15.75">
      <c r="A23" s="5" t="s">
        <v>21</v>
      </c>
      <c r="B23" s="34">
        <v>36179.928</v>
      </c>
      <c r="C23" s="34">
        <v>18509.254</v>
      </c>
      <c r="D23" s="34">
        <v>17670.674</v>
      </c>
      <c r="E23" s="35">
        <f t="shared" si="0"/>
        <v>0</v>
      </c>
    </row>
    <row r="24" spans="1:5" ht="15.75">
      <c r="A24" s="5" t="s">
        <v>22</v>
      </c>
      <c r="B24" s="34">
        <v>17238.91</v>
      </c>
      <c r="C24" s="34">
        <v>8837.957</v>
      </c>
      <c r="D24" s="34">
        <v>8400.953</v>
      </c>
      <c r="E24" s="35">
        <f t="shared" si="0"/>
        <v>0</v>
      </c>
    </row>
    <row r="25" spans="1:5" ht="15.75">
      <c r="A25" s="5"/>
      <c r="B25" s="34"/>
      <c r="C25" s="34"/>
      <c r="D25" s="34"/>
      <c r="E25" s="35"/>
    </row>
    <row r="26" spans="1:5" ht="15.75">
      <c r="A26" s="5" t="s">
        <v>23</v>
      </c>
      <c r="B26" s="34">
        <v>29733.951</v>
      </c>
      <c r="C26" s="34">
        <v>15326.208</v>
      </c>
      <c r="D26" s="34">
        <v>14407.743</v>
      </c>
      <c r="E26" s="35">
        <f t="shared" si="0"/>
        <v>0</v>
      </c>
    </row>
    <row r="27" spans="1:5" ht="15.75">
      <c r="A27" s="5" t="s">
        <v>163</v>
      </c>
      <c r="B27" s="34">
        <v>227239.768</v>
      </c>
      <c r="C27" s="34">
        <v>110567.57</v>
      </c>
      <c r="D27" s="34">
        <v>116672.198</v>
      </c>
      <c r="E27" s="35">
        <f t="shared" si="0"/>
        <v>0</v>
      </c>
    </row>
    <row r="28" spans="1:5" ht="15.75">
      <c r="A28" s="5" t="s">
        <v>164</v>
      </c>
      <c r="B28" s="34">
        <v>70534.783</v>
      </c>
      <c r="C28" s="34">
        <v>31717.908</v>
      </c>
      <c r="D28" s="34">
        <v>38816.875</v>
      </c>
      <c r="E28" s="35">
        <f t="shared" si="0"/>
        <v>0</v>
      </c>
    </row>
    <row r="29" spans="1:5" ht="15.75">
      <c r="A29" s="5" t="s">
        <v>165</v>
      </c>
      <c r="B29" s="34">
        <v>37867.145</v>
      </c>
      <c r="C29" s="34">
        <v>15968.607</v>
      </c>
      <c r="D29" s="34">
        <v>21898.538</v>
      </c>
      <c r="E29" s="35">
        <f t="shared" si="0"/>
        <v>0</v>
      </c>
    </row>
    <row r="30" spans="1:5" ht="15.75">
      <c r="A30" s="5" t="s">
        <v>166</v>
      </c>
      <c r="B30" s="34">
        <v>18477.841</v>
      </c>
      <c r="C30" s="34">
        <v>7056.824</v>
      </c>
      <c r="D30" s="34">
        <v>11421.017</v>
      </c>
      <c r="E30" s="35">
        <f t="shared" si="0"/>
        <v>0</v>
      </c>
    </row>
    <row r="31" spans="1:4" ht="15.75">
      <c r="A31" s="7" t="s">
        <v>24</v>
      </c>
      <c r="B31" s="7">
        <v>36.5</v>
      </c>
      <c r="C31" s="7">
        <v>35.2</v>
      </c>
      <c r="D31" s="7">
        <v>37.8</v>
      </c>
    </row>
    <row r="32" ht="15.75">
      <c r="A32" s="16"/>
    </row>
    <row r="34" ht="15.75">
      <c r="A34" t="s">
        <v>100</v>
      </c>
    </row>
    <row r="35" ht="15.75">
      <c r="A35" t="s">
        <v>105</v>
      </c>
    </row>
    <row r="36" ht="15.75">
      <c r="A36" s="40" t="s">
        <v>101</v>
      </c>
    </row>
    <row r="38" ht="15.75">
      <c r="A38" s="1" t="s">
        <v>25</v>
      </c>
    </row>
    <row r="39" ht="15.75">
      <c r="A39" s="1" t="s">
        <v>26</v>
      </c>
    </row>
    <row r="40" spans="1:3" ht="15.75">
      <c r="A40" s="53" t="s">
        <v>103</v>
      </c>
      <c r="C40" s="34"/>
    </row>
    <row r="41" ht="15.75">
      <c r="A41" s="2"/>
    </row>
    <row r="42" ht="15.75">
      <c r="A42" s="2" t="s">
        <v>102</v>
      </c>
    </row>
    <row r="43" ht="15.75">
      <c r="A43" s="2"/>
    </row>
    <row r="44" ht="15.75">
      <c r="A44" s="2"/>
    </row>
    <row r="45" ht="15.75">
      <c r="A45" s="1" t="s">
        <v>27</v>
      </c>
    </row>
    <row r="46" ht="15.75">
      <c r="A46" s="1" t="s">
        <v>28</v>
      </c>
    </row>
    <row r="47" ht="15.75">
      <c r="A47" s="1" t="s">
        <v>25</v>
      </c>
    </row>
  </sheetData>
  <sheetProtection/>
  <hyperlinks>
    <hyperlink ref="A36" r:id="rId1" display="http://www.census.gov/popest/national/asrh/NC-EST2008/NC-EST2008-01.xls"/>
  </hyperlinks>
  <printOptions/>
  <pageMargins left="0" right="0" top="0" bottom="0" header="0.5" footer="0.5"/>
  <pageSetup horizontalDpi="600" verticalDpi="600" orientation="landscape" paperSize="5" scale="90" r:id="rId2"/>
</worksheet>
</file>

<file path=xl/worksheets/sheet5.xml><?xml version="1.0" encoding="utf-8"?>
<worksheet xmlns="http://schemas.openxmlformats.org/spreadsheetml/2006/main" xmlns:r="http://schemas.openxmlformats.org/officeDocument/2006/relationships">
  <dimension ref="A1:F47"/>
  <sheetViews>
    <sheetView showGridLines="0" zoomScale="75" zoomScaleNormal="75" zoomScalePageLayoutView="0" workbookViewId="0" topLeftCell="A1">
      <selection activeCell="C11" sqref="C11"/>
    </sheetView>
  </sheetViews>
  <sheetFormatPr defaultColWidth="8.796875" defaultRowHeight="15.75"/>
  <cols>
    <col min="1" max="1" width="17.3984375" style="0" customWidth="1"/>
  </cols>
  <sheetData>
    <row r="1" spans="1:4" ht="15.75">
      <c r="A1" s="12"/>
      <c r="B1" s="13"/>
      <c r="C1" s="13"/>
      <c r="D1" s="13"/>
    </row>
    <row r="2" spans="1:4" ht="16.5">
      <c r="A2" s="14"/>
      <c r="B2" s="15"/>
      <c r="C2" s="15">
        <v>2006</v>
      </c>
      <c r="D2" s="15"/>
    </row>
    <row r="3" spans="1:4" ht="15.75">
      <c r="A3" s="6" t="s">
        <v>0</v>
      </c>
      <c r="B3" s="8"/>
      <c r="C3" s="10"/>
      <c r="D3" s="10"/>
    </row>
    <row r="4" spans="1:4" ht="15.75">
      <c r="A4" s="6"/>
      <c r="B4" s="11" t="s">
        <v>1</v>
      </c>
      <c r="C4" s="11" t="s">
        <v>2</v>
      </c>
      <c r="D4" s="11" t="s">
        <v>3</v>
      </c>
    </row>
    <row r="5" spans="1:4" ht="15.75">
      <c r="A5" s="16"/>
      <c r="B5" s="17"/>
      <c r="C5" s="17"/>
      <c r="D5" s="17"/>
    </row>
    <row r="6" spans="1:6" ht="16.5">
      <c r="A6" s="14" t="s">
        <v>4</v>
      </c>
      <c r="B6" s="34">
        <v>298593.212</v>
      </c>
      <c r="C6" s="34">
        <v>147060.702</v>
      </c>
      <c r="D6" s="34">
        <v>151532.51</v>
      </c>
      <c r="F6" s="35">
        <f>B6-C6-D6</f>
        <v>0</v>
      </c>
    </row>
    <row r="7" spans="1:6" ht="15.75">
      <c r="A7" s="5" t="s">
        <v>5</v>
      </c>
      <c r="B7" s="34">
        <v>20612.794</v>
      </c>
      <c r="C7" s="34">
        <v>10536.861</v>
      </c>
      <c r="D7" s="34">
        <v>10075.933</v>
      </c>
      <c r="F7" s="35">
        <f aca="true" t="shared" si="0" ref="F7:F30">B7-C7-D7</f>
        <v>0</v>
      </c>
    </row>
    <row r="8" spans="1:6" ht="15.75">
      <c r="A8" s="5" t="s">
        <v>6</v>
      </c>
      <c r="B8" s="34">
        <v>19831.119</v>
      </c>
      <c r="C8" s="34">
        <v>10141.237</v>
      </c>
      <c r="D8" s="34">
        <v>9689.882</v>
      </c>
      <c r="F8" s="35">
        <f t="shared" si="0"/>
        <v>0</v>
      </c>
    </row>
    <row r="9" spans="1:6" ht="15.75">
      <c r="A9" s="5" t="s">
        <v>7</v>
      </c>
      <c r="B9" s="34">
        <v>20579.051</v>
      </c>
      <c r="C9" s="34">
        <v>10539.685</v>
      </c>
      <c r="D9" s="34">
        <v>10039.366</v>
      </c>
      <c r="F9" s="35">
        <f t="shared" si="0"/>
        <v>0</v>
      </c>
    </row>
    <row r="10" spans="1:6" ht="15.75">
      <c r="A10" s="5" t="s">
        <v>8</v>
      </c>
      <c r="B10" s="34">
        <v>21366.836</v>
      </c>
      <c r="C10" s="34">
        <v>10969.095</v>
      </c>
      <c r="D10" s="34">
        <v>10397.741</v>
      </c>
      <c r="F10" s="35">
        <f t="shared" si="0"/>
        <v>0</v>
      </c>
    </row>
    <row r="11" spans="1:6" ht="15.75">
      <c r="A11" s="5" t="s">
        <v>9</v>
      </c>
      <c r="B11" s="34">
        <v>21161.162</v>
      </c>
      <c r="C11" s="34">
        <v>10925.832</v>
      </c>
      <c r="D11" s="34">
        <v>10235.33</v>
      </c>
      <c r="F11" s="35">
        <f t="shared" si="0"/>
        <v>0</v>
      </c>
    </row>
    <row r="12" spans="1:6" ht="15.75">
      <c r="A12" s="5" t="s">
        <v>10</v>
      </c>
      <c r="B12" s="34">
        <v>20510.892</v>
      </c>
      <c r="C12" s="34">
        <v>10444.132</v>
      </c>
      <c r="D12" s="34">
        <v>10066.76</v>
      </c>
      <c r="F12" s="35">
        <f t="shared" si="0"/>
        <v>0</v>
      </c>
    </row>
    <row r="13" spans="1:6" ht="15.75">
      <c r="A13" s="5" t="s">
        <v>11</v>
      </c>
      <c r="B13" s="34">
        <v>19432.972</v>
      </c>
      <c r="C13" s="34">
        <v>9837.077</v>
      </c>
      <c r="D13" s="34">
        <v>9595.895</v>
      </c>
      <c r="F13" s="35">
        <f t="shared" si="0"/>
        <v>0</v>
      </c>
    </row>
    <row r="14" spans="1:6" ht="15.75">
      <c r="A14" s="5" t="s">
        <v>12</v>
      </c>
      <c r="B14" s="34">
        <v>20958.95</v>
      </c>
      <c r="C14" s="34">
        <v>10534.795</v>
      </c>
      <c r="D14" s="34">
        <v>10424.155</v>
      </c>
      <c r="F14" s="35">
        <f t="shared" si="0"/>
        <v>0</v>
      </c>
    </row>
    <row r="15" spans="1:6" ht="15.75">
      <c r="A15" s="5" t="s">
        <v>13</v>
      </c>
      <c r="B15" s="34">
        <v>22320.321</v>
      </c>
      <c r="C15" s="34">
        <v>11114.557</v>
      </c>
      <c r="D15" s="34">
        <v>11205.764</v>
      </c>
      <c r="F15" s="35">
        <f t="shared" si="0"/>
        <v>0</v>
      </c>
    </row>
    <row r="16" spans="1:6" ht="15.75">
      <c r="A16" s="5" t="s">
        <v>14</v>
      </c>
      <c r="B16" s="34">
        <v>22696.45</v>
      </c>
      <c r="C16" s="34">
        <v>11210.362</v>
      </c>
      <c r="D16" s="34">
        <v>11486.088</v>
      </c>
      <c r="F16" s="35">
        <f t="shared" si="0"/>
        <v>0</v>
      </c>
    </row>
    <row r="17" spans="1:6" ht="15.75">
      <c r="A17" s="5" t="s">
        <v>15</v>
      </c>
      <c r="B17" s="34">
        <v>20407.184</v>
      </c>
      <c r="C17" s="34">
        <v>9991.471</v>
      </c>
      <c r="D17" s="34">
        <v>10415.713</v>
      </c>
      <c r="F17" s="35">
        <f t="shared" si="0"/>
        <v>0</v>
      </c>
    </row>
    <row r="18" spans="1:6" ht="15.75">
      <c r="A18" s="5" t="s">
        <v>16</v>
      </c>
      <c r="B18" s="34">
        <v>18169.581</v>
      </c>
      <c r="C18" s="34">
        <v>8815.628</v>
      </c>
      <c r="D18" s="34">
        <v>9353.953</v>
      </c>
      <c r="F18" s="35">
        <f t="shared" si="0"/>
        <v>0</v>
      </c>
    </row>
    <row r="19" spans="1:6" ht="15.75">
      <c r="A19" s="5" t="s">
        <v>17</v>
      </c>
      <c r="B19" s="34">
        <v>13339.984</v>
      </c>
      <c r="C19" s="34">
        <v>6366.834</v>
      </c>
      <c r="D19" s="34">
        <v>6973.15</v>
      </c>
      <c r="F19" s="35">
        <f t="shared" si="0"/>
        <v>0</v>
      </c>
    </row>
    <row r="20" spans="1:6" ht="15.75">
      <c r="A20" s="5" t="s">
        <v>18</v>
      </c>
      <c r="B20" s="34">
        <v>18936.149</v>
      </c>
      <c r="C20" s="34">
        <v>8687.37</v>
      </c>
      <c r="D20" s="34">
        <v>10248.779</v>
      </c>
      <c r="F20" s="35">
        <f t="shared" si="0"/>
        <v>0</v>
      </c>
    </row>
    <row r="21" spans="1:6" ht="15.75">
      <c r="A21" s="5" t="s">
        <v>19</v>
      </c>
      <c r="B21" s="34">
        <v>13206.691</v>
      </c>
      <c r="C21" s="34">
        <v>5389.647</v>
      </c>
      <c r="D21" s="34">
        <v>7817.044</v>
      </c>
      <c r="F21" s="35">
        <f t="shared" si="0"/>
        <v>0</v>
      </c>
    </row>
    <row r="22" spans="1:6" ht="15.75">
      <c r="A22" s="1" t="s">
        <v>20</v>
      </c>
      <c r="B22" s="34">
        <v>5063.076</v>
      </c>
      <c r="C22" s="34">
        <v>1556.119</v>
      </c>
      <c r="D22" s="34">
        <v>3506.957</v>
      </c>
      <c r="F22" s="35">
        <f t="shared" si="0"/>
        <v>0</v>
      </c>
    </row>
    <row r="23" spans="1:6" ht="15.75">
      <c r="A23" s="5" t="s">
        <v>21</v>
      </c>
      <c r="B23" s="34">
        <v>36158.593</v>
      </c>
      <c r="C23" s="34">
        <v>18505.369</v>
      </c>
      <c r="D23" s="34">
        <v>17653.224</v>
      </c>
      <c r="F23" s="35">
        <f t="shared" si="0"/>
        <v>0</v>
      </c>
    </row>
    <row r="24" spans="1:6" ht="15.75">
      <c r="A24" s="5" t="s">
        <v>22</v>
      </c>
      <c r="B24" s="34">
        <v>17238.702</v>
      </c>
      <c r="C24" s="34">
        <v>8837.129</v>
      </c>
      <c r="D24" s="34">
        <v>8401.573</v>
      </c>
      <c r="F24" s="35">
        <f t="shared" si="0"/>
        <v>0</v>
      </c>
    </row>
    <row r="25" spans="1:6" ht="15.75">
      <c r="A25" s="5"/>
      <c r="B25" s="34">
        <f>B24+B23</f>
        <v>53397.295</v>
      </c>
      <c r="C25" s="34"/>
      <c r="D25" s="34"/>
      <c r="E25" s="35">
        <f>B26+B12+B13+B14+B15</f>
        <v>112764.00799999999</v>
      </c>
      <c r="F25" s="35"/>
    </row>
    <row r="26" spans="1:6" ht="15.75">
      <c r="A26" s="5" t="s">
        <v>23</v>
      </c>
      <c r="B26" s="34">
        <v>29540.873</v>
      </c>
      <c r="C26" s="34">
        <v>15233.351</v>
      </c>
      <c r="D26" s="34">
        <v>14307.522</v>
      </c>
      <c r="F26" s="35">
        <f t="shared" si="0"/>
        <v>0</v>
      </c>
    </row>
    <row r="27" spans="1:6" ht="15.75">
      <c r="A27" s="5" t="s">
        <v>163</v>
      </c>
      <c r="B27" s="34">
        <v>224583.123</v>
      </c>
      <c r="C27" s="34">
        <v>109181.343</v>
      </c>
      <c r="D27" s="34">
        <v>115401.78</v>
      </c>
      <c r="F27" s="35">
        <f t="shared" si="0"/>
        <v>0</v>
      </c>
    </row>
    <row r="28" spans="1:6" ht="15.75">
      <c r="A28" s="5" t="s">
        <v>164</v>
      </c>
      <c r="B28" s="34">
        <v>68715.481</v>
      </c>
      <c r="C28" s="34">
        <v>30815.598</v>
      </c>
      <c r="D28" s="34">
        <v>37899.883</v>
      </c>
      <c r="F28" s="35">
        <f t="shared" si="0"/>
        <v>0</v>
      </c>
    </row>
    <row r="29" spans="1:6" ht="15.75">
      <c r="A29" s="5" t="s">
        <v>165</v>
      </c>
      <c r="B29" s="34">
        <v>37205.916</v>
      </c>
      <c r="C29" s="34">
        <v>15633.136</v>
      </c>
      <c r="D29" s="34">
        <v>21572.78</v>
      </c>
      <c r="F29" s="35">
        <f t="shared" si="0"/>
        <v>0</v>
      </c>
    </row>
    <row r="30" spans="1:6" ht="15.75">
      <c r="A30" s="5" t="s">
        <v>166</v>
      </c>
      <c r="B30" s="34">
        <v>18269.767</v>
      </c>
      <c r="C30" s="34">
        <v>6945.766</v>
      </c>
      <c r="D30" s="34">
        <v>11324.001</v>
      </c>
      <c r="F30" s="35">
        <f t="shared" si="0"/>
        <v>0</v>
      </c>
    </row>
    <row r="31" spans="1:4" ht="15.75">
      <c r="A31" s="7" t="s">
        <v>24</v>
      </c>
      <c r="B31" s="7">
        <v>36.3</v>
      </c>
      <c r="C31" s="7">
        <v>35.1</v>
      </c>
      <c r="D31" s="7">
        <v>37.7</v>
      </c>
    </row>
    <row r="32" spans="1:4" ht="15.75">
      <c r="A32" s="16"/>
      <c r="B32" s="76"/>
      <c r="C32" s="76"/>
      <c r="D32" s="76"/>
    </row>
    <row r="34" ht="15.75">
      <c r="A34" t="s">
        <v>100</v>
      </c>
    </row>
    <row r="35" ht="15.75">
      <c r="A35" t="s">
        <v>105</v>
      </c>
    </row>
    <row r="36" ht="15.75">
      <c r="A36" s="40" t="s">
        <v>101</v>
      </c>
    </row>
    <row r="38" ht="15.75">
      <c r="A38" s="1" t="s">
        <v>25</v>
      </c>
    </row>
    <row r="39" ht="15.75">
      <c r="A39" s="1" t="s">
        <v>26</v>
      </c>
    </row>
    <row r="40" spans="1:3" ht="15.75">
      <c r="A40" s="53" t="s">
        <v>103</v>
      </c>
      <c r="C40" s="34"/>
    </row>
    <row r="41" ht="15.75">
      <c r="A41" s="2"/>
    </row>
    <row r="42" ht="15.75">
      <c r="A42" s="2" t="s">
        <v>33</v>
      </c>
    </row>
    <row r="43" ht="15.75">
      <c r="A43" s="2"/>
    </row>
    <row r="44" ht="15.75">
      <c r="A44" s="2"/>
    </row>
    <row r="45" ht="15.75">
      <c r="A45" s="1" t="s">
        <v>27</v>
      </c>
    </row>
    <row r="46" ht="15.75">
      <c r="A46" s="1" t="s">
        <v>28</v>
      </c>
    </row>
    <row r="47" ht="15.75">
      <c r="A47" s="1" t="s">
        <v>25</v>
      </c>
    </row>
  </sheetData>
  <sheetProtection/>
  <hyperlinks>
    <hyperlink ref="A36" r:id="rId1" display="http://www.census.gov/popest/national/asrh/NC-EST2008/NC-EST2008-01.xls"/>
  </hyperlinks>
  <printOptions/>
  <pageMargins left="0" right="0" top="0.25" bottom="0" header="0.5" footer="0.5"/>
  <pageSetup horizontalDpi="600" verticalDpi="600" orientation="landscape" paperSize="5" scale="90" r:id="rId2"/>
</worksheet>
</file>

<file path=xl/worksheets/sheet6.xml><?xml version="1.0" encoding="utf-8"?>
<worksheet xmlns="http://schemas.openxmlformats.org/spreadsheetml/2006/main" xmlns:r="http://schemas.openxmlformats.org/officeDocument/2006/relationships">
  <dimension ref="A1:F32"/>
  <sheetViews>
    <sheetView showGridLines="0" zoomScale="75" zoomScaleNormal="75" zoomScalePageLayoutView="0" workbookViewId="0" topLeftCell="A1">
      <selection activeCell="D9" sqref="D9"/>
    </sheetView>
  </sheetViews>
  <sheetFormatPr defaultColWidth="8.796875" defaultRowHeight="15.75"/>
  <cols>
    <col min="1" max="1" width="18.296875" style="0" customWidth="1"/>
  </cols>
  <sheetData>
    <row r="1" spans="1:4" s="2" customFormat="1" ht="15.75">
      <c r="A1" s="12"/>
      <c r="B1" s="13"/>
      <c r="C1" s="13"/>
      <c r="D1" s="13"/>
    </row>
    <row r="2" spans="2:4" s="14" customFormat="1" ht="16.5">
      <c r="B2" s="15"/>
      <c r="C2" s="15">
        <v>2005</v>
      </c>
      <c r="D2" s="15"/>
    </row>
    <row r="3" spans="1:4" s="2" customFormat="1" ht="15.75">
      <c r="A3" s="6" t="s">
        <v>0</v>
      </c>
      <c r="B3" s="8"/>
      <c r="C3" s="10"/>
      <c r="D3" s="10"/>
    </row>
    <row r="4" spans="1:4" s="2" customFormat="1" ht="15.75">
      <c r="A4" s="6"/>
      <c r="B4" s="11" t="s">
        <v>1</v>
      </c>
      <c r="C4" s="11" t="s">
        <v>2</v>
      </c>
      <c r="D4" s="11" t="s">
        <v>3</v>
      </c>
    </row>
    <row r="5" spans="1:4" s="2" customFormat="1" ht="15.75">
      <c r="A5" s="16"/>
      <c r="B5" s="17"/>
      <c r="C5" s="17"/>
      <c r="D5" s="17"/>
    </row>
    <row r="6" spans="1:6" s="14" customFormat="1" ht="16.5">
      <c r="A6" s="14" t="s">
        <v>4</v>
      </c>
      <c r="B6" s="34">
        <v>295753.151</v>
      </c>
      <c r="C6" s="34">
        <v>145560.767</v>
      </c>
      <c r="D6" s="34">
        <v>150192.384</v>
      </c>
      <c r="F6" s="32">
        <f>B6-C6-D6</f>
        <v>0</v>
      </c>
    </row>
    <row r="7" spans="1:6" s="2" customFormat="1" ht="15.75">
      <c r="A7" s="5" t="s">
        <v>5</v>
      </c>
      <c r="B7" s="34">
        <v>20483.758</v>
      </c>
      <c r="C7" s="34">
        <v>10468.875</v>
      </c>
      <c r="D7" s="34">
        <v>10014.883</v>
      </c>
      <c r="F7" s="5">
        <f aca="true" t="shared" si="0" ref="F7:F30">B7-C7-D7</f>
        <v>0</v>
      </c>
    </row>
    <row r="8" spans="1:6" s="2" customFormat="1" ht="15.75">
      <c r="A8" s="5" t="s">
        <v>6</v>
      </c>
      <c r="B8" s="34">
        <v>19632.095</v>
      </c>
      <c r="C8" s="34">
        <v>10043.468</v>
      </c>
      <c r="D8" s="34">
        <v>9588.627</v>
      </c>
      <c r="F8" s="5">
        <f t="shared" si="0"/>
        <v>0</v>
      </c>
    </row>
    <row r="9" spans="1:6" s="2" customFormat="1" ht="15.75">
      <c r="A9" s="5" t="s">
        <v>7</v>
      </c>
      <c r="B9" s="34">
        <v>20837.186</v>
      </c>
      <c r="C9" s="34">
        <v>10672.829</v>
      </c>
      <c r="D9" s="34">
        <v>10164.357</v>
      </c>
      <c r="F9" s="5">
        <f t="shared" si="0"/>
        <v>0</v>
      </c>
    </row>
    <row r="10" spans="1:6" s="2" customFormat="1" ht="15.75">
      <c r="A10" s="5" t="s">
        <v>8</v>
      </c>
      <c r="B10" s="34">
        <v>21119.706</v>
      </c>
      <c r="C10" s="34">
        <v>10846.318</v>
      </c>
      <c r="D10" s="34">
        <v>10273.388</v>
      </c>
      <c r="F10" s="5">
        <f t="shared" si="0"/>
        <v>0</v>
      </c>
    </row>
    <row r="11" spans="1:6" s="2" customFormat="1" ht="15.75">
      <c r="A11" s="5" t="s">
        <v>9</v>
      </c>
      <c r="B11" s="34">
        <v>21081.219</v>
      </c>
      <c r="C11" s="34">
        <v>10858.034</v>
      </c>
      <c r="D11" s="34">
        <v>10223.185</v>
      </c>
      <c r="F11" s="5">
        <f t="shared" si="0"/>
        <v>0</v>
      </c>
    </row>
    <row r="12" spans="1:6" s="2" customFormat="1" ht="15.75">
      <c r="A12" s="5" t="s">
        <v>10</v>
      </c>
      <c r="B12" s="34">
        <v>19866.271</v>
      </c>
      <c r="C12" s="34">
        <v>10111.488</v>
      </c>
      <c r="D12" s="34">
        <v>9754.783</v>
      </c>
      <c r="F12" s="5">
        <f t="shared" si="0"/>
        <v>0</v>
      </c>
    </row>
    <row r="13" spans="1:6" s="2" customFormat="1" ht="15.75">
      <c r="A13" s="5" t="s">
        <v>11</v>
      </c>
      <c r="B13" s="34">
        <v>19846.368</v>
      </c>
      <c r="C13" s="34">
        <v>10021.927</v>
      </c>
      <c r="D13" s="34">
        <v>9824.441</v>
      </c>
      <c r="F13" s="5">
        <f t="shared" si="0"/>
        <v>0</v>
      </c>
    </row>
    <row r="14" spans="1:6" s="2" customFormat="1" ht="15.75">
      <c r="A14" s="5" t="s">
        <v>12</v>
      </c>
      <c r="B14" s="34">
        <v>20818.227</v>
      </c>
      <c r="C14" s="34">
        <v>10457.778</v>
      </c>
      <c r="D14" s="34">
        <v>10360.449</v>
      </c>
      <c r="F14" s="5">
        <f t="shared" si="0"/>
        <v>0</v>
      </c>
    </row>
    <row r="15" spans="1:6" s="2" customFormat="1" ht="15.75">
      <c r="A15" s="5" t="s">
        <v>13</v>
      </c>
      <c r="B15" s="34">
        <v>22726.25</v>
      </c>
      <c r="C15" s="34">
        <v>11295.179</v>
      </c>
      <c r="D15" s="34">
        <v>11431.071</v>
      </c>
      <c r="F15" s="5">
        <f t="shared" si="0"/>
        <v>0</v>
      </c>
    </row>
    <row r="16" spans="1:6" s="2" customFormat="1" ht="15.75">
      <c r="A16" s="5" t="s">
        <v>14</v>
      </c>
      <c r="B16" s="34">
        <v>22402.35</v>
      </c>
      <c r="C16" s="34">
        <v>11059.996</v>
      </c>
      <c r="D16" s="34">
        <v>11342.354</v>
      </c>
      <c r="F16" s="5">
        <f t="shared" si="0"/>
        <v>0</v>
      </c>
    </row>
    <row r="17" spans="1:6" s="2" customFormat="1" ht="15.75">
      <c r="A17" s="5" t="s">
        <v>15</v>
      </c>
      <c r="B17" s="34">
        <v>19940.053</v>
      </c>
      <c r="C17" s="34">
        <v>9757.902</v>
      </c>
      <c r="D17" s="34">
        <v>10182.151</v>
      </c>
      <c r="F17" s="5">
        <f t="shared" si="0"/>
        <v>0</v>
      </c>
    </row>
    <row r="18" spans="1:6" s="2" customFormat="1" ht="15.75">
      <c r="A18" s="5" t="s">
        <v>16</v>
      </c>
      <c r="B18" s="34">
        <v>17315.011</v>
      </c>
      <c r="C18" s="34">
        <v>8402.693</v>
      </c>
      <c r="D18" s="34">
        <v>8912.318</v>
      </c>
      <c r="F18" s="5">
        <f t="shared" si="0"/>
        <v>0</v>
      </c>
    </row>
    <row r="19" spans="1:6" s="2" customFormat="1" ht="15.75">
      <c r="A19" s="5" t="s">
        <v>17</v>
      </c>
      <c r="B19" s="34">
        <v>12980.96</v>
      </c>
      <c r="C19" s="34">
        <v>6189.613</v>
      </c>
      <c r="D19" s="34">
        <v>6791.347</v>
      </c>
      <c r="F19" s="5">
        <f t="shared" si="0"/>
        <v>0</v>
      </c>
    </row>
    <row r="20" spans="1:6" s="2" customFormat="1" ht="15.75">
      <c r="A20" s="5" t="s">
        <v>18</v>
      </c>
      <c r="B20" s="34">
        <v>18665.637</v>
      </c>
      <c r="C20" s="34">
        <v>8548.674</v>
      </c>
      <c r="D20" s="34">
        <v>10116.963</v>
      </c>
      <c r="F20" s="5">
        <f t="shared" si="0"/>
        <v>0</v>
      </c>
    </row>
    <row r="21" spans="1:6" s="2" customFormat="1" ht="15.75">
      <c r="A21" s="5" t="s">
        <v>19</v>
      </c>
      <c r="B21" s="34">
        <v>13176.159</v>
      </c>
      <c r="C21" s="34">
        <v>5349.022</v>
      </c>
      <c r="D21" s="34">
        <v>7827.137</v>
      </c>
      <c r="F21" s="5">
        <f t="shared" si="0"/>
        <v>0</v>
      </c>
    </row>
    <row r="22" spans="1:6" s="2" customFormat="1" ht="15.75">
      <c r="A22" s="1" t="s">
        <v>20</v>
      </c>
      <c r="B22" s="34">
        <v>4861.901</v>
      </c>
      <c r="C22" s="34">
        <v>1476.971</v>
      </c>
      <c r="D22" s="34">
        <v>3384.93</v>
      </c>
      <c r="F22" s="5">
        <f t="shared" si="0"/>
        <v>0</v>
      </c>
    </row>
    <row r="23" spans="1:6" s="2" customFormat="1" ht="15.75">
      <c r="A23" s="5" t="s">
        <v>21</v>
      </c>
      <c r="B23" s="34">
        <v>36161.839</v>
      </c>
      <c r="C23" s="34">
        <v>18510.221</v>
      </c>
      <c r="D23" s="34">
        <v>17651.618</v>
      </c>
      <c r="F23" s="5">
        <f t="shared" si="0"/>
        <v>0</v>
      </c>
    </row>
    <row r="24" spans="1:6" s="2" customFormat="1" ht="15.75">
      <c r="A24" s="5" t="s">
        <v>22</v>
      </c>
      <c r="B24" s="34">
        <v>17103.57</v>
      </c>
      <c r="C24" s="34">
        <v>8770.689</v>
      </c>
      <c r="D24" s="34">
        <v>8332.881</v>
      </c>
      <c r="F24" s="5">
        <f t="shared" si="0"/>
        <v>0</v>
      </c>
    </row>
    <row r="25" spans="1:6" s="2" customFormat="1" ht="15.75">
      <c r="A25" s="5"/>
      <c r="B25" s="34">
        <f>B24+B23</f>
        <v>53265.409</v>
      </c>
      <c r="C25" s="34"/>
      <c r="D25" s="34"/>
      <c r="E25" s="5">
        <f>B26+B12+B13+B14+B15</f>
        <v>112661.913</v>
      </c>
      <c r="F25" s="5"/>
    </row>
    <row r="26" spans="1:6" s="2" customFormat="1" ht="15.75">
      <c r="A26" s="5" t="s">
        <v>23</v>
      </c>
      <c r="B26" s="34">
        <v>29404.797</v>
      </c>
      <c r="C26" s="34">
        <v>15139.739</v>
      </c>
      <c r="D26" s="34">
        <v>14265.058</v>
      </c>
      <c r="F26" s="5">
        <f t="shared" si="0"/>
        <v>0</v>
      </c>
    </row>
    <row r="27" spans="1:6" s="2" customFormat="1" ht="15.75">
      <c r="A27" s="5" t="s">
        <v>163</v>
      </c>
      <c r="B27" s="34">
        <v>222003.984</v>
      </c>
      <c r="C27" s="34">
        <v>107810.982</v>
      </c>
      <c r="D27" s="34">
        <v>114193.002</v>
      </c>
      <c r="F27" s="5">
        <f t="shared" si="0"/>
        <v>0</v>
      </c>
    </row>
    <row r="28" spans="1:6" s="2" customFormat="1" ht="15.75">
      <c r="A28" s="5" t="s">
        <v>164</v>
      </c>
      <c r="B28" s="34">
        <v>66999.668</v>
      </c>
      <c r="C28" s="34">
        <v>29966.973</v>
      </c>
      <c r="D28" s="34">
        <v>37032.695</v>
      </c>
      <c r="F28" s="5">
        <f t="shared" si="0"/>
        <v>0</v>
      </c>
    </row>
    <row r="29" spans="1:6" s="2" customFormat="1" ht="15.75">
      <c r="A29" s="5" t="s">
        <v>165</v>
      </c>
      <c r="B29" s="34">
        <v>36703.697</v>
      </c>
      <c r="C29" s="34">
        <v>15374.667</v>
      </c>
      <c r="D29" s="34">
        <v>21329.03</v>
      </c>
      <c r="F29" s="5">
        <f t="shared" si="0"/>
        <v>0</v>
      </c>
    </row>
    <row r="30" spans="1:6" s="2" customFormat="1" ht="15.75">
      <c r="A30" s="5" t="s">
        <v>166</v>
      </c>
      <c r="B30" s="34">
        <v>18038.06</v>
      </c>
      <c r="C30" s="34">
        <v>6825.993</v>
      </c>
      <c r="D30" s="34">
        <v>11212.067</v>
      </c>
      <c r="F30" s="5">
        <f t="shared" si="0"/>
        <v>0</v>
      </c>
    </row>
    <row r="31" spans="1:6" s="2" customFormat="1" ht="15.75">
      <c r="A31" s="7" t="s">
        <v>24</v>
      </c>
      <c r="B31" s="7">
        <v>36.2</v>
      </c>
      <c r="C31" s="7">
        <v>34.9</v>
      </c>
      <c r="D31" s="7">
        <v>37.5</v>
      </c>
      <c r="F31" s="5"/>
    </row>
    <row r="32" spans="1:4" s="2" customFormat="1" ht="15.75">
      <c r="A32" s="16"/>
      <c r="B32" s="17"/>
      <c r="C32" s="17"/>
      <c r="D32" s="17"/>
    </row>
  </sheetData>
  <sheetProtection/>
  <printOptions/>
  <pageMargins left="0.75" right="0.75" top="1" bottom="1" header="0.5" footer="0.5"/>
  <pageSetup horizontalDpi="600" verticalDpi="600" orientation="landscape" paperSize="5" r:id="rId1"/>
</worksheet>
</file>

<file path=xl/worksheets/sheet7.xml><?xml version="1.0" encoding="utf-8"?>
<worksheet xmlns="http://schemas.openxmlformats.org/spreadsheetml/2006/main" xmlns:r="http://schemas.openxmlformats.org/officeDocument/2006/relationships">
  <dimension ref="A1:F32"/>
  <sheetViews>
    <sheetView showGridLines="0" zoomScale="75" zoomScaleNormal="75" zoomScalePageLayoutView="0" workbookViewId="0" topLeftCell="A1">
      <pane xSplit="1" topLeftCell="B1" activePane="topRight" state="frozen"/>
      <selection pane="topLeft" activeCell="A1" sqref="A1"/>
      <selection pane="topRight" activeCell="D6" sqref="D6"/>
    </sheetView>
  </sheetViews>
  <sheetFormatPr defaultColWidth="8.796875" defaultRowHeight="15.75"/>
  <cols>
    <col min="1" max="1" width="18.296875" style="0" customWidth="1"/>
  </cols>
  <sheetData>
    <row r="1" spans="1:4" s="2" customFormat="1" ht="15.75">
      <c r="A1" s="12"/>
      <c r="B1" s="13"/>
      <c r="C1" s="13"/>
      <c r="D1" s="13"/>
    </row>
    <row r="2" spans="2:4" s="14" customFormat="1" ht="16.5">
      <c r="B2" s="15"/>
      <c r="C2" s="15">
        <v>2004</v>
      </c>
      <c r="D2" s="15"/>
    </row>
    <row r="3" spans="1:4" s="2" customFormat="1" ht="15.75">
      <c r="A3" s="6" t="s">
        <v>0</v>
      </c>
      <c r="B3" s="8"/>
      <c r="C3" s="10"/>
      <c r="D3" s="10"/>
    </row>
    <row r="4" spans="1:4" s="2" customFormat="1" ht="15.75">
      <c r="A4" s="6"/>
      <c r="B4" s="11" t="s">
        <v>1</v>
      </c>
      <c r="C4" s="11" t="s">
        <v>2</v>
      </c>
      <c r="D4" s="11" t="s">
        <v>3</v>
      </c>
    </row>
    <row r="5" spans="1:4" s="2" customFormat="1" ht="15.75">
      <c r="A5" s="16"/>
      <c r="B5" s="17"/>
      <c r="C5" s="17"/>
      <c r="D5" s="17"/>
    </row>
    <row r="6" spans="1:6" s="14" customFormat="1" ht="16.5">
      <c r="A6" s="14" t="s">
        <v>4</v>
      </c>
      <c r="B6" s="34">
        <v>293045.739</v>
      </c>
      <c r="C6" s="34">
        <v>144137.674</v>
      </c>
      <c r="D6" s="34">
        <v>148908.065</v>
      </c>
      <c r="F6" s="32">
        <f>B6-C6-D6</f>
        <v>0</v>
      </c>
    </row>
    <row r="7" spans="1:6" s="2" customFormat="1" ht="15.75">
      <c r="A7" s="5" t="s">
        <v>5</v>
      </c>
      <c r="B7" s="34">
        <v>20243.45</v>
      </c>
      <c r="C7" s="34">
        <v>10347.429</v>
      </c>
      <c r="D7" s="34">
        <v>9896.021</v>
      </c>
      <c r="F7" s="5">
        <f aca="true" t="shared" si="0" ref="F7:F30">B7-C7-D7</f>
        <v>0</v>
      </c>
    </row>
    <row r="8" spans="1:6" s="2" customFormat="1" ht="15.75">
      <c r="A8" s="5" t="s">
        <v>6</v>
      </c>
      <c r="B8" s="34">
        <v>19655.077</v>
      </c>
      <c r="C8" s="34">
        <v>10056.678</v>
      </c>
      <c r="D8" s="34">
        <v>9598.399</v>
      </c>
      <c r="F8" s="5">
        <f t="shared" si="0"/>
        <v>0</v>
      </c>
    </row>
    <row r="9" spans="1:6" s="2" customFormat="1" ht="15.75">
      <c r="A9" s="5" t="s">
        <v>7</v>
      </c>
      <c r="B9" s="34">
        <v>21113.264</v>
      </c>
      <c r="C9" s="34">
        <v>10815.914</v>
      </c>
      <c r="D9" s="34">
        <v>10297.35</v>
      </c>
      <c r="F9" s="5">
        <f t="shared" si="0"/>
        <v>0</v>
      </c>
    </row>
    <row r="10" spans="1:6" s="2" customFormat="1" ht="15.75">
      <c r="A10" s="5" t="s">
        <v>8</v>
      </c>
      <c r="B10" s="34">
        <v>20808.179</v>
      </c>
      <c r="C10" s="34">
        <v>10691.192</v>
      </c>
      <c r="D10" s="34">
        <v>10116.987</v>
      </c>
      <c r="F10" s="5">
        <f t="shared" si="0"/>
        <v>0</v>
      </c>
    </row>
    <row r="11" spans="1:6" s="2" customFormat="1" ht="15.75">
      <c r="A11" s="5" t="s">
        <v>9</v>
      </c>
      <c r="B11" s="34">
        <v>20958.686</v>
      </c>
      <c r="C11" s="34">
        <v>10765.565</v>
      </c>
      <c r="D11" s="34">
        <v>10193.121</v>
      </c>
      <c r="F11" s="5">
        <f t="shared" si="0"/>
        <v>0</v>
      </c>
    </row>
    <row r="12" spans="1:6" s="2" customFormat="1" ht="15.75">
      <c r="A12" s="5" t="s">
        <v>10</v>
      </c>
      <c r="B12" s="34">
        <v>19372.04</v>
      </c>
      <c r="C12" s="34">
        <v>9858.487</v>
      </c>
      <c r="D12" s="34">
        <v>9513.553</v>
      </c>
      <c r="F12" s="5">
        <f t="shared" si="0"/>
        <v>0</v>
      </c>
    </row>
    <row r="13" spans="1:6" s="2" customFormat="1" ht="15.75">
      <c r="A13" s="5" t="s">
        <v>11</v>
      </c>
      <c r="B13" s="34">
        <v>20259.538</v>
      </c>
      <c r="C13" s="34">
        <v>10223.495</v>
      </c>
      <c r="D13" s="34">
        <v>10036.043</v>
      </c>
      <c r="F13" s="5">
        <f t="shared" si="0"/>
        <v>0</v>
      </c>
    </row>
    <row r="14" spans="1:6" s="2" customFormat="1" ht="15.75">
      <c r="A14" s="5" t="s">
        <v>12</v>
      </c>
      <c r="B14" s="34">
        <v>20895.746</v>
      </c>
      <c r="C14" s="34">
        <v>10481.174</v>
      </c>
      <c r="D14" s="34">
        <v>10414.572</v>
      </c>
      <c r="F14" s="5">
        <f t="shared" si="0"/>
        <v>0</v>
      </c>
    </row>
    <row r="15" spans="1:6" s="2" customFormat="1" ht="15.75">
      <c r="A15" s="5" t="s">
        <v>13</v>
      </c>
      <c r="B15" s="34">
        <v>22942.889</v>
      </c>
      <c r="C15" s="34">
        <v>11395.672</v>
      </c>
      <c r="D15" s="34">
        <v>11547.217</v>
      </c>
      <c r="F15" s="5">
        <f t="shared" si="0"/>
        <v>0</v>
      </c>
    </row>
    <row r="16" spans="1:6" s="2" customFormat="1" ht="15.75">
      <c r="A16" s="5" t="s">
        <v>14</v>
      </c>
      <c r="B16" s="34">
        <v>22053.437</v>
      </c>
      <c r="C16" s="34">
        <v>10879.728</v>
      </c>
      <c r="D16" s="34">
        <v>11173.709</v>
      </c>
      <c r="F16" s="5">
        <f t="shared" si="0"/>
        <v>0</v>
      </c>
    </row>
    <row r="17" spans="1:6" s="2" customFormat="1" ht="15.75">
      <c r="A17" s="5" t="s">
        <v>15</v>
      </c>
      <c r="B17" s="34">
        <v>19447.077</v>
      </c>
      <c r="C17" s="34">
        <v>9509.238</v>
      </c>
      <c r="D17" s="34">
        <v>9937.839</v>
      </c>
      <c r="F17" s="5">
        <f t="shared" si="0"/>
        <v>0</v>
      </c>
    </row>
    <row r="18" spans="1:6" s="2" customFormat="1" ht="15.75">
      <c r="A18" s="5" t="s">
        <v>16</v>
      </c>
      <c r="B18" s="34">
        <v>16460.319</v>
      </c>
      <c r="C18" s="34">
        <v>7984.781</v>
      </c>
      <c r="D18" s="34">
        <v>8475.538</v>
      </c>
      <c r="F18" s="5">
        <f t="shared" si="0"/>
        <v>0</v>
      </c>
    </row>
    <row r="19" spans="1:6" s="2" customFormat="1" ht="15.75">
      <c r="A19" s="5" t="s">
        <v>17</v>
      </c>
      <c r="B19" s="34">
        <v>12572.543</v>
      </c>
      <c r="C19" s="34">
        <v>5989.066</v>
      </c>
      <c r="D19" s="34">
        <v>6583.477</v>
      </c>
      <c r="F19" s="5">
        <f t="shared" si="0"/>
        <v>0</v>
      </c>
    </row>
    <row r="20" spans="1:6" s="2" customFormat="1" ht="15.75">
      <c r="A20" s="5" t="s">
        <v>18</v>
      </c>
      <c r="B20" s="34">
        <v>18501.787</v>
      </c>
      <c r="C20" s="34">
        <v>8454.163</v>
      </c>
      <c r="D20" s="34">
        <v>10047.624</v>
      </c>
      <c r="F20" s="5">
        <f t="shared" si="0"/>
        <v>0</v>
      </c>
    </row>
    <row r="21" spans="1:6" s="2" customFormat="1" ht="15.75">
      <c r="A21" s="5" t="s">
        <v>19</v>
      </c>
      <c r="B21" s="34">
        <v>13077.213</v>
      </c>
      <c r="C21" s="34">
        <v>5277.601</v>
      </c>
      <c r="D21" s="34">
        <v>7799.612</v>
      </c>
      <c r="F21" s="5">
        <f t="shared" si="0"/>
        <v>0</v>
      </c>
    </row>
    <row r="22" spans="1:6" s="2" customFormat="1" ht="15.75">
      <c r="A22" s="1" t="s">
        <v>20</v>
      </c>
      <c r="B22" s="34">
        <v>4684.494</v>
      </c>
      <c r="C22" s="34">
        <v>1407.491</v>
      </c>
      <c r="D22" s="34">
        <v>3277.003</v>
      </c>
      <c r="F22" s="5">
        <f t="shared" si="0"/>
        <v>0</v>
      </c>
    </row>
    <row r="23" spans="1:6" s="2" customFormat="1" ht="15.75">
      <c r="A23" s="5" t="s">
        <v>21</v>
      </c>
      <c r="B23" s="34">
        <v>36395.624</v>
      </c>
      <c r="C23" s="34">
        <v>18630.498</v>
      </c>
      <c r="D23" s="34">
        <v>17765.126</v>
      </c>
      <c r="F23" s="5">
        <f t="shared" si="0"/>
        <v>0</v>
      </c>
    </row>
    <row r="24" spans="1:6" s="2" customFormat="1" ht="15.75">
      <c r="A24" s="5" t="s">
        <v>22</v>
      </c>
      <c r="B24" s="34">
        <v>16853.736</v>
      </c>
      <c r="C24" s="34">
        <v>8643.641</v>
      </c>
      <c r="D24" s="34">
        <v>8210.095</v>
      </c>
      <c r="F24" s="5">
        <f t="shared" si="0"/>
        <v>0</v>
      </c>
    </row>
    <row r="25" spans="1:6" s="2" customFormat="1" ht="15.75">
      <c r="A25" s="5"/>
      <c r="B25" s="34">
        <f>B24+B23</f>
        <v>53249.36</v>
      </c>
      <c r="C25" s="34"/>
      <c r="D25" s="34"/>
      <c r="E25" s="5">
        <f>B26+B12+B13+B14+B15</f>
        <v>112756.059</v>
      </c>
      <c r="F25" s="5"/>
    </row>
    <row r="26" spans="1:6" s="2" customFormat="1" ht="15.75">
      <c r="A26" s="5" t="s">
        <v>23</v>
      </c>
      <c r="B26" s="34">
        <v>29285.846</v>
      </c>
      <c r="C26" s="34">
        <v>15055.21</v>
      </c>
      <c r="D26" s="34">
        <v>14230.636</v>
      </c>
      <c r="F26" s="5">
        <f t="shared" si="0"/>
        <v>0</v>
      </c>
    </row>
    <row r="27" spans="1:6" s="2" customFormat="1" ht="15.75">
      <c r="A27" s="5" t="s">
        <v>163</v>
      </c>
      <c r="B27" s="34">
        <v>219552.929</v>
      </c>
      <c r="C27" s="34">
        <v>106516.106</v>
      </c>
      <c r="D27" s="34">
        <v>113036.823</v>
      </c>
      <c r="F27" s="5">
        <f t="shared" si="0"/>
        <v>0</v>
      </c>
    </row>
    <row r="28" spans="1:6" s="2" customFormat="1" ht="15.75">
      <c r="A28" s="5" t="s">
        <v>164</v>
      </c>
      <c r="B28" s="34">
        <v>65296.356</v>
      </c>
      <c r="C28" s="34">
        <v>29113.102</v>
      </c>
      <c r="D28" s="34">
        <v>36183.254</v>
      </c>
      <c r="F28" s="5">
        <f t="shared" si="0"/>
        <v>0</v>
      </c>
    </row>
    <row r="29" spans="1:6" s="2" customFormat="1" ht="15.75">
      <c r="A29" s="5" t="s">
        <v>165</v>
      </c>
      <c r="B29" s="34">
        <v>36263.494</v>
      </c>
      <c r="C29" s="34">
        <v>15139.255</v>
      </c>
      <c r="D29" s="34">
        <v>21124.239</v>
      </c>
      <c r="F29" s="5">
        <f t="shared" si="0"/>
        <v>0</v>
      </c>
    </row>
    <row r="30" spans="1:6" s="2" customFormat="1" ht="15.75">
      <c r="A30" s="5" t="s">
        <v>166</v>
      </c>
      <c r="B30" s="34">
        <v>17761.707</v>
      </c>
      <c r="C30" s="34">
        <v>6685.092</v>
      </c>
      <c r="D30" s="34">
        <v>11076.615</v>
      </c>
      <c r="F30" s="5">
        <f t="shared" si="0"/>
        <v>0</v>
      </c>
    </row>
    <row r="31" spans="1:6" s="2" customFormat="1" ht="15.75">
      <c r="A31" s="7" t="s">
        <v>24</v>
      </c>
      <c r="B31" s="7">
        <v>36</v>
      </c>
      <c r="C31" s="7">
        <v>34.7</v>
      </c>
      <c r="D31" s="7">
        <v>37.4</v>
      </c>
      <c r="F31" s="5"/>
    </row>
    <row r="32" spans="1:4" s="2" customFormat="1" ht="15.75">
      <c r="A32" s="16"/>
      <c r="B32" s="17"/>
      <c r="C32" s="17"/>
      <c r="D32" s="17"/>
    </row>
  </sheetData>
  <sheetProtection/>
  <printOptions/>
  <pageMargins left="0.75" right="0.75" top="1" bottom="1" header="0.5" footer="0.5"/>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dimension ref="A1:F32"/>
  <sheetViews>
    <sheetView showGridLines="0" zoomScale="75" zoomScaleNormal="75" zoomScalePageLayoutView="0" workbookViewId="0" topLeftCell="A1">
      <selection activeCell="D6" sqref="D6"/>
    </sheetView>
  </sheetViews>
  <sheetFormatPr defaultColWidth="8.796875" defaultRowHeight="15.75"/>
  <cols>
    <col min="1" max="1" width="18.296875" style="0" customWidth="1"/>
  </cols>
  <sheetData>
    <row r="1" spans="1:4" s="2" customFormat="1" ht="15.75">
      <c r="A1" s="12"/>
      <c r="B1" s="13"/>
      <c r="C1" s="13"/>
      <c r="D1" s="13"/>
    </row>
    <row r="2" spans="2:4" s="14" customFormat="1" ht="16.5">
      <c r="B2" s="15"/>
      <c r="C2" s="15">
        <v>2003</v>
      </c>
      <c r="D2" s="15"/>
    </row>
    <row r="3" spans="1:4" s="2" customFormat="1" ht="15.75">
      <c r="A3" s="6" t="s">
        <v>0</v>
      </c>
      <c r="B3" s="8"/>
      <c r="C3" s="10"/>
      <c r="D3" s="10"/>
    </row>
    <row r="4" spans="1:4" s="2" customFormat="1" ht="15.75">
      <c r="A4" s="6"/>
      <c r="B4" s="11" t="s">
        <v>1</v>
      </c>
      <c r="C4" s="11" t="s">
        <v>2</v>
      </c>
      <c r="D4" s="11" t="s">
        <v>3</v>
      </c>
    </row>
    <row r="5" spans="1:4" s="2" customFormat="1" ht="15.75">
      <c r="A5" s="16"/>
      <c r="B5" s="17"/>
      <c r="C5" s="17"/>
      <c r="D5" s="17"/>
    </row>
    <row r="6" spans="1:6" s="14" customFormat="1" ht="16.5">
      <c r="A6" s="14" t="s">
        <v>4</v>
      </c>
      <c r="B6" s="34">
        <v>290326.418</v>
      </c>
      <c r="C6" s="34">
        <v>142676.927</v>
      </c>
      <c r="D6" s="34">
        <v>147649.491</v>
      </c>
      <c r="F6" s="32">
        <f>B6-C6-D6</f>
        <v>0</v>
      </c>
    </row>
    <row r="7" spans="1:6" s="2" customFormat="1" ht="15.75">
      <c r="A7" s="5" t="s">
        <v>5</v>
      </c>
      <c r="B7" s="34">
        <v>19939.783</v>
      </c>
      <c r="C7" s="34">
        <v>10192.906</v>
      </c>
      <c r="D7" s="34">
        <v>9746.877</v>
      </c>
      <c r="F7" s="5">
        <f>B7-C7-D7</f>
        <v>0</v>
      </c>
    </row>
    <row r="8" spans="1:6" s="2" customFormat="1" ht="15.75">
      <c r="A8" s="5" t="s">
        <v>6</v>
      </c>
      <c r="B8" s="34">
        <v>19778.497</v>
      </c>
      <c r="C8" s="34">
        <v>10122.383</v>
      </c>
      <c r="D8" s="34">
        <v>9656.114</v>
      </c>
      <c r="F8" s="5">
        <f aca="true" t="shared" si="0" ref="F8:F30">B8-C8-D8</f>
        <v>0</v>
      </c>
    </row>
    <row r="9" spans="1:6" s="2" customFormat="1" ht="15.75">
      <c r="A9" s="5" t="s">
        <v>7</v>
      </c>
      <c r="B9" s="34">
        <v>21192.641</v>
      </c>
      <c r="C9" s="34">
        <v>10857.392</v>
      </c>
      <c r="D9" s="34">
        <v>10335.249</v>
      </c>
      <c r="F9" s="5">
        <f t="shared" si="0"/>
        <v>0</v>
      </c>
    </row>
    <row r="10" spans="1:6" s="2" customFormat="1" ht="15.75">
      <c r="A10" s="5" t="s">
        <v>8</v>
      </c>
      <c r="B10" s="34">
        <v>20574.392</v>
      </c>
      <c r="C10" s="34">
        <v>10580.932</v>
      </c>
      <c r="D10" s="34">
        <v>9993.46</v>
      </c>
      <c r="F10" s="5">
        <f t="shared" si="0"/>
        <v>0</v>
      </c>
    </row>
    <row r="11" spans="1:6" s="2" customFormat="1" ht="15.75">
      <c r="A11" s="5" t="s">
        <v>9</v>
      </c>
      <c r="B11" s="34">
        <v>20685.099</v>
      </c>
      <c r="C11" s="34">
        <v>10589.126</v>
      </c>
      <c r="D11" s="34">
        <v>10095.973</v>
      </c>
      <c r="F11" s="5">
        <f t="shared" si="0"/>
        <v>0</v>
      </c>
    </row>
    <row r="12" spans="1:6" s="2" customFormat="1" ht="15.75">
      <c r="A12" s="5" t="s">
        <v>10</v>
      </c>
      <c r="B12" s="34">
        <v>18971.363</v>
      </c>
      <c r="C12" s="34">
        <v>9637.92</v>
      </c>
      <c r="D12" s="34">
        <v>9333.443</v>
      </c>
      <c r="F12" s="5">
        <f t="shared" si="0"/>
        <v>0</v>
      </c>
    </row>
    <row r="13" spans="1:6" s="2" customFormat="1" ht="15.75">
      <c r="A13" s="5" t="s">
        <v>11</v>
      </c>
      <c r="B13" s="34">
        <v>20551.481</v>
      </c>
      <c r="C13" s="34">
        <v>10357.475</v>
      </c>
      <c r="D13" s="34">
        <v>10194.006</v>
      </c>
      <c r="F13" s="5">
        <f t="shared" si="0"/>
        <v>0</v>
      </c>
    </row>
    <row r="14" spans="1:6" s="2" customFormat="1" ht="15.75">
      <c r="A14" s="5" t="s">
        <v>12</v>
      </c>
      <c r="B14" s="34">
        <v>21283.951</v>
      </c>
      <c r="C14" s="34">
        <v>10651.45</v>
      </c>
      <c r="D14" s="34">
        <v>10632.501</v>
      </c>
      <c r="F14" s="5">
        <f t="shared" si="0"/>
        <v>0</v>
      </c>
    </row>
    <row r="15" spans="1:6" s="2" customFormat="1" ht="15.75">
      <c r="A15" s="5" t="s">
        <v>13</v>
      </c>
      <c r="B15" s="34">
        <v>22903.229</v>
      </c>
      <c r="C15" s="34">
        <v>11366.181</v>
      </c>
      <c r="D15" s="34">
        <v>11537.048</v>
      </c>
      <c r="F15" s="5">
        <f t="shared" si="0"/>
        <v>0</v>
      </c>
    </row>
    <row r="16" spans="1:6" s="2" customFormat="1" ht="15.75">
      <c r="A16" s="5" t="s">
        <v>14</v>
      </c>
      <c r="B16" s="34">
        <v>21713.549</v>
      </c>
      <c r="C16" s="34">
        <v>10704.031</v>
      </c>
      <c r="D16" s="34">
        <v>11009.518</v>
      </c>
      <c r="F16" s="5">
        <f t="shared" si="0"/>
        <v>0</v>
      </c>
    </row>
    <row r="17" spans="1:6" s="2" customFormat="1" ht="15.75">
      <c r="A17" s="5" t="s">
        <v>15</v>
      </c>
      <c r="B17" s="34">
        <v>19003.596</v>
      </c>
      <c r="C17" s="34">
        <v>9291.386</v>
      </c>
      <c r="D17" s="34">
        <v>9712.21</v>
      </c>
      <c r="F17" s="5">
        <f t="shared" si="0"/>
        <v>0</v>
      </c>
    </row>
    <row r="18" spans="1:6" s="2" customFormat="1" ht="15.75">
      <c r="A18" s="5" t="s">
        <v>16</v>
      </c>
      <c r="B18" s="34">
        <v>15705.726</v>
      </c>
      <c r="C18" s="34">
        <v>7616.011</v>
      </c>
      <c r="D18" s="34">
        <v>8089.715</v>
      </c>
      <c r="F18" s="5">
        <f t="shared" si="0"/>
        <v>0</v>
      </c>
    </row>
    <row r="19" spans="1:6" s="2" customFormat="1" ht="15.75">
      <c r="A19" s="5" t="s">
        <v>17</v>
      </c>
      <c r="B19" s="34">
        <v>12100.204</v>
      </c>
      <c r="C19" s="34">
        <v>5762.701</v>
      </c>
      <c r="D19" s="34">
        <v>6337.503</v>
      </c>
      <c r="F19" s="5">
        <f t="shared" si="0"/>
        <v>0</v>
      </c>
    </row>
    <row r="20" spans="1:6" s="2" customFormat="1" ht="15.75">
      <c r="A20" s="5" t="s">
        <v>18</v>
      </c>
      <c r="B20" s="34">
        <v>18380.791</v>
      </c>
      <c r="C20" s="34">
        <v>8378.523</v>
      </c>
      <c r="D20" s="34">
        <v>10002.268</v>
      </c>
      <c r="F20" s="5">
        <f t="shared" si="0"/>
        <v>0</v>
      </c>
    </row>
    <row r="21" spans="1:6" s="2" customFormat="1" ht="15.75">
      <c r="A21" s="5" t="s">
        <v>19</v>
      </c>
      <c r="B21" s="34">
        <v>12967.828</v>
      </c>
      <c r="C21" s="34">
        <v>5207.047</v>
      </c>
      <c r="D21" s="34">
        <v>7760.781</v>
      </c>
      <c r="F21" s="5">
        <f t="shared" si="0"/>
        <v>0</v>
      </c>
    </row>
    <row r="22" spans="1:6" s="2" customFormat="1" ht="15.75">
      <c r="A22" s="1" t="s">
        <v>20</v>
      </c>
      <c r="B22" s="34">
        <v>4574.288</v>
      </c>
      <c r="C22" s="34">
        <v>1361.463</v>
      </c>
      <c r="D22" s="34">
        <v>3212.825</v>
      </c>
      <c r="F22" s="5">
        <f t="shared" si="0"/>
        <v>0</v>
      </c>
    </row>
    <row r="23" spans="1:6" s="2" customFormat="1" ht="15.75">
      <c r="A23" s="5" t="s">
        <v>21</v>
      </c>
      <c r="B23" s="34">
        <v>36774.4</v>
      </c>
      <c r="C23" s="34">
        <v>18829.303</v>
      </c>
      <c r="D23" s="34">
        <v>17945.097</v>
      </c>
      <c r="F23" s="5">
        <f t="shared" si="0"/>
        <v>0</v>
      </c>
    </row>
    <row r="24" spans="1:6" s="2" customFormat="1" ht="15.75">
      <c r="A24" s="5" t="s">
        <v>22</v>
      </c>
      <c r="B24" s="34">
        <v>16544.134</v>
      </c>
      <c r="C24" s="34">
        <v>8486.415</v>
      </c>
      <c r="D24" s="34">
        <v>8057.719</v>
      </c>
      <c r="F24" s="5">
        <f t="shared" si="0"/>
        <v>0</v>
      </c>
    </row>
    <row r="25" spans="1:6" s="2" customFormat="1" ht="15.75">
      <c r="A25" s="5"/>
      <c r="B25" s="34">
        <f>B24+B23</f>
        <v>53318.534</v>
      </c>
      <c r="C25" s="34"/>
      <c r="D25" s="34"/>
      <c r="E25" s="5">
        <f>B26+B12+B13+B14+B15</f>
        <v>112622.119</v>
      </c>
      <c r="F25" s="5"/>
    </row>
    <row r="26" spans="1:6" s="2" customFormat="1" ht="15.75">
      <c r="A26" s="5" t="s">
        <v>23</v>
      </c>
      <c r="B26" s="34">
        <v>28912.095</v>
      </c>
      <c r="C26" s="34">
        <v>14834.115</v>
      </c>
      <c r="D26" s="34">
        <v>14077.98</v>
      </c>
      <c r="F26" s="5">
        <f t="shared" si="0"/>
        <v>0</v>
      </c>
    </row>
    <row r="27" spans="1:6" s="2" customFormat="1" ht="15.75">
      <c r="A27" s="5" t="s">
        <v>163</v>
      </c>
      <c r="B27" s="34">
        <v>217068.101</v>
      </c>
      <c r="C27" s="34">
        <v>105168.303</v>
      </c>
      <c r="D27" s="34">
        <v>111899.798</v>
      </c>
      <c r="F27" s="5">
        <f t="shared" si="0"/>
        <v>0</v>
      </c>
    </row>
    <row r="28" spans="1:6" s="2" customFormat="1" ht="15.75">
      <c r="A28" s="5" t="s">
        <v>164</v>
      </c>
      <c r="B28" s="34">
        <v>63728.837</v>
      </c>
      <c r="C28" s="34">
        <v>28325.745</v>
      </c>
      <c r="D28" s="34">
        <v>35403.092</v>
      </c>
      <c r="F28" s="5">
        <f t="shared" si="0"/>
        <v>0</v>
      </c>
    </row>
    <row r="29" spans="1:6" s="2" customFormat="1" ht="15.75">
      <c r="A29" s="5" t="s">
        <v>165</v>
      </c>
      <c r="B29" s="34">
        <v>35922.907</v>
      </c>
      <c r="C29" s="34">
        <v>14947.033</v>
      </c>
      <c r="D29" s="34">
        <v>20975.874</v>
      </c>
      <c r="F29" s="5">
        <f t="shared" si="0"/>
        <v>0</v>
      </c>
    </row>
    <row r="30" spans="1:6" s="2" customFormat="1" ht="15.75">
      <c r="A30" s="5" t="s">
        <v>166</v>
      </c>
      <c r="B30" s="34">
        <v>17542.116</v>
      </c>
      <c r="C30" s="34">
        <v>6568.51</v>
      </c>
      <c r="D30" s="34">
        <v>10973.606</v>
      </c>
      <c r="F30" s="5">
        <f t="shared" si="0"/>
        <v>0</v>
      </c>
    </row>
    <row r="31" spans="1:4" s="2" customFormat="1" ht="15.75">
      <c r="A31" s="7" t="s">
        <v>24</v>
      </c>
      <c r="B31" s="7">
        <v>35.9</v>
      </c>
      <c r="C31" s="7">
        <v>34.5</v>
      </c>
      <c r="D31" s="7">
        <v>37.2</v>
      </c>
    </row>
    <row r="32" spans="1:4" s="2" customFormat="1" ht="15.75">
      <c r="A32" s="16"/>
      <c r="B32" s="17"/>
      <c r="C32" s="17"/>
      <c r="D32" s="17"/>
    </row>
  </sheetData>
  <sheetProtection/>
  <printOptions/>
  <pageMargins left="0.75" right="0.75" top="1" bottom="1" header="0.5" footer="0.5"/>
  <pageSetup horizontalDpi="600" verticalDpi="600" orientation="landscape" paperSize="5" r:id="rId1"/>
</worksheet>
</file>

<file path=xl/worksheets/sheet9.xml><?xml version="1.0" encoding="utf-8"?>
<worksheet xmlns="http://schemas.openxmlformats.org/spreadsheetml/2006/main" xmlns:r="http://schemas.openxmlformats.org/officeDocument/2006/relationships">
  <dimension ref="A1:F32"/>
  <sheetViews>
    <sheetView showGridLines="0" zoomScale="75" zoomScaleNormal="75" zoomScalePageLayoutView="0" workbookViewId="0" topLeftCell="A1">
      <selection activeCell="C13" sqref="C13"/>
    </sheetView>
  </sheetViews>
  <sheetFormatPr defaultColWidth="8.796875" defaultRowHeight="15.75"/>
  <cols>
    <col min="1" max="1" width="18.296875" style="0" customWidth="1"/>
  </cols>
  <sheetData>
    <row r="1" spans="1:4" s="2" customFormat="1" ht="15.75">
      <c r="A1" s="12"/>
      <c r="B1" s="13"/>
      <c r="C1" s="13"/>
      <c r="D1" s="13"/>
    </row>
    <row r="2" spans="2:4" s="14" customFormat="1" ht="16.5">
      <c r="B2" s="15"/>
      <c r="C2" s="15">
        <v>2002</v>
      </c>
      <c r="D2" s="15"/>
    </row>
    <row r="3" spans="1:4" s="2" customFormat="1" ht="15.75">
      <c r="A3" s="6" t="s">
        <v>0</v>
      </c>
      <c r="B3" s="8"/>
      <c r="C3" s="10"/>
      <c r="D3" s="10"/>
    </row>
    <row r="4" spans="1:4" s="2" customFormat="1" ht="15.75">
      <c r="A4" s="6"/>
      <c r="B4" s="11" t="s">
        <v>1</v>
      </c>
      <c r="C4" s="11" t="s">
        <v>2</v>
      </c>
      <c r="D4" s="11" t="s">
        <v>3</v>
      </c>
    </row>
    <row r="5" spans="1:4" s="2" customFormat="1" ht="15.75">
      <c r="A5" s="16"/>
      <c r="B5" s="17"/>
      <c r="C5" s="17"/>
      <c r="D5" s="17"/>
    </row>
    <row r="6" spans="1:6" s="14" customFormat="1" ht="16.5">
      <c r="A6" s="14" t="s">
        <v>4</v>
      </c>
      <c r="B6" s="34">
        <v>287803.914</v>
      </c>
      <c r="C6" s="34">
        <v>141413.818</v>
      </c>
      <c r="D6" s="34">
        <v>146390.096</v>
      </c>
      <c r="F6" s="32">
        <f>B6-C6-D6</f>
        <v>0</v>
      </c>
    </row>
    <row r="7" spans="1:6" s="2" customFormat="1" ht="15.75">
      <c r="A7" s="5" t="s">
        <v>5</v>
      </c>
      <c r="B7" s="34">
        <v>19667.991</v>
      </c>
      <c r="C7" s="34">
        <v>10055.168</v>
      </c>
      <c r="D7" s="34">
        <v>9612.823</v>
      </c>
      <c r="F7" s="5">
        <f>B7-C7-D7</f>
        <v>0</v>
      </c>
    </row>
    <row r="8" spans="1:6" s="2" customFormat="1" ht="15.75">
      <c r="A8" s="5" t="s">
        <v>6</v>
      </c>
      <c r="B8" s="34">
        <v>19984.727</v>
      </c>
      <c r="C8" s="34">
        <v>10231.485</v>
      </c>
      <c r="D8" s="34">
        <v>9753.242</v>
      </c>
      <c r="F8" s="5">
        <f aca="true" t="shared" si="0" ref="F8:F30">B8-C8-D8</f>
        <v>0</v>
      </c>
    </row>
    <row r="9" spans="1:6" s="2" customFormat="1" ht="15.75">
      <c r="A9" s="5" t="s">
        <v>7</v>
      </c>
      <c r="B9" s="34">
        <v>21111.618</v>
      </c>
      <c r="C9" s="34">
        <v>10814.099</v>
      </c>
      <c r="D9" s="34">
        <v>10297.519</v>
      </c>
      <c r="F9" s="5">
        <f t="shared" si="0"/>
        <v>0</v>
      </c>
    </row>
    <row r="10" spans="1:6" s="2" customFormat="1" ht="15.75">
      <c r="A10" s="5" t="s">
        <v>8</v>
      </c>
      <c r="B10" s="34">
        <v>20456.23</v>
      </c>
      <c r="C10" s="34">
        <v>10537.125</v>
      </c>
      <c r="D10" s="34">
        <v>9919.105</v>
      </c>
      <c r="F10" s="5">
        <f t="shared" si="0"/>
        <v>0</v>
      </c>
    </row>
    <row r="11" spans="1:6" s="2" customFormat="1" ht="15.75">
      <c r="A11" s="5" t="s">
        <v>9</v>
      </c>
      <c r="B11" s="34">
        <v>20317.2</v>
      </c>
      <c r="C11" s="34">
        <v>10399.189</v>
      </c>
      <c r="D11" s="34">
        <v>9918.011</v>
      </c>
      <c r="F11" s="5">
        <f t="shared" si="0"/>
        <v>0</v>
      </c>
    </row>
    <row r="12" spans="1:6" s="2" customFormat="1" ht="15.75">
      <c r="A12" s="5" t="s">
        <v>10</v>
      </c>
      <c r="B12" s="34">
        <v>18830.424</v>
      </c>
      <c r="C12" s="34">
        <v>9562.541</v>
      </c>
      <c r="D12" s="34">
        <v>9267.883</v>
      </c>
      <c r="F12" s="5">
        <f t="shared" si="0"/>
        <v>0</v>
      </c>
    </row>
    <row r="13" spans="1:6" s="2" customFormat="1" ht="15.75">
      <c r="A13" s="5" t="s">
        <v>11</v>
      </c>
      <c r="B13" s="34">
        <v>20715.909</v>
      </c>
      <c r="C13" s="34">
        <v>10442.437</v>
      </c>
      <c r="D13" s="34">
        <v>10273.472</v>
      </c>
      <c r="F13" s="5">
        <f t="shared" si="0"/>
        <v>0</v>
      </c>
    </row>
    <row r="14" spans="1:6" s="2" customFormat="1" ht="15.75">
      <c r="A14" s="5" t="s">
        <v>12</v>
      </c>
      <c r="B14" s="34">
        <v>21765.912</v>
      </c>
      <c r="C14" s="34">
        <v>10879.98</v>
      </c>
      <c r="D14" s="34">
        <v>10885.932</v>
      </c>
      <c r="F14" s="5">
        <f t="shared" si="0"/>
        <v>0</v>
      </c>
    </row>
    <row r="15" spans="1:6" s="2" customFormat="1" ht="15.75">
      <c r="A15" s="5" t="s">
        <v>13</v>
      </c>
      <c r="B15" s="34">
        <v>22897.818</v>
      </c>
      <c r="C15" s="34">
        <v>11367.26</v>
      </c>
      <c r="D15" s="34">
        <v>11530.558</v>
      </c>
      <c r="F15" s="5">
        <f t="shared" si="0"/>
        <v>0</v>
      </c>
    </row>
    <row r="16" spans="1:6" s="2" customFormat="1" ht="15.75">
      <c r="A16" s="5" t="s">
        <v>14</v>
      </c>
      <c r="B16" s="34">
        <v>21244.838</v>
      </c>
      <c r="C16" s="34">
        <v>10464.521</v>
      </c>
      <c r="D16" s="34">
        <v>10780.317</v>
      </c>
      <c r="F16" s="5">
        <f t="shared" si="0"/>
        <v>0</v>
      </c>
    </row>
    <row r="17" spans="1:6" s="2" customFormat="1" ht="15.75">
      <c r="A17" s="5" t="s">
        <v>15</v>
      </c>
      <c r="B17" s="34">
        <v>18672.546</v>
      </c>
      <c r="C17" s="34">
        <v>9133.363</v>
      </c>
      <c r="D17" s="34">
        <v>9539.183</v>
      </c>
      <c r="F17" s="5">
        <f t="shared" si="0"/>
        <v>0</v>
      </c>
    </row>
    <row r="18" spans="1:6" s="2" customFormat="1" ht="15.75">
      <c r="A18" s="5" t="s">
        <v>16</v>
      </c>
      <c r="B18" s="34">
        <v>15072.747</v>
      </c>
      <c r="C18" s="34">
        <v>7304.068</v>
      </c>
      <c r="D18" s="34">
        <v>7768.679</v>
      </c>
      <c r="F18" s="5">
        <f t="shared" si="0"/>
        <v>0</v>
      </c>
    </row>
    <row r="19" spans="1:6" s="2" customFormat="1" ht="15.75">
      <c r="A19" s="5" t="s">
        <v>17</v>
      </c>
      <c r="B19" s="34">
        <v>11495.063</v>
      </c>
      <c r="C19" s="34">
        <v>5470.485</v>
      </c>
      <c r="D19" s="34">
        <v>6024.578</v>
      </c>
      <c r="F19" s="5">
        <f t="shared" si="0"/>
        <v>0</v>
      </c>
    </row>
    <row r="20" spans="1:6" s="2" customFormat="1" ht="15.75">
      <c r="A20" s="5" t="s">
        <v>18</v>
      </c>
      <c r="B20" s="34">
        <v>18310.162</v>
      </c>
      <c r="C20" s="34">
        <v>8323.85</v>
      </c>
      <c r="D20" s="34">
        <v>9986.312</v>
      </c>
      <c r="F20" s="5">
        <f t="shared" si="0"/>
        <v>0</v>
      </c>
    </row>
    <row r="21" spans="1:6" s="2" customFormat="1" ht="15.75">
      <c r="A21" s="5" t="s">
        <v>19</v>
      </c>
      <c r="B21" s="34">
        <v>12816.88</v>
      </c>
      <c r="C21" s="34">
        <v>5119.703</v>
      </c>
      <c r="D21" s="34">
        <v>7697.177</v>
      </c>
      <c r="F21" s="5">
        <f t="shared" si="0"/>
        <v>0</v>
      </c>
    </row>
    <row r="22" spans="1:6" s="2" customFormat="1" ht="15.75">
      <c r="A22" s="1" t="s">
        <v>20</v>
      </c>
      <c r="B22" s="34">
        <v>4443.849</v>
      </c>
      <c r="C22" s="34">
        <v>1308.544</v>
      </c>
      <c r="D22" s="34">
        <v>3135.305</v>
      </c>
      <c r="F22" s="5">
        <f t="shared" si="0"/>
        <v>0</v>
      </c>
    </row>
    <row r="23" spans="1:6" s="2" customFormat="1" ht="15.75">
      <c r="A23" s="5" t="s">
        <v>21</v>
      </c>
      <c r="B23" s="34">
        <v>36980.403</v>
      </c>
      <c r="C23" s="34">
        <v>18936.933</v>
      </c>
      <c r="D23" s="34">
        <v>18043.47</v>
      </c>
      <c r="F23" s="5">
        <f t="shared" si="0"/>
        <v>0</v>
      </c>
    </row>
    <row r="24" spans="1:6" s="2" customFormat="1" ht="15.75">
      <c r="A24" s="5" t="s">
        <v>22</v>
      </c>
      <c r="B24" s="34">
        <v>16400.872</v>
      </c>
      <c r="C24" s="34">
        <v>8418.448</v>
      </c>
      <c r="D24" s="34">
        <v>7982.424</v>
      </c>
      <c r="F24" s="5">
        <f t="shared" si="0"/>
        <v>0</v>
      </c>
    </row>
    <row r="25" spans="1:6" s="2" customFormat="1" ht="15.75">
      <c r="A25" s="5"/>
      <c r="B25" s="34">
        <f>B24+B23</f>
        <v>53381.274999999994</v>
      </c>
      <c r="C25" s="34"/>
      <c r="D25" s="34"/>
      <c r="E25" s="5">
        <f>B26+B12+B13+B14+B15</f>
        <v>112698.563</v>
      </c>
      <c r="F25" s="5"/>
    </row>
    <row r="26" spans="1:6" s="2" customFormat="1" ht="15.75">
      <c r="A26" s="5" t="s">
        <v>23</v>
      </c>
      <c r="B26" s="34">
        <v>28488.5</v>
      </c>
      <c r="C26" s="34">
        <v>14626.517</v>
      </c>
      <c r="D26" s="34">
        <v>13861.983</v>
      </c>
      <c r="F26" s="5">
        <f t="shared" si="0"/>
        <v>0</v>
      </c>
    </row>
    <row r="27" spans="1:6" s="2" customFormat="1" ht="15.75">
      <c r="A27" s="5" t="s">
        <v>163</v>
      </c>
      <c r="B27" s="34">
        <v>214754.648</v>
      </c>
      <c r="C27" s="34">
        <v>104003.269</v>
      </c>
      <c r="D27" s="34">
        <v>110751.379</v>
      </c>
      <c r="F27" s="5">
        <f t="shared" si="0"/>
        <v>0</v>
      </c>
    </row>
    <row r="28" spans="1:6" s="2" customFormat="1" ht="15.75">
      <c r="A28" s="5" t="s">
        <v>164</v>
      </c>
      <c r="B28" s="34">
        <v>62138.701</v>
      </c>
      <c r="C28" s="34">
        <v>27526.65</v>
      </c>
      <c r="D28" s="34">
        <v>34612.051</v>
      </c>
      <c r="F28" s="5">
        <f t="shared" si="0"/>
        <v>0</v>
      </c>
    </row>
    <row r="29" spans="1:6" s="2" customFormat="1" ht="15.75">
      <c r="A29" s="5" t="s">
        <v>165</v>
      </c>
      <c r="B29" s="34">
        <v>35570.891</v>
      </c>
      <c r="C29" s="34">
        <v>14752.097</v>
      </c>
      <c r="D29" s="34">
        <v>20818.794</v>
      </c>
      <c r="F29" s="5">
        <f t="shared" si="0"/>
        <v>0</v>
      </c>
    </row>
    <row r="30" spans="1:6" s="2" customFormat="1" ht="15.75">
      <c r="A30" s="5" t="s">
        <v>166</v>
      </c>
      <c r="B30" s="34">
        <v>17260.729</v>
      </c>
      <c r="C30" s="34">
        <v>6428.247</v>
      </c>
      <c r="D30" s="34">
        <v>10832.482</v>
      </c>
      <c r="F30" s="5">
        <f t="shared" si="0"/>
        <v>0</v>
      </c>
    </row>
    <row r="31" spans="1:4" s="2" customFormat="1" ht="15.75">
      <c r="A31" s="7" t="s">
        <v>24</v>
      </c>
      <c r="B31" s="7">
        <v>35.7</v>
      </c>
      <c r="C31" s="7">
        <v>34.3</v>
      </c>
      <c r="D31" s="7">
        <v>37</v>
      </c>
    </row>
    <row r="32" spans="1:4" s="2" customFormat="1" ht="15.75">
      <c r="A32" s="16"/>
      <c r="B32" s="17"/>
      <c r="C32" s="17"/>
      <c r="D32" s="17"/>
    </row>
  </sheetData>
  <sheetProtection/>
  <printOptions/>
  <pageMargins left="0.75" right="0.75" top="1" bottom="1" header="0.5" footer="0.5"/>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 Population by Age and Sex</dc:title>
  <dc:subject/>
  <dc:creator>US Census Bureau</dc:creator>
  <cp:keywords/>
  <dc:description/>
  <cp:lastModifiedBy>wilbu305</cp:lastModifiedBy>
  <cp:lastPrinted>2010-07-07T16:28:28Z</cp:lastPrinted>
  <dcterms:created xsi:type="dcterms:W3CDTF">2004-06-15T19:50:57Z</dcterms:created>
  <dcterms:modified xsi:type="dcterms:W3CDTF">2011-09-14T10:51:06Z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