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599" activeTab="0"/>
  </bookViews>
  <sheets>
    <sheet name="2012web" sheetId="1" r:id="rId1"/>
  </sheets>
  <definedNames>
    <definedName name="DATABASE_MI">#REF!</definedName>
    <definedName name="INTERNET">#REF!</definedName>
    <definedName name="PRINT_AREA_MI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<sst xmlns="http://schemas.openxmlformats.org/spreadsheetml/2006/main" count="81" uniqueCount="62">
  <si>
    <t xml:space="preserve"> </t>
  </si>
  <si>
    <t>Field of Science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</si>
  <si>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</si>
  <si>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</si>
  <si>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</si>
  <si>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</si>
  <si>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</si>
  <si>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</si>
  <si>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</si>
  <si>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</si>
  <si>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</si>
  <si>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1989</t>
  </si>
  <si>
    <t xml:space="preserve">  1990</t>
  </si>
  <si>
    <t xml:space="preserve">  1991</t>
  </si>
  <si>
    <t>1993</t>
  </si>
  <si>
    <t>1994</t>
  </si>
  <si>
    <t>1995</t>
  </si>
  <si>
    <t>1996</t>
  </si>
  <si>
    <t>1997</t>
  </si>
  <si>
    <t>1998</t>
  </si>
  <si>
    <t xml:space="preserve">1999 </t>
  </si>
  <si>
    <t xml:space="preserve">2000 </t>
  </si>
  <si>
    <t>2001</t>
  </si>
  <si>
    <t>2002</t>
  </si>
  <si>
    <t>2003</t>
  </si>
  <si>
    <t>CURRENT DOLLARS</t>
  </si>
  <si>
    <t xml:space="preserve">  Research, total</t>
  </si>
  <si>
    <t>Basic</t>
  </si>
  <si>
    <t>Applied</t>
  </si>
  <si>
    <t>Life sciences</t>
  </si>
  <si>
    <t>Psychology</t>
  </si>
  <si>
    <t>Physical sciences</t>
  </si>
  <si>
    <t>Environmental sciences</t>
  </si>
  <si>
    <t>Mathematics and computer sciences</t>
  </si>
  <si>
    <t>Engineering</t>
  </si>
  <si>
    <t>Social sciences</t>
  </si>
  <si>
    <t xml:space="preserve">   Research, total</t>
  </si>
  <si>
    <t>(X)</t>
  </si>
  <si>
    <t>http://www.nsf.gov/statistics/publication.cfm</t>
  </si>
  <si>
    <t>NOTE: Constant 2000 dollar deflator:</t>
  </si>
  <si>
    <t>2005 (Percent)</t>
  </si>
  <si>
    <t>2006 (Percent)</t>
  </si>
  <si>
    <t>2007 (Percent)</t>
  </si>
  <si>
    <t>2008 preliminary</t>
  </si>
  <si>
    <t>2008 (Percent)</t>
  </si>
  <si>
    <t>\1 Based on gross domestic product implicit price deflator.</t>
  </si>
  <si>
    <t>2009 preliminary</t>
  </si>
  <si>
    <t>2009 (Percent)</t>
  </si>
  <si>
    <t>Other sciences, not elsewhere classified</t>
  </si>
  <si>
    <t>FOOTNOTE:</t>
  </si>
  <si>
    <t>For more information:</t>
  </si>
  <si>
    <t>http://www.nsf.gov/statistics/fedfunds/</t>
  </si>
  <si>
    <t>2008 final</t>
  </si>
  <si>
    <t>2010 preliminary</t>
  </si>
  <si>
    <t>2010 (Percent)</t>
  </si>
  <si>
    <t>2009 projected</t>
  </si>
  <si>
    <t>Table 802. Federal Obligations for Research in Current and Constant (2000) Dollars by Field of Science</t>
  </si>
  <si>
    <t>[In millions of dollars (11,597 represents $11,597,000,000), except as indicated. For years ending September 30.  Excludes obligations for Research and Development (R&amp;D) plant. Based on the Survey of Federal Funds for Research and Development (Federal funds survey);  for information about the survey and its methodology, see http://www.nsf.gov/statistics/survey.cfm</t>
  </si>
  <si>
    <t xml:space="preserve">Source: U.S. National Science Foundation, Federal Funds for Research and Development, NSF 09-320, 2009. See also &lt;http://www.nsf.gov/statistics/fedfunds/&gt;. </t>
  </si>
  <si>
    <t>CONSTANT (2000) DOLLARS \1</t>
  </si>
  <si>
    <t>Internet release date: 09\30\2011</t>
  </si>
  <si>
    <t>Table with row headers in column A and column headers in rows 4 and 5.  Leading dots indicate sub-parts.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</si>
</sst>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0.0000"/>
  </numFmts>
  <fonts count="4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53" applyNumberFormat="1" applyFont="1" applyFill="1" applyAlignment="1">
      <alignment/>
      <protection/>
    </xf>
    <xf numFmtId="173" fontId="0" fillId="33" borderId="11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>
      <alignment horizontal="right" vertical="center"/>
    </xf>
    <xf numFmtId="172" fontId="0" fillId="33" borderId="11" xfId="0" applyNumberFormat="1" applyFont="1" applyFill="1" applyBorder="1" applyAlignment="1" applyProtection="1">
      <alignment/>
      <protection locked="0"/>
    </xf>
    <xf numFmtId="172" fontId="0" fillId="0" borderId="11" xfId="0" applyNumberFormat="1" applyFont="1" applyBorder="1" applyAlignment="1" applyProtection="1">
      <alignment/>
      <protection locked="0"/>
    </xf>
    <xf numFmtId="3" fontId="7" fillId="0" borderId="10" xfId="49" applyNumberFormat="1" applyFont="1" applyFill="1" applyBorder="1" applyAlignment="1" applyProtection="1">
      <alignment horizontal="center"/>
      <protection locked="0"/>
    </xf>
    <xf numFmtId="3" fontId="7" fillId="0" borderId="0" xfId="49" applyNumberFormat="1" applyFont="1" applyFill="1" applyAlignment="1" applyProtection="1">
      <alignment/>
      <protection/>
    </xf>
    <xf numFmtId="0" fontId="7" fillId="0" borderId="0" xfId="49" applyNumberFormat="1" applyFont="1" applyFill="1" applyAlignment="1" applyProtection="1">
      <alignment/>
      <protection/>
    </xf>
    <xf numFmtId="3" fontId="43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wrapText="1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heet1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publication.cfm" TargetMode="External" /><Relationship Id="rId2" Type="http://schemas.openxmlformats.org/officeDocument/2006/relationships/hyperlink" Target="http://www.nsf.gov/statistics/fedfund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96875" defaultRowHeight="15.75"/>
  <cols>
    <col min="1" max="1" width="52.59765625" style="16" customWidth="1"/>
    <col min="2" max="2" width="10.69921875" style="16" customWidth="1"/>
    <col min="3" max="11" width="8.796875" style="16" customWidth="1"/>
    <col min="12" max="12" width="10.3984375" style="16" customWidth="1"/>
    <col min="13" max="16" width="8.796875" style="16" customWidth="1"/>
    <col min="17" max="17" width="10.296875" style="16" customWidth="1"/>
    <col min="18" max="21" width="8.796875" style="16" customWidth="1"/>
    <col min="22" max="22" width="10.5" style="16" customWidth="1"/>
    <col min="23" max="23" width="8.796875" style="16" customWidth="1"/>
    <col min="24" max="24" width="10.5" style="16" customWidth="1"/>
    <col min="25" max="25" width="10.3984375" style="16" customWidth="1"/>
    <col min="26" max="26" width="10.09765625" style="16" customWidth="1"/>
    <col min="27" max="27" width="12.09765625" style="16" customWidth="1"/>
    <col min="28" max="28" width="9.69921875" style="16" hidden="1" customWidth="1"/>
    <col min="29" max="29" width="12.796875" style="16" hidden="1" customWidth="1"/>
    <col min="30" max="30" width="10" style="16" hidden="1" customWidth="1"/>
    <col min="31" max="31" width="12.796875" style="16" customWidth="1"/>
    <col min="32" max="32" width="10.8984375" style="16" hidden="1" customWidth="1"/>
    <col min="33" max="33" width="12.3984375" style="16" customWidth="1"/>
    <col min="34" max="34" width="10.09765625" style="16" hidden="1" customWidth="1"/>
    <col min="35" max="35" width="13" style="16" customWidth="1"/>
    <col min="36" max="36" width="13" style="16" hidden="1" customWidth="1"/>
    <col min="37" max="38" width="13.09765625" style="16" hidden="1" customWidth="1"/>
    <col min="39" max="40" width="13" style="16" hidden="1" customWidth="1"/>
    <col min="41" max="42" width="13.09765625" style="16" hidden="1" customWidth="1"/>
    <col min="43" max="16384" width="8.796875" style="16" customWidth="1"/>
  </cols>
  <sheetData>
    <row r="1" ht="3" customHeight="1">
      <c r="A1" s="31" t="s">
        <v>61</v>
      </c>
    </row>
    <row r="2" spans="1:30" ht="15.75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67.5" customHeight="1">
      <c r="A3" s="32" t="s">
        <v>57</v>
      </c>
      <c r="B3" s="33"/>
      <c r="C3" s="33"/>
      <c r="D3" s="33"/>
      <c r="E3" s="33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2" ht="36" customHeight="1">
      <c r="A4" s="20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2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3">
        <v>1992</v>
      </c>
      <c r="O4" s="21" t="s">
        <v>14</v>
      </c>
      <c r="P4" s="21" t="s">
        <v>15</v>
      </c>
      <c r="Q4" s="21" t="s">
        <v>16</v>
      </c>
      <c r="R4" s="21" t="s">
        <v>17</v>
      </c>
      <c r="S4" s="22" t="s">
        <v>18</v>
      </c>
      <c r="T4" s="22" t="s">
        <v>19</v>
      </c>
      <c r="U4" s="22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4">
        <v>2004</v>
      </c>
      <c r="AA4" s="24">
        <v>2005</v>
      </c>
      <c r="AB4" s="24" t="s">
        <v>40</v>
      </c>
      <c r="AC4" s="24">
        <v>2006</v>
      </c>
      <c r="AD4" s="24" t="s">
        <v>41</v>
      </c>
      <c r="AE4" s="24">
        <v>2007</v>
      </c>
      <c r="AF4" s="24" t="s">
        <v>42</v>
      </c>
      <c r="AG4" s="24" t="s">
        <v>43</v>
      </c>
      <c r="AH4" s="24" t="s">
        <v>44</v>
      </c>
      <c r="AI4" s="24" t="s">
        <v>55</v>
      </c>
      <c r="AJ4" s="24" t="s">
        <v>47</v>
      </c>
      <c r="AK4" s="24" t="s">
        <v>52</v>
      </c>
      <c r="AL4" s="24" t="s">
        <v>44</v>
      </c>
      <c r="AM4" s="24" t="s">
        <v>46</v>
      </c>
      <c r="AN4" s="24" t="s">
        <v>47</v>
      </c>
      <c r="AO4" s="24" t="s">
        <v>53</v>
      </c>
      <c r="AP4" s="24" t="s">
        <v>54</v>
      </c>
    </row>
    <row r="5" spans="1:30" ht="15.75">
      <c r="A5" s="7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6" ht="16.5">
      <c r="A6" s="3" t="s">
        <v>26</v>
      </c>
      <c r="B6" s="4">
        <v>11597</v>
      </c>
      <c r="C6" s="4">
        <v>12213</v>
      </c>
      <c r="D6" s="4">
        <v>13022</v>
      </c>
      <c r="E6" s="4">
        <v>14254</v>
      </c>
      <c r="F6" s="4">
        <v>14979</v>
      </c>
      <c r="G6" s="4">
        <v>16133</v>
      </c>
      <c r="H6" s="4">
        <v>16502</v>
      </c>
      <c r="I6" s="4">
        <v>17941</v>
      </c>
      <c r="J6" s="4">
        <v>18650</v>
      </c>
      <c r="K6" s="4">
        <v>20766</v>
      </c>
      <c r="L6" s="4">
        <v>21622</v>
      </c>
      <c r="M6" s="4">
        <v>23968</v>
      </c>
      <c r="N6" s="4">
        <v>24491</v>
      </c>
      <c r="O6" s="4">
        <v>26890.497</v>
      </c>
      <c r="P6" s="4">
        <v>27411</v>
      </c>
      <c r="Q6" s="4">
        <v>28434</v>
      </c>
      <c r="R6" s="4">
        <v>28260</v>
      </c>
      <c r="S6" s="4">
        <v>29365</v>
      </c>
      <c r="T6" s="4">
        <v>30922</v>
      </c>
      <c r="U6" s="4">
        <v>33528</v>
      </c>
      <c r="V6" s="4">
        <v>38471</v>
      </c>
      <c r="W6" s="4">
        <v>44714</v>
      </c>
      <c r="X6" s="2">
        <v>48006.711</v>
      </c>
      <c r="Y6" s="2">
        <v>51071.843</v>
      </c>
      <c r="Z6" s="2">
        <v>53358</v>
      </c>
      <c r="AA6" s="2">
        <v>53738</v>
      </c>
      <c r="AB6" s="2">
        <v>100</v>
      </c>
      <c r="AC6" s="2">
        <v>53535.7</v>
      </c>
      <c r="AD6" s="1">
        <v>100</v>
      </c>
      <c r="AE6" s="13">
        <v>54093.6</v>
      </c>
      <c r="AF6" s="16">
        <v>100</v>
      </c>
      <c r="AG6" s="13">
        <v>55096.9</v>
      </c>
      <c r="AH6" s="16">
        <v>100</v>
      </c>
      <c r="AI6" s="16">
        <v>54801</v>
      </c>
      <c r="AJ6" s="16">
        <v>100</v>
      </c>
    </row>
    <row r="7" spans="1:30" ht="15.7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1"/>
      <c r="Y7" s="1"/>
      <c r="Z7" s="1"/>
      <c r="AA7" s="1"/>
      <c r="AB7" s="1"/>
      <c r="AC7" s="1"/>
      <c r="AD7" s="1"/>
    </row>
    <row r="8" spans="1:36" ht="15.75">
      <c r="A8" s="9" t="s">
        <v>27</v>
      </c>
      <c r="B8" s="5">
        <v>4674</v>
      </c>
      <c r="C8" s="5">
        <v>5041</v>
      </c>
      <c r="D8" s="5">
        <v>5482</v>
      </c>
      <c r="E8" s="5">
        <v>6260</v>
      </c>
      <c r="F8" s="5">
        <v>7067</v>
      </c>
      <c r="G8" s="5">
        <v>7819</v>
      </c>
      <c r="H8" s="5">
        <v>8153</v>
      </c>
      <c r="I8" s="5">
        <v>8942</v>
      </c>
      <c r="J8" s="5">
        <v>9474</v>
      </c>
      <c r="K8" s="5">
        <v>10602</v>
      </c>
      <c r="L8" s="5">
        <v>11286</v>
      </c>
      <c r="M8" s="5">
        <v>12171</v>
      </c>
      <c r="N8" s="5">
        <v>12490</v>
      </c>
      <c r="O8" s="5">
        <v>13399</v>
      </c>
      <c r="P8" s="5">
        <v>13523</v>
      </c>
      <c r="Q8" s="5">
        <v>13877</v>
      </c>
      <c r="R8" s="5">
        <v>14464</v>
      </c>
      <c r="S8" s="5">
        <v>14942</v>
      </c>
      <c r="T8" s="5">
        <v>15613</v>
      </c>
      <c r="U8" s="5">
        <v>17444</v>
      </c>
      <c r="V8" s="5">
        <v>19570</v>
      </c>
      <c r="W8" s="5">
        <v>21958</v>
      </c>
      <c r="X8" s="1">
        <v>23668.345</v>
      </c>
      <c r="Y8" s="1">
        <v>24751.441</v>
      </c>
      <c r="Z8" s="25">
        <v>26121</v>
      </c>
      <c r="AA8" s="25">
        <v>27140</v>
      </c>
      <c r="AB8" s="14">
        <f>AA8/AA6*100</f>
        <v>50.50429863411367</v>
      </c>
      <c r="AC8" s="25">
        <v>26584.6</v>
      </c>
      <c r="AD8" s="1">
        <f>AC8/AC6*100</f>
        <v>49.6577050454183</v>
      </c>
      <c r="AE8" s="25">
        <v>26865.8</v>
      </c>
      <c r="AF8" s="16">
        <f>AE8/AE6*100</f>
        <v>49.66539479716639</v>
      </c>
      <c r="AG8" s="16">
        <v>27558.6</v>
      </c>
      <c r="AH8" s="16">
        <f>AG8/AG6*100</f>
        <v>50.018422089083046</v>
      </c>
      <c r="AI8" s="16">
        <v>28536.1</v>
      </c>
      <c r="AJ8" s="16">
        <f>AI8/AI6*100</f>
        <v>52.07222495939855</v>
      </c>
    </row>
    <row r="9" spans="1:36" ht="15.75">
      <c r="A9" s="9" t="s">
        <v>28</v>
      </c>
      <c r="B9" s="5">
        <v>6923</v>
      </c>
      <c r="C9" s="5">
        <v>7171.485</v>
      </c>
      <c r="D9" s="5">
        <v>7541</v>
      </c>
      <c r="E9" s="5">
        <v>7993</v>
      </c>
      <c r="F9" s="5">
        <v>7911</v>
      </c>
      <c r="G9" s="5">
        <v>8315</v>
      </c>
      <c r="H9" s="5">
        <v>8349</v>
      </c>
      <c r="I9" s="5">
        <v>8998</v>
      </c>
      <c r="J9" s="5">
        <v>9177</v>
      </c>
      <c r="K9" s="5">
        <v>10164</v>
      </c>
      <c r="L9" s="5">
        <v>10337</v>
      </c>
      <c r="M9" s="5">
        <v>11798</v>
      </c>
      <c r="N9" s="5">
        <v>12001</v>
      </c>
      <c r="O9" s="5">
        <v>13491</v>
      </c>
      <c r="P9" s="5">
        <v>13888</v>
      </c>
      <c r="Q9" s="5">
        <v>14557</v>
      </c>
      <c r="R9" s="5">
        <v>13796</v>
      </c>
      <c r="S9" s="5">
        <v>14423</v>
      </c>
      <c r="T9" s="5">
        <v>15309</v>
      </c>
      <c r="U9" s="5">
        <v>16084</v>
      </c>
      <c r="V9" s="5">
        <v>18901</v>
      </c>
      <c r="W9" s="5">
        <v>22756</v>
      </c>
      <c r="X9" s="1">
        <v>24338.366</v>
      </c>
      <c r="Y9" s="1">
        <v>26320.402</v>
      </c>
      <c r="Z9" s="25">
        <v>27237</v>
      </c>
      <c r="AA9" s="25">
        <v>26598</v>
      </c>
      <c r="AB9" s="14">
        <f>AA9/AA6*100</f>
        <v>49.49570136588633</v>
      </c>
      <c r="AC9" s="25">
        <v>26951.1</v>
      </c>
      <c r="AD9" s="1">
        <f>AC9/AC6*100</f>
        <v>50.34229495458171</v>
      </c>
      <c r="AE9" s="25">
        <v>27227.8</v>
      </c>
      <c r="AF9" s="16">
        <f>AE9/AE6*100</f>
        <v>50.33460520283361</v>
      </c>
      <c r="AG9" s="16">
        <v>27538.3</v>
      </c>
      <c r="AH9" s="16">
        <f>AG9/AG6*100</f>
        <v>49.98157791091695</v>
      </c>
      <c r="AI9" s="16">
        <v>26264.9</v>
      </c>
      <c r="AJ9" s="16">
        <f>AI9/AI6*100</f>
        <v>47.92777504060145</v>
      </c>
    </row>
    <row r="10" spans="1:30" ht="15.75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0</v>
      </c>
      <c r="AC10" s="1"/>
      <c r="AD10" s="1"/>
    </row>
    <row r="11" spans="1:36" ht="15.75">
      <c r="A11" s="9" t="s">
        <v>29</v>
      </c>
      <c r="B11" s="5">
        <v>4192</v>
      </c>
      <c r="C11" s="5">
        <v>4436</v>
      </c>
      <c r="D11" s="5">
        <v>4745.499</v>
      </c>
      <c r="E11" s="5">
        <v>5178</v>
      </c>
      <c r="F11" s="5">
        <v>5636</v>
      </c>
      <c r="G11" s="5">
        <v>6362.498</v>
      </c>
      <c r="H11" s="5">
        <v>6464</v>
      </c>
      <c r="I11" s="5">
        <v>7341</v>
      </c>
      <c r="J11" s="5">
        <v>7724.461</v>
      </c>
      <c r="K11" s="5">
        <v>8495</v>
      </c>
      <c r="L11" s="5">
        <v>8830</v>
      </c>
      <c r="M11" s="5">
        <v>9622</v>
      </c>
      <c r="N11" s="5">
        <v>9910</v>
      </c>
      <c r="O11" s="5">
        <v>10772</v>
      </c>
      <c r="P11" s="5">
        <v>11284</v>
      </c>
      <c r="Q11" s="5">
        <v>11811</v>
      </c>
      <c r="R11" s="5">
        <v>12064</v>
      </c>
      <c r="S11" s="5">
        <v>12661</v>
      </c>
      <c r="T11" s="5">
        <v>13558</v>
      </c>
      <c r="U11" s="5">
        <v>15422</v>
      </c>
      <c r="V11" s="5">
        <v>17965</v>
      </c>
      <c r="W11" s="5">
        <v>23057.3</v>
      </c>
      <c r="X11" s="1">
        <v>25476.802</v>
      </c>
      <c r="Y11" s="1">
        <v>27772.22</v>
      </c>
      <c r="Z11" s="1">
        <v>27728.5</v>
      </c>
      <c r="AA11" s="1">
        <v>28127.8</v>
      </c>
      <c r="AB11" s="1">
        <f>AA11/AA6*100</f>
        <v>52.34247645986081</v>
      </c>
      <c r="AC11" s="1">
        <v>27927.7</v>
      </c>
      <c r="AD11" s="1">
        <f>AC11/AC6*100</f>
        <v>52.166498243228354</v>
      </c>
      <c r="AE11" s="16">
        <v>29463.6</v>
      </c>
      <c r="AF11" s="16">
        <f>AE11/AE6*100</f>
        <v>54.46781134921691</v>
      </c>
      <c r="AG11" s="16">
        <v>29674.7</v>
      </c>
      <c r="AH11" s="16">
        <f>AG11/AG6*100</f>
        <v>53.8591100406738</v>
      </c>
      <c r="AI11" s="16">
        <v>29298.9</v>
      </c>
      <c r="AJ11" s="16">
        <f>AI11/AI6*100</f>
        <v>53.46417036185471</v>
      </c>
    </row>
    <row r="12" spans="1:36" ht="15.75">
      <c r="A12" s="9" t="s">
        <v>30</v>
      </c>
      <c r="B12" s="5">
        <v>199</v>
      </c>
      <c r="C12" s="5">
        <v>209</v>
      </c>
      <c r="D12" s="5">
        <v>218</v>
      </c>
      <c r="E12" s="5">
        <v>241</v>
      </c>
      <c r="F12" s="5">
        <v>267</v>
      </c>
      <c r="G12" s="5">
        <v>327</v>
      </c>
      <c r="H12" s="5">
        <v>334</v>
      </c>
      <c r="I12" s="5">
        <v>370</v>
      </c>
      <c r="J12" s="5">
        <v>390</v>
      </c>
      <c r="K12" s="5">
        <v>422</v>
      </c>
      <c r="L12" s="5">
        <v>449</v>
      </c>
      <c r="M12" s="5">
        <v>482</v>
      </c>
      <c r="N12" s="5">
        <v>298</v>
      </c>
      <c r="O12" s="5">
        <v>551</v>
      </c>
      <c r="P12" s="5">
        <v>548</v>
      </c>
      <c r="Q12" s="5">
        <v>623</v>
      </c>
      <c r="R12" s="5">
        <v>525</v>
      </c>
      <c r="S12" s="5">
        <v>545</v>
      </c>
      <c r="T12" s="5">
        <v>591</v>
      </c>
      <c r="U12" s="5">
        <v>633</v>
      </c>
      <c r="V12" s="5">
        <v>1627</v>
      </c>
      <c r="W12" s="5">
        <v>741.9</v>
      </c>
      <c r="X12" s="1">
        <v>905.874</v>
      </c>
      <c r="Y12" s="1">
        <v>1104.441</v>
      </c>
      <c r="Z12" s="1">
        <v>1854.9</v>
      </c>
      <c r="AA12" s="1">
        <v>1891.8</v>
      </c>
      <c r="AB12" s="1">
        <f>AA12/AA6*100</f>
        <v>3.5204138598384755</v>
      </c>
      <c r="AC12" s="1">
        <v>1747.3</v>
      </c>
      <c r="AD12" s="1">
        <f>AC12/AC6*100</f>
        <v>3.2638034059515424</v>
      </c>
      <c r="AE12" s="16">
        <v>1837.9</v>
      </c>
      <c r="AF12" s="16">
        <f>AE12/AE6*100</f>
        <v>3.397629294408211</v>
      </c>
      <c r="AG12" s="16">
        <v>1860.7</v>
      </c>
      <c r="AH12" s="16">
        <f>AG12/AG6*100</f>
        <v>3.3771410006733595</v>
      </c>
      <c r="AI12" s="16">
        <v>1852.5</v>
      </c>
      <c r="AJ12" s="16">
        <f>AI12/AI6*100</f>
        <v>3.380412766190398</v>
      </c>
    </row>
    <row r="13" spans="1:36" ht="15.75">
      <c r="A13" s="9" t="s">
        <v>31</v>
      </c>
      <c r="B13" s="5">
        <v>2001</v>
      </c>
      <c r="C13" s="5">
        <v>2221</v>
      </c>
      <c r="D13" s="5">
        <v>2500</v>
      </c>
      <c r="E13" s="5">
        <v>2891</v>
      </c>
      <c r="F13" s="5">
        <v>2969</v>
      </c>
      <c r="G13" s="5">
        <v>3046</v>
      </c>
      <c r="H13" s="5">
        <v>3069</v>
      </c>
      <c r="I13" s="5">
        <v>3253</v>
      </c>
      <c r="J13" s="5">
        <v>3317</v>
      </c>
      <c r="K13" s="5">
        <v>3705</v>
      </c>
      <c r="L13" s="5">
        <v>3809</v>
      </c>
      <c r="M13" s="5">
        <v>4235</v>
      </c>
      <c r="N13" s="5">
        <v>4439</v>
      </c>
      <c r="O13" s="5">
        <v>4427</v>
      </c>
      <c r="P13" s="5">
        <v>4253.469</v>
      </c>
      <c r="Q13" s="5">
        <v>4278</v>
      </c>
      <c r="R13" s="5">
        <v>3923</v>
      </c>
      <c r="S13" s="5">
        <v>4149</v>
      </c>
      <c r="T13" s="5">
        <v>4210</v>
      </c>
      <c r="U13" s="5">
        <v>4066</v>
      </c>
      <c r="V13" s="5">
        <v>4788</v>
      </c>
      <c r="W13" s="5">
        <v>4600.8</v>
      </c>
      <c r="X13" s="1">
        <v>4983.23</v>
      </c>
      <c r="Y13" s="1">
        <v>5021.595</v>
      </c>
      <c r="Z13" s="1">
        <v>5211.1</v>
      </c>
      <c r="AA13" s="1">
        <v>5493.7</v>
      </c>
      <c r="AB13" s="1">
        <f>AA13/AA6*100</f>
        <v>10.223119580185342</v>
      </c>
      <c r="AC13" s="1">
        <v>5351.1</v>
      </c>
      <c r="AD13" s="1">
        <f>AC13/AC6*100</f>
        <v>9.995386256273854</v>
      </c>
      <c r="AE13" s="16">
        <v>5136.1</v>
      </c>
      <c r="AF13" s="16">
        <f>AE13/AE6*100</f>
        <v>9.494838576097727</v>
      </c>
      <c r="AG13" s="16">
        <v>5249.3</v>
      </c>
      <c r="AH13" s="16">
        <f>AG13/AG6*100</f>
        <v>9.52739627819351</v>
      </c>
      <c r="AI13" s="16">
        <v>5593.2</v>
      </c>
      <c r="AJ13" s="16">
        <f>AI13/AI6*100</f>
        <v>10.206383095198992</v>
      </c>
    </row>
    <row r="14" spans="1:36" ht="15.75">
      <c r="A14" s="9" t="s">
        <v>32</v>
      </c>
      <c r="B14" s="5">
        <v>1261</v>
      </c>
      <c r="C14" s="5">
        <v>1121</v>
      </c>
      <c r="D14" s="5">
        <v>1148</v>
      </c>
      <c r="E14" s="5">
        <v>1251</v>
      </c>
      <c r="F14" s="5">
        <v>1276</v>
      </c>
      <c r="G14" s="5">
        <v>1404</v>
      </c>
      <c r="H14" s="5">
        <v>1482</v>
      </c>
      <c r="I14" s="5">
        <v>1512</v>
      </c>
      <c r="J14" s="5">
        <v>1607</v>
      </c>
      <c r="K14" s="5">
        <v>1773</v>
      </c>
      <c r="L14" s="5">
        <v>2174</v>
      </c>
      <c r="M14" s="5">
        <v>2150</v>
      </c>
      <c r="N14" s="5">
        <v>2208</v>
      </c>
      <c r="O14" s="5">
        <v>2608</v>
      </c>
      <c r="P14" s="5">
        <v>2838</v>
      </c>
      <c r="Q14" s="5">
        <v>2854</v>
      </c>
      <c r="R14" s="5">
        <v>3020</v>
      </c>
      <c r="S14" s="5">
        <v>3046</v>
      </c>
      <c r="T14" s="5">
        <v>3062</v>
      </c>
      <c r="U14" s="5">
        <v>3095</v>
      </c>
      <c r="V14" s="5">
        <v>3329</v>
      </c>
      <c r="W14" s="5">
        <v>3251.7</v>
      </c>
      <c r="X14" s="1">
        <v>3418.276</v>
      </c>
      <c r="Y14" s="1">
        <v>3740.872</v>
      </c>
      <c r="Z14" s="1">
        <v>3741.6</v>
      </c>
      <c r="AA14" s="1">
        <v>3502.6</v>
      </c>
      <c r="AB14" s="1">
        <f>AA14/AA6*100</f>
        <v>6.517920279876438</v>
      </c>
      <c r="AC14" s="1">
        <v>3430.6</v>
      </c>
      <c r="AD14" s="1">
        <f>AC14/AC6*100</f>
        <v>6.408060415759952</v>
      </c>
      <c r="AE14" s="16">
        <v>3170.5</v>
      </c>
      <c r="AF14" s="16">
        <f>AE14/AE6*100</f>
        <v>5.861136992176523</v>
      </c>
      <c r="AG14" s="16">
        <v>3315.1</v>
      </c>
      <c r="AH14" s="16">
        <f>AG14/AG6*100</f>
        <v>6.016853942780809</v>
      </c>
      <c r="AI14" s="16">
        <v>3352.3</v>
      </c>
      <c r="AJ14" s="16">
        <f>AI14/AI6*100</f>
        <v>6.1172241382456525</v>
      </c>
    </row>
    <row r="15" spans="1:36" ht="15.75">
      <c r="A15" s="9" t="s">
        <v>33</v>
      </c>
      <c r="B15" s="5">
        <v>241</v>
      </c>
      <c r="C15" s="5">
        <v>279</v>
      </c>
      <c r="D15" s="5">
        <v>350</v>
      </c>
      <c r="E15" s="5">
        <v>419</v>
      </c>
      <c r="F15" s="5">
        <v>440</v>
      </c>
      <c r="G15" s="5">
        <v>575</v>
      </c>
      <c r="H15" s="5">
        <v>615</v>
      </c>
      <c r="I15" s="5">
        <v>641</v>
      </c>
      <c r="J15" s="5">
        <v>643</v>
      </c>
      <c r="K15" s="5">
        <v>735</v>
      </c>
      <c r="L15" s="5">
        <v>841</v>
      </c>
      <c r="M15" s="5">
        <v>904</v>
      </c>
      <c r="N15" s="5">
        <v>1160</v>
      </c>
      <c r="O15" s="5">
        <v>1225</v>
      </c>
      <c r="P15" s="5">
        <v>1302</v>
      </c>
      <c r="Q15" s="5">
        <v>1579</v>
      </c>
      <c r="R15" s="5">
        <v>1572</v>
      </c>
      <c r="S15" s="5">
        <v>1672</v>
      </c>
      <c r="T15" s="5">
        <v>1837</v>
      </c>
      <c r="U15" s="5">
        <v>1981</v>
      </c>
      <c r="V15" s="5">
        <v>2206</v>
      </c>
      <c r="W15" s="5">
        <v>2610.6</v>
      </c>
      <c r="X15" s="1">
        <v>2630.661</v>
      </c>
      <c r="Y15" s="1">
        <v>2672.465</v>
      </c>
      <c r="Z15" s="1">
        <v>2949.4</v>
      </c>
      <c r="AA15" s="1">
        <v>2983.4</v>
      </c>
      <c r="AB15" s="1">
        <f>AA15/AA6*100</f>
        <v>5.551751088615133</v>
      </c>
      <c r="AC15" s="1">
        <v>2814.9</v>
      </c>
      <c r="AD15" s="1">
        <f>AC15/AC6*100</f>
        <v>5.257986726614203</v>
      </c>
      <c r="AE15" s="16">
        <v>2945.7</v>
      </c>
      <c r="AF15" s="16">
        <f>AE15/AE6*100</f>
        <v>5.445561027552243</v>
      </c>
      <c r="AG15" s="16">
        <v>3285.3</v>
      </c>
      <c r="AH15" s="16">
        <f>AG15/AG6*100</f>
        <v>5.962767415226629</v>
      </c>
      <c r="AI15" s="16">
        <v>3333.1</v>
      </c>
      <c r="AJ15" s="16">
        <f>AI15/AI6*100</f>
        <v>6.0821882812357435</v>
      </c>
    </row>
    <row r="16" spans="1:36" ht="15.75">
      <c r="A16" s="9" t="s">
        <v>34</v>
      </c>
      <c r="B16" s="5">
        <v>2830</v>
      </c>
      <c r="C16" s="5">
        <v>3071.454</v>
      </c>
      <c r="D16" s="5">
        <v>3387</v>
      </c>
      <c r="E16" s="5">
        <v>3517</v>
      </c>
      <c r="F16" s="5">
        <v>3624</v>
      </c>
      <c r="G16" s="5">
        <v>3618</v>
      </c>
      <c r="H16" s="5">
        <v>3739</v>
      </c>
      <c r="I16" s="5">
        <v>3906</v>
      </c>
      <c r="J16" s="5">
        <v>3956</v>
      </c>
      <c r="K16" s="5">
        <v>4442</v>
      </c>
      <c r="L16" s="5">
        <v>4227</v>
      </c>
      <c r="M16" s="5">
        <v>4944.471</v>
      </c>
      <c r="N16" s="5">
        <v>4977</v>
      </c>
      <c r="O16" s="5">
        <v>5499</v>
      </c>
      <c r="P16" s="5">
        <v>5479</v>
      </c>
      <c r="Q16" s="5">
        <v>5708</v>
      </c>
      <c r="R16" s="5">
        <v>5681</v>
      </c>
      <c r="S16" s="5">
        <v>5690</v>
      </c>
      <c r="T16" s="5">
        <v>5895</v>
      </c>
      <c r="U16" s="5">
        <v>6263</v>
      </c>
      <c r="V16" s="5">
        <v>6346</v>
      </c>
      <c r="W16" s="5">
        <v>8197</v>
      </c>
      <c r="X16" s="1">
        <v>8274.904</v>
      </c>
      <c r="Y16" s="1">
        <v>8405.132</v>
      </c>
      <c r="Z16" s="1">
        <v>8866.4</v>
      </c>
      <c r="AA16" s="1">
        <v>8552.9</v>
      </c>
      <c r="AB16" s="1">
        <f>AA16/AA6*100</f>
        <v>15.915925415906806</v>
      </c>
      <c r="AC16" s="1">
        <v>8678.7</v>
      </c>
      <c r="AD16" s="1">
        <f>AC16/AC6*100</f>
        <v>16.211051690740945</v>
      </c>
      <c r="AE16" s="16">
        <v>8989.7</v>
      </c>
      <c r="AF16" s="16">
        <f>AE16/AE6*100</f>
        <v>16.618786695653462</v>
      </c>
      <c r="AG16" s="16">
        <v>9353.4</v>
      </c>
      <c r="AH16" s="16">
        <f>AG16/AG6*100</f>
        <v>16.976272712257856</v>
      </c>
      <c r="AI16" s="16">
        <v>8906.7</v>
      </c>
      <c r="AJ16" s="16">
        <f>AI16/AI6*100</f>
        <v>16.252805605737123</v>
      </c>
    </row>
    <row r="17" spans="1:36" ht="15.75">
      <c r="A17" s="9" t="s">
        <v>35</v>
      </c>
      <c r="B17" s="5">
        <v>524</v>
      </c>
      <c r="C17" s="5">
        <v>497</v>
      </c>
      <c r="D17" s="5">
        <v>386</v>
      </c>
      <c r="E17" s="5">
        <v>435</v>
      </c>
      <c r="F17" s="5">
        <v>436</v>
      </c>
      <c r="G17" s="5">
        <v>460</v>
      </c>
      <c r="H17" s="5">
        <v>416</v>
      </c>
      <c r="I17" s="5">
        <v>480</v>
      </c>
      <c r="J17" s="5">
        <v>486</v>
      </c>
      <c r="K17" s="5">
        <v>551</v>
      </c>
      <c r="L17" s="5">
        <v>630</v>
      </c>
      <c r="M17" s="5">
        <v>727</v>
      </c>
      <c r="N17" s="5">
        <v>690</v>
      </c>
      <c r="O17" s="5">
        <v>675</v>
      </c>
      <c r="P17" s="5">
        <v>647</v>
      </c>
      <c r="Q17" s="5">
        <v>679</v>
      </c>
      <c r="R17" s="5">
        <v>655</v>
      </c>
      <c r="S17" s="5">
        <v>696</v>
      </c>
      <c r="T17" s="5">
        <v>806</v>
      </c>
      <c r="U17" s="5">
        <v>855</v>
      </c>
      <c r="V17" s="5">
        <v>1050</v>
      </c>
      <c r="W17" s="5">
        <v>1008.6</v>
      </c>
      <c r="X17" s="1">
        <v>982.978</v>
      </c>
      <c r="Y17" s="1">
        <v>1025.833</v>
      </c>
      <c r="Z17" s="1">
        <v>1089.6</v>
      </c>
      <c r="AA17" s="1">
        <v>1097.1</v>
      </c>
      <c r="AB17" s="1">
        <f>AA17/AA6*100</f>
        <v>2.041572071904425</v>
      </c>
      <c r="AC17" s="1">
        <v>1123.9</v>
      </c>
      <c r="AD17" s="1">
        <f>AC17/AC6*100</f>
        <v>2.0993467910198245</v>
      </c>
      <c r="AE17" s="16">
        <v>1147.1</v>
      </c>
      <c r="AF17" s="16">
        <f>AE17/AE6*100</f>
        <v>2.1205835810521023</v>
      </c>
      <c r="AG17" s="16">
        <v>1071.1</v>
      </c>
      <c r="AH17" s="16">
        <f>AG17/AG6*100</f>
        <v>1.9440295189021521</v>
      </c>
      <c r="AI17" s="16">
        <v>1123.2</v>
      </c>
      <c r="AJ17" s="16">
        <f>AI17/AI6*100</f>
        <v>2.049597635079652</v>
      </c>
    </row>
    <row r="18" spans="1:36" ht="15.75">
      <c r="A18" s="9" t="s">
        <v>48</v>
      </c>
      <c r="B18" s="5">
        <v>350</v>
      </c>
      <c r="C18" s="5">
        <v>379</v>
      </c>
      <c r="D18" s="5">
        <v>287</v>
      </c>
      <c r="E18" s="5">
        <v>320</v>
      </c>
      <c r="F18" s="5">
        <v>331</v>
      </c>
      <c r="G18" s="5">
        <v>342</v>
      </c>
      <c r="H18" s="5">
        <v>383</v>
      </c>
      <c r="I18" s="5">
        <v>438</v>
      </c>
      <c r="J18" s="5">
        <v>527</v>
      </c>
      <c r="K18" s="5">
        <v>642</v>
      </c>
      <c r="L18" s="5">
        <v>664</v>
      </c>
      <c r="M18" s="5">
        <v>903</v>
      </c>
      <c r="N18" s="5">
        <v>808</v>
      </c>
      <c r="O18" s="5">
        <v>1133</v>
      </c>
      <c r="P18" s="5">
        <v>1058</v>
      </c>
      <c r="Q18" s="5">
        <v>902</v>
      </c>
      <c r="R18" s="5">
        <v>821</v>
      </c>
      <c r="S18" s="5">
        <v>905</v>
      </c>
      <c r="T18" s="5">
        <v>964</v>
      </c>
      <c r="U18" s="5">
        <v>1212</v>
      </c>
      <c r="V18" s="5">
        <v>1160</v>
      </c>
      <c r="W18" s="5">
        <v>1245.8</v>
      </c>
      <c r="X18" s="1">
        <v>1333.986</v>
      </c>
      <c r="Y18" s="1">
        <v>1329.285</v>
      </c>
      <c r="Z18" s="1">
        <v>1916.3</v>
      </c>
      <c r="AA18" s="1">
        <v>2088.9</v>
      </c>
      <c r="AB18" s="1">
        <f>AA18/AA6*100</f>
        <v>3.8871934199263096</v>
      </c>
      <c r="AC18" s="1">
        <v>2461.3</v>
      </c>
      <c r="AD18" s="1">
        <f>AC18/AC6*100</f>
        <v>4.597492887923386</v>
      </c>
      <c r="AE18" s="16">
        <v>1403.1</v>
      </c>
      <c r="AF18" s="16">
        <f>AE18/AE6*100</f>
        <v>2.5938373485957675</v>
      </c>
      <c r="AG18" s="16">
        <v>1287.3</v>
      </c>
      <c r="AH18" s="16">
        <f>AG18/AG6*100</f>
        <v>2.3364290912918877</v>
      </c>
      <c r="AI18" s="16">
        <v>1341.1</v>
      </c>
      <c r="AJ18" s="16">
        <f>AI18/AI6*100</f>
        <v>2.4472181164577287</v>
      </c>
    </row>
    <row r="19" spans="1:30" ht="15.7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5"/>
      <c r="Q19" s="5"/>
      <c r="R19" s="5"/>
      <c r="S19" s="5"/>
      <c r="T19" s="5"/>
      <c r="U19" s="5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28" t="s">
        <v>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  <c r="Q20" s="1"/>
      <c r="R20" s="1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1:36" ht="16.5">
      <c r="A21" s="3" t="s">
        <v>36</v>
      </c>
      <c r="B21" s="4">
        <f aca="true" t="shared" si="0" ref="B21:AA21">B6/B35</f>
        <v>21839.924670433145</v>
      </c>
      <c r="C21" s="4">
        <f t="shared" si="0"/>
        <v>20948.542024013725</v>
      </c>
      <c r="D21" s="4">
        <f t="shared" si="0"/>
        <v>20905.442286081234</v>
      </c>
      <c r="E21" s="4">
        <f t="shared" si="0"/>
        <v>21915.744157441575</v>
      </c>
      <c r="F21" s="4">
        <f t="shared" si="0"/>
        <v>22210.85409252669</v>
      </c>
      <c r="G21" s="4">
        <f t="shared" si="0"/>
        <v>23169.61079994255</v>
      </c>
      <c r="H21" s="4">
        <f t="shared" si="0"/>
        <v>23160.701754385966</v>
      </c>
      <c r="I21" s="4">
        <f t="shared" si="0"/>
        <v>24539.7346464232</v>
      </c>
      <c r="J21" s="4">
        <f t="shared" si="0"/>
        <v>24731.46797506962</v>
      </c>
      <c r="K21" s="4">
        <f t="shared" si="0"/>
        <v>26507.531273934135</v>
      </c>
      <c r="L21" s="4">
        <f t="shared" si="0"/>
        <v>25972.37237237237</v>
      </c>
      <c r="M21" s="4">
        <f t="shared" si="0"/>
        <v>28431.79122182681</v>
      </c>
      <c r="N21" s="4">
        <f t="shared" si="0"/>
        <v>28339.50474427216</v>
      </c>
      <c r="O21" s="4">
        <f t="shared" si="0"/>
        <v>30425.99796334012</v>
      </c>
      <c r="P21" s="4">
        <f t="shared" si="0"/>
        <v>30362.206468763845</v>
      </c>
      <c r="Q21" s="4">
        <f t="shared" si="0"/>
        <v>30846.170535908008</v>
      </c>
      <c r="R21" s="4">
        <f t="shared" si="0"/>
        <v>30079.829696647153</v>
      </c>
      <c r="S21" s="4">
        <f t="shared" si="0"/>
        <v>30719.74055863584</v>
      </c>
      <c r="T21" s="4">
        <f t="shared" si="0"/>
        <v>31960.723514211884</v>
      </c>
      <c r="U21" s="4">
        <f t="shared" si="0"/>
        <v>34205.264231789435</v>
      </c>
      <c r="V21" s="4">
        <f t="shared" si="0"/>
        <v>38471</v>
      </c>
      <c r="W21" s="13">
        <f t="shared" si="0"/>
        <v>43683.07932786244</v>
      </c>
      <c r="X21" s="13">
        <f t="shared" si="0"/>
        <v>46018.703029141114</v>
      </c>
      <c r="Y21" s="13">
        <f t="shared" si="0"/>
        <v>47986.322465470264</v>
      </c>
      <c r="Z21" s="13">
        <f t="shared" si="0"/>
        <v>48862.63736263736</v>
      </c>
      <c r="AA21" s="13">
        <f t="shared" si="0"/>
        <v>47682.34250221828</v>
      </c>
      <c r="AB21" s="2">
        <v>100</v>
      </c>
      <c r="AC21" s="13">
        <f>AC6/AC35</f>
        <v>45981.01863780813</v>
      </c>
      <c r="AD21" s="1">
        <v>100</v>
      </c>
      <c r="AE21" s="13">
        <f>AE6/AE35</f>
        <v>45247.67879548306</v>
      </c>
      <c r="AF21" s="16">
        <v>100</v>
      </c>
      <c r="AG21" s="13">
        <f>AG6/AG35</f>
        <v>45213.27753159364</v>
      </c>
      <c r="AH21" s="16">
        <v>100</v>
      </c>
      <c r="AI21" s="13">
        <f>AI6/AI35</f>
        <v>44080.598455598454</v>
      </c>
      <c r="AJ21" s="16">
        <v>100</v>
      </c>
    </row>
    <row r="22" spans="1:30" ht="16.5">
      <c r="A22" s="8"/>
      <c r="B22" s="4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1"/>
      <c r="X22" s="1"/>
      <c r="Y22" s="1"/>
      <c r="Z22" s="1"/>
      <c r="AA22" s="1"/>
      <c r="AB22" s="1"/>
      <c r="AC22" s="1"/>
      <c r="AD22" s="1"/>
    </row>
    <row r="23" spans="1:36" ht="15.75">
      <c r="A23" s="9" t="s">
        <v>27</v>
      </c>
      <c r="B23" s="5">
        <f aca="true" t="shared" si="1" ref="B23:AA23">B8/B35</f>
        <v>8802.25988700565</v>
      </c>
      <c r="C23" s="5">
        <f t="shared" si="1"/>
        <v>8646.655231560893</v>
      </c>
      <c r="D23" s="5">
        <f t="shared" si="1"/>
        <v>8800.770589179643</v>
      </c>
      <c r="E23" s="5">
        <f t="shared" si="1"/>
        <v>9624.846248462485</v>
      </c>
      <c r="F23" s="5">
        <f t="shared" si="1"/>
        <v>10478.944246737841</v>
      </c>
      <c r="G23" s="5">
        <f t="shared" si="1"/>
        <v>11229.355163004451</v>
      </c>
      <c r="H23" s="5">
        <f t="shared" si="1"/>
        <v>11442.807017543859</v>
      </c>
      <c r="I23" s="5">
        <f t="shared" si="1"/>
        <v>12230.884967856655</v>
      </c>
      <c r="J23" s="5">
        <f t="shared" si="1"/>
        <v>12563.320514520621</v>
      </c>
      <c r="K23" s="5">
        <f t="shared" si="1"/>
        <v>13533.316313505235</v>
      </c>
      <c r="L23" s="5">
        <f t="shared" si="1"/>
        <v>13556.756756756757</v>
      </c>
      <c r="M23" s="5">
        <f t="shared" si="1"/>
        <v>14437.722419928827</v>
      </c>
      <c r="N23" s="5">
        <f t="shared" si="1"/>
        <v>14452.672992362879</v>
      </c>
      <c r="O23" s="5">
        <f t="shared" si="1"/>
        <v>15160.669834804254</v>
      </c>
      <c r="P23" s="5">
        <f t="shared" si="1"/>
        <v>14978.954364200265</v>
      </c>
      <c r="Q23" s="5">
        <f t="shared" si="1"/>
        <v>15054.241701019744</v>
      </c>
      <c r="R23" s="5">
        <f t="shared" si="1"/>
        <v>15395.42309739223</v>
      </c>
      <c r="S23" s="5">
        <f t="shared" si="1"/>
        <v>15631.342190605712</v>
      </c>
      <c r="T23" s="5">
        <f t="shared" si="1"/>
        <v>16137.467700258398</v>
      </c>
      <c r="U23" s="5">
        <f t="shared" si="1"/>
        <v>17796.36808814528</v>
      </c>
      <c r="V23" s="5">
        <f t="shared" si="1"/>
        <v>19570</v>
      </c>
      <c r="W23" s="1">
        <f t="shared" si="1"/>
        <v>21451.738960531457</v>
      </c>
      <c r="X23" s="1">
        <f t="shared" si="1"/>
        <v>22688.214148773008</v>
      </c>
      <c r="Y23" s="1">
        <f t="shared" si="1"/>
        <v>23256.075354693225</v>
      </c>
      <c r="Z23" s="16">
        <f t="shared" si="1"/>
        <v>23920.32967032967</v>
      </c>
      <c r="AA23" s="16">
        <f t="shared" si="1"/>
        <v>24081.632653061224</v>
      </c>
      <c r="AB23" s="15">
        <f>AA23/AA21*100</f>
        <v>50.50429863411367</v>
      </c>
      <c r="AC23" s="16">
        <f>AC8/AC35</f>
        <v>22833.11861204157</v>
      </c>
      <c r="AD23" s="15">
        <f>AC23/AC21*100</f>
        <v>49.65770504541829</v>
      </c>
      <c r="AE23" s="16">
        <f>AE8/AE35</f>
        <v>22472.438310330406</v>
      </c>
      <c r="AF23" s="16">
        <f>AE23/AE21*100</f>
        <v>49.66539479716639</v>
      </c>
      <c r="AG23" s="16">
        <f>AG8/AG35</f>
        <v>22614.967996061056</v>
      </c>
      <c r="AH23" s="16">
        <f>AG23/AG21*100</f>
        <v>50.018422089083046</v>
      </c>
      <c r="AI23" s="16">
        <f>AI8/AI35</f>
        <v>22953.748391248388</v>
      </c>
      <c r="AJ23" s="16">
        <f>AI23/AI21*100</f>
        <v>52.07222495939855</v>
      </c>
    </row>
    <row r="24" spans="1:36" ht="15.75">
      <c r="A24" s="9" t="s">
        <v>28</v>
      </c>
      <c r="B24" s="5">
        <f aca="true" t="shared" si="2" ref="B24:AA24">B9/B35</f>
        <v>13037.664783427495</v>
      </c>
      <c r="C24" s="5">
        <f t="shared" si="2"/>
        <v>12301.003430531733</v>
      </c>
      <c r="D24" s="5">
        <f t="shared" si="2"/>
        <v>12106.277091025846</v>
      </c>
      <c r="E24" s="5">
        <f t="shared" si="2"/>
        <v>12289.360393603936</v>
      </c>
      <c r="F24" s="5">
        <f t="shared" si="2"/>
        <v>11730.427046263345</v>
      </c>
      <c r="G24" s="5">
        <f t="shared" si="2"/>
        <v>11941.691799511704</v>
      </c>
      <c r="H24" s="5">
        <f t="shared" si="2"/>
        <v>11717.894736842105</v>
      </c>
      <c r="I24" s="5">
        <f t="shared" si="2"/>
        <v>12307.481876624266</v>
      </c>
      <c r="J24" s="5">
        <f t="shared" si="2"/>
        <v>12169.47354462273</v>
      </c>
      <c r="K24" s="5">
        <f t="shared" si="2"/>
        <v>12974.2149604289</v>
      </c>
      <c r="L24" s="5">
        <f t="shared" si="2"/>
        <v>12416.816816816816</v>
      </c>
      <c r="M24" s="5">
        <f t="shared" si="2"/>
        <v>13995.255041518387</v>
      </c>
      <c r="N24" s="5">
        <f t="shared" si="2"/>
        <v>13886.831751909282</v>
      </c>
      <c r="O24" s="5">
        <f t="shared" si="2"/>
        <v>15264.765784114052</v>
      </c>
      <c r="P24" s="5">
        <f t="shared" si="2"/>
        <v>15383.252104563579</v>
      </c>
      <c r="Q24" s="5">
        <f t="shared" si="2"/>
        <v>15791.928834888264</v>
      </c>
      <c r="R24" s="5">
        <f t="shared" si="2"/>
        <v>14684.406599254922</v>
      </c>
      <c r="S24" s="5">
        <f t="shared" si="2"/>
        <v>15088.39836803013</v>
      </c>
      <c r="T24" s="5">
        <f t="shared" si="2"/>
        <v>15823.255813953489</v>
      </c>
      <c r="U24" s="5">
        <f t="shared" si="2"/>
        <v>16408.896143644153</v>
      </c>
      <c r="V24" s="5">
        <f t="shared" si="2"/>
        <v>18901</v>
      </c>
      <c r="W24" s="1">
        <f t="shared" si="2"/>
        <v>22231.340367330988</v>
      </c>
      <c r="X24" s="1">
        <f t="shared" si="2"/>
        <v>23330.488880368102</v>
      </c>
      <c r="Y24" s="1">
        <f t="shared" si="2"/>
        <v>24730.247110777036</v>
      </c>
      <c r="Z24" s="16">
        <f t="shared" si="2"/>
        <v>24942.30769230769</v>
      </c>
      <c r="AA24" s="16">
        <f t="shared" si="2"/>
        <v>23600.709849157054</v>
      </c>
      <c r="AB24" s="15">
        <f>AA24/AA21*100</f>
        <v>49.49570136588633</v>
      </c>
      <c r="AC24" s="16">
        <f>AC9/AC35</f>
        <v>23147.900025766558</v>
      </c>
      <c r="AD24" s="15">
        <f>AC24/AC21*100</f>
        <v>50.34229495458171</v>
      </c>
      <c r="AE24" s="16">
        <f>AE9/AE35</f>
        <v>22775.240485152655</v>
      </c>
      <c r="AF24" s="16">
        <f>AE24/AE21*100</f>
        <v>50.33460520283361</v>
      </c>
      <c r="AG24" s="16">
        <f>AG9/AG35</f>
        <v>22598.30953553258</v>
      </c>
      <c r="AH24" s="16">
        <f>AG24/AG21*100</f>
        <v>49.98157791091694</v>
      </c>
      <c r="AI24" s="16">
        <f>AI9/AI35</f>
        <v>21126.850064350063</v>
      </c>
      <c r="AJ24" s="16">
        <f>AI24/AI21*100</f>
        <v>47.927775040601446</v>
      </c>
    </row>
    <row r="25" spans="1:30" ht="15.75">
      <c r="A25" s="8"/>
      <c r="B25" s="5" t="s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1"/>
      <c r="R25" s="1"/>
      <c r="S25" s="5"/>
      <c r="T25" s="5"/>
      <c r="U25" s="5"/>
      <c r="V25" s="5"/>
      <c r="W25" s="5"/>
      <c r="X25" s="1"/>
      <c r="Y25" s="1"/>
      <c r="Z25" s="1"/>
      <c r="AA25" s="1"/>
      <c r="AB25" s="1" t="s">
        <v>0</v>
      </c>
      <c r="AC25" s="1"/>
      <c r="AD25" s="1"/>
    </row>
    <row r="26" spans="1:36" ht="15.75">
      <c r="A26" s="9" t="s">
        <v>29</v>
      </c>
      <c r="B26" s="5">
        <f aca="true" t="shared" si="3" ref="B26:AA26">B11/B35</f>
        <v>7894.538606403013</v>
      </c>
      <c r="C26" s="5">
        <f t="shared" si="3"/>
        <v>7608.9193825042885</v>
      </c>
      <c r="D26" s="5">
        <f t="shared" si="3"/>
        <v>7618.396211269866</v>
      </c>
      <c r="E26" s="5">
        <f t="shared" si="3"/>
        <v>7961.254612546126</v>
      </c>
      <c r="F26" s="5">
        <f t="shared" si="3"/>
        <v>8357.0581257414</v>
      </c>
      <c r="G26" s="5">
        <f t="shared" si="3"/>
        <v>9137.58150222605</v>
      </c>
      <c r="H26" s="5">
        <f t="shared" si="3"/>
        <v>9072.280701754386</v>
      </c>
      <c r="I26" s="5">
        <f t="shared" si="3"/>
        <v>10041.034058268364</v>
      </c>
      <c r="J26" s="5">
        <f t="shared" si="3"/>
        <v>10243.284710250631</v>
      </c>
      <c r="K26" s="5">
        <f t="shared" si="3"/>
        <v>10843.757978044421</v>
      </c>
      <c r="L26" s="5">
        <f t="shared" si="3"/>
        <v>10606.606606606607</v>
      </c>
      <c r="M26" s="5">
        <f t="shared" si="3"/>
        <v>11413.99762752076</v>
      </c>
      <c r="N26" s="5">
        <f t="shared" si="3"/>
        <v>11467.252950705855</v>
      </c>
      <c r="O26" s="5">
        <f t="shared" si="3"/>
        <v>12188.277890925548</v>
      </c>
      <c r="P26" s="5">
        <f t="shared" si="3"/>
        <v>12498.892334957907</v>
      </c>
      <c r="Q26" s="5">
        <f t="shared" si="3"/>
        <v>12812.974614883924</v>
      </c>
      <c r="R26" s="5">
        <f t="shared" si="3"/>
        <v>12840.872804683342</v>
      </c>
      <c r="S26" s="5">
        <f t="shared" si="3"/>
        <v>13245.109321058688</v>
      </c>
      <c r="T26" s="5">
        <f t="shared" si="3"/>
        <v>14013.436692506459</v>
      </c>
      <c r="U26" s="5">
        <f t="shared" si="3"/>
        <v>15733.52377065905</v>
      </c>
      <c r="V26" s="5">
        <f t="shared" si="3"/>
        <v>17965</v>
      </c>
      <c r="W26" s="1">
        <f t="shared" si="3"/>
        <v>22525.693630324342</v>
      </c>
      <c r="X26" s="1">
        <f t="shared" si="3"/>
        <v>24421.78105828221</v>
      </c>
      <c r="Y26" s="1">
        <f t="shared" si="3"/>
        <v>26094.353095931598</v>
      </c>
      <c r="Z26" s="1">
        <f t="shared" si="3"/>
        <v>25392.399267399265</v>
      </c>
      <c r="AA26" s="16">
        <f t="shared" si="3"/>
        <v>24958.118899733807</v>
      </c>
      <c r="AB26" s="1">
        <f>AA26/AA21*100</f>
        <v>52.34247645986081</v>
      </c>
      <c r="AC26" s="1">
        <v>23986.68727991068</v>
      </c>
      <c r="AD26" s="1">
        <f>AC26/AC21*100</f>
        <v>52.166498243228354</v>
      </c>
      <c r="AE26" s="16">
        <f>AE11/AE35</f>
        <v>24645.420326223335</v>
      </c>
      <c r="AF26" s="16">
        <f>AE26/AE21*100</f>
        <v>54.46781134921691</v>
      </c>
      <c r="AG26" s="16">
        <f>AG11/AG35</f>
        <v>24351.468898736257</v>
      </c>
      <c r="AH26" s="16">
        <f>AG26/AG21*100</f>
        <v>53.8591100406738</v>
      </c>
      <c r="AI26" s="16">
        <f>AI11/AI35</f>
        <v>23567.326254826254</v>
      </c>
      <c r="AJ26" s="16">
        <f>AI26/AI21*100</f>
        <v>53.46417036185471</v>
      </c>
    </row>
    <row r="27" spans="1:36" ht="15.75">
      <c r="A27" s="9" t="s">
        <v>30</v>
      </c>
      <c r="B27" s="5">
        <f aca="true" t="shared" si="4" ref="B27:AA27">B12/B35</f>
        <v>374.76459510357813</v>
      </c>
      <c r="C27" s="5">
        <f t="shared" si="4"/>
        <v>358.49056603773585</v>
      </c>
      <c r="D27" s="5">
        <f t="shared" si="4"/>
        <v>349.97591908813615</v>
      </c>
      <c r="E27" s="5">
        <f t="shared" si="4"/>
        <v>370.5412054120541</v>
      </c>
      <c r="F27" s="5">
        <f t="shared" si="4"/>
        <v>395.9074733096085</v>
      </c>
      <c r="G27" s="5">
        <f t="shared" si="4"/>
        <v>469.6251615682895</v>
      </c>
      <c r="H27" s="5">
        <f t="shared" si="4"/>
        <v>468.77192982456137</v>
      </c>
      <c r="I27" s="5">
        <f t="shared" si="4"/>
        <v>506.0867186431405</v>
      </c>
      <c r="J27" s="5">
        <f t="shared" si="4"/>
        <v>517.172788754807</v>
      </c>
      <c r="K27" s="5">
        <f t="shared" si="4"/>
        <v>538.6775593566505</v>
      </c>
      <c r="L27" s="5">
        <f t="shared" si="4"/>
        <v>539.3393393393393</v>
      </c>
      <c r="M27" s="5">
        <f t="shared" si="4"/>
        <v>571.767497034401</v>
      </c>
      <c r="N27" s="5">
        <f t="shared" si="4"/>
        <v>344.82758620689657</v>
      </c>
      <c r="O27" s="5">
        <f t="shared" si="4"/>
        <v>623.4442181489025</v>
      </c>
      <c r="P27" s="5">
        <f t="shared" si="4"/>
        <v>607.0004430660168</v>
      </c>
      <c r="Q27" s="5">
        <f t="shared" si="4"/>
        <v>675.85159470601</v>
      </c>
      <c r="R27" s="5">
        <f t="shared" si="4"/>
        <v>558.8078765300692</v>
      </c>
      <c r="S27" s="5">
        <f t="shared" si="4"/>
        <v>570.1433204310074</v>
      </c>
      <c r="T27" s="5">
        <f t="shared" si="4"/>
        <v>610.8527131782946</v>
      </c>
      <c r="U27" s="5">
        <f t="shared" si="4"/>
        <v>645.7865741685371</v>
      </c>
      <c r="V27" s="5">
        <f t="shared" si="4"/>
        <v>1627</v>
      </c>
      <c r="W27" s="1">
        <f t="shared" si="4"/>
        <v>724.7948417350527</v>
      </c>
      <c r="X27" s="1">
        <f t="shared" si="4"/>
        <v>868.3608128834356</v>
      </c>
      <c r="Y27" s="1">
        <f t="shared" si="4"/>
        <v>1037.715869585643</v>
      </c>
      <c r="Z27" s="1">
        <f t="shared" si="4"/>
        <v>1698.6263736263736</v>
      </c>
      <c r="AA27" s="16">
        <f t="shared" si="4"/>
        <v>1678.6157941437443</v>
      </c>
      <c r="AB27" s="1">
        <f>AA27/AA21*100</f>
        <v>3.5204138598384755</v>
      </c>
      <c r="AC27" s="1">
        <v>1500.7300523919953</v>
      </c>
      <c r="AD27" s="1">
        <f>AC27/AC21*100</f>
        <v>3.2638034059515424</v>
      </c>
      <c r="AE27" s="16">
        <f>AE12/AE35</f>
        <v>1537.3483897950648</v>
      </c>
      <c r="AF27" s="16">
        <f>AE27/AE21*100</f>
        <v>3.397629294408211</v>
      </c>
      <c r="AG27" s="16">
        <f>AG12/AG35</f>
        <v>1526.9161332676845</v>
      </c>
      <c r="AH27" s="16">
        <f>AG27/AG21*100</f>
        <v>3.3771410006733595</v>
      </c>
      <c r="AI27" s="16">
        <f>AI12/AI35</f>
        <v>1490.1061776061774</v>
      </c>
      <c r="AJ27" s="16">
        <f>AI27/AI21*100</f>
        <v>3.380412766190398</v>
      </c>
    </row>
    <row r="28" spans="1:36" ht="15.75">
      <c r="A28" s="9" t="s">
        <v>31</v>
      </c>
      <c r="B28" s="5">
        <f aca="true" t="shared" si="5" ref="B28:AA28">B13/B35</f>
        <v>3768.361581920904</v>
      </c>
      <c r="C28" s="5">
        <f t="shared" si="5"/>
        <v>3809.605488850772</v>
      </c>
      <c r="D28" s="5">
        <f t="shared" si="5"/>
        <v>4013.485310643763</v>
      </c>
      <c r="E28" s="5">
        <f t="shared" si="5"/>
        <v>4444.956949569496</v>
      </c>
      <c r="F28" s="5">
        <f t="shared" si="5"/>
        <v>4402.431791221827</v>
      </c>
      <c r="G28" s="5">
        <f t="shared" si="5"/>
        <v>4374.551199195749</v>
      </c>
      <c r="H28" s="5">
        <f t="shared" si="5"/>
        <v>4307.368421052632</v>
      </c>
      <c r="I28" s="5">
        <f t="shared" si="5"/>
        <v>4449.4597182328</v>
      </c>
      <c r="J28" s="5">
        <f t="shared" si="5"/>
        <v>4398.6208725633205</v>
      </c>
      <c r="K28" s="5">
        <f t="shared" si="5"/>
        <v>4729.384733214195</v>
      </c>
      <c r="L28" s="5">
        <f t="shared" si="5"/>
        <v>4575.375375375375</v>
      </c>
      <c r="M28" s="5">
        <f t="shared" si="5"/>
        <v>5023.724792408067</v>
      </c>
      <c r="N28" s="5">
        <f t="shared" si="5"/>
        <v>5136.542467021523</v>
      </c>
      <c r="O28" s="5">
        <f t="shared" si="5"/>
        <v>5009.051821679112</v>
      </c>
      <c r="P28" s="5">
        <f t="shared" si="5"/>
        <v>4711.418918918918</v>
      </c>
      <c r="Q28" s="5">
        <f t="shared" si="5"/>
        <v>4640.919939249295</v>
      </c>
      <c r="R28" s="5">
        <f t="shared" si="5"/>
        <v>4175.625332623736</v>
      </c>
      <c r="S28" s="5">
        <f t="shared" si="5"/>
        <v>4340.412177005963</v>
      </c>
      <c r="T28" s="5">
        <f t="shared" si="5"/>
        <v>4351.421188630491</v>
      </c>
      <c r="U28" s="5">
        <f t="shared" si="5"/>
        <v>4148.133034074679</v>
      </c>
      <c r="V28" s="5">
        <f t="shared" si="5"/>
        <v>4788</v>
      </c>
      <c r="W28" s="1">
        <f t="shared" si="5"/>
        <v>4494.724501758499</v>
      </c>
      <c r="X28" s="1">
        <f t="shared" si="5"/>
        <v>4776.869248466258</v>
      </c>
      <c r="Y28" s="1">
        <f t="shared" si="5"/>
        <v>4718.21384947853</v>
      </c>
      <c r="Z28" s="1">
        <f t="shared" si="5"/>
        <v>4772.069597069597</v>
      </c>
      <c r="AA28" s="16">
        <f t="shared" si="5"/>
        <v>4874.622892635315</v>
      </c>
      <c r="AB28" s="1">
        <f>AA28/AA21*100</f>
        <v>10.223119580185344</v>
      </c>
      <c r="AC28" s="1">
        <v>4595.980417418192</v>
      </c>
      <c r="AD28" s="1">
        <f>AC28/AC21*100</f>
        <v>9.995386256273852</v>
      </c>
      <c r="AE28" s="16">
        <f>AE13/AE35</f>
        <v>4296.194061062317</v>
      </c>
      <c r="AF28" s="16">
        <f>AE28/AE21*100</f>
        <v>9.494838576097727</v>
      </c>
      <c r="AG28" s="16">
        <f>AG13/AG35</f>
        <v>4307.648120794354</v>
      </c>
      <c r="AH28" s="16">
        <f>AG28/AG21*100</f>
        <v>9.527396278193509</v>
      </c>
      <c r="AI28" s="16">
        <f>AI13/AI35</f>
        <v>4499.0347490347485</v>
      </c>
      <c r="AJ28" s="16">
        <f>AI28/AI21*100</f>
        <v>10.206383095198992</v>
      </c>
    </row>
    <row r="29" spans="1:36" ht="15.75">
      <c r="A29" s="9" t="s">
        <v>32</v>
      </c>
      <c r="B29" s="5">
        <f aca="true" t="shared" si="6" ref="B29:AA29">B14/B35</f>
        <v>2374.764595103578</v>
      </c>
      <c r="C29" s="5">
        <f t="shared" si="6"/>
        <v>1922.8130360205832</v>
      </c>
      <c r="D29" s="5">
        <f t="shared" si="6"/>
        <v>1842.992454647616</v>
      </c>
      <c r="E29" s="5">
        <f t="shared" si="6"/>
        <v>1923.4317343173432</v>
      </c>
      <c r="F29" s="5">
        <f t="shared" si="6"/>
        <v>1892.0521945432977</v>
      </c>
      <c r="G29" s="5">
        <f t="shared" si="6"/>
        <v>2016.3722533390778</v>
      </c>
      <c r="H29" s="5">
        <f t="shared" si="6"/>
        <v>2080</v>
      </c>
      <c r="I29" s="5">
        <f t="shared" si="6"/>
        <v>2068.116536725482</v>
      </c>
      <c r="J29" s="5">
        <f t="shared" si="6"/>
        <v>2131.0171064845513</v>
      </c>
      <c r="K29" s="5">
        <f t="shared" si="6"/>
        <v>2263.2116415624205</v>
      </c>
      <c r="L29" s="5">
        <f t="shared" si="6"/>
        <v>2611.4114114114113</v>
      </c>
      <c r="M29" s="5">
        <f t="shared" si="6"/>
        <v>2550.4151838671414</v>
      </c>
      <c r="N29" s="5">
        <f t="shared" si="6"/>
        <v>2554.9641286739184</v>
      </c>
      <c r="O29" s="5">
        <f t="shared" si="6"/>
        <v>2950.8938673908124</v>
      </c>
      <c r="P29" s="5">
        <f t="shared" si="6"/>
        <v>3143.5533894550285</v>
      </c>
      <c r="Q29" s="5">
        <f t="shared" si="6"/>
        <v>3096.1162942069864</v>
      </c>
      <c r="R29" s="5">
        <f t="shared" si="6"/>
        <v>3214.475784992017</v>
      </c>
      <c r="S29" s="5">
        <f t="shared" si="6"/>
        <v>3186.525787216236</v>
      </c>
      <c r="T29" s="5">
        <f t="shared" si="6"/>
        <v>3164.8578811369507</v>
      </c>
      <c r="U29" s="5">
        <f t="shared" si="6"/>
        <v>3157.518873699245</v>
      </c>
      <c r="V29" s="5">
        <f t="shared" si="6"/>
        <v>3329</v>
      </c>
      <c r="W29" s="1">
        <f t="shared" si="6"/>
        <v>3176.729191090269</v>
      </c>
      <c r="X29" s="1">
        <f t="shared" si="6"/>
        <v>3276.7216257668715</v>
      </c>
      <c r="Y29" s="1">
        <f t="shared" si="6"/>
        <v>3514.866109179742</v>
      </c>
      <c r="Z29" s="1">
        <f t="shared" si="6"/>
        <v>3426.373626373626</v>
      </c>
      <c r="AA29" s="16">
        <f t="shared" si="6"/>
        <v>3107.897071872227</v>
      </c>
      <c r="AB29" s="1">
        <f>AA29/AA21*100</f>
        <v>6.517920279876438</v>
      </c>
      <c r="AC29" s="1">
        <v>2946.491454092588</v>
      </c>
      <c r="AD29" s="1">
        <f>AC29/AC21*100</f>
        <v>6.40806041575995</v>
      </c>
      <c r="AE29" s="16">
        <f>AE14/AE35</f>
        <v>2652.028439983271</v>
      </c>
      <c r="AF29" s="16">
        <f>AE29/AE21*100</f>
        <v>5.861136992176524</v>
      </c>
      <c r="AG29" s="16">
        <f>AG14/AG35</f>
        <v>2720.4168718201217</v>
      </c>
      <c r="AH29" s="16">
        <f>AG29/AG21*100</f>
        <v>6.016853942780809</v>
      </c>
      <c r="AI29" s="16">
        <f>AI14/AI35</f>
        <v>2696.509009009009</v>
      </c>
      <c r="AJ29" s="16">
        <f>AI29/AI21*100</f>
        <v>6.1172241382456525</v>
      </c>
    </row>
    <row r="30" spans="1:36" ht="15.75">
      <c r="A30" s="9" t="s">
        <v>33</v>
      </c>
      <c r="B30" s="5">
        <f aca="true" t="shared" si="7" ref="B30:AA30">B15/B35</f>
        <v>453.86064030131826</v>
      </c>
      <c r="C30" s="5">
        <f t="shared" si="7"/>
        <v>478.55917667238424</v>
      </c>
      <c r="D30" s="5">
        <f t="shared" si="7"/>
        <v>561.8879434901269</v>
      </c>
      <c r="E30" s="5">
        <f t="shared" si="7"/>
        <v>644.2189421894219</v>
      </c>
      <c r="F30" s="5">
        <f t="shared" si="7"/>
        <v>652.4317912218268</v>
      </c>
      <c r="G30" s="5">
        <f t="shared" si="7"/>
        <v>825.7934798219158</v>
      </c>
      <c r="H30" s="5">
        <f t="shared" si="7"/>
        <v>863.1578947368421</v>
      </c>
      <c r="I30" s="5">
        <f t="shared" si="7"/>
        <v>876.7610450006839</v>
      </c>
      <c r="J30" s="5">
        <f t="shared" si="7"/>
        <v>852.6720594085665</v>
      </c>
      <c r="K30" s="5">
        <f t="shared" si="7"/>
        <v>938.2180239979576</v>
      </c>
      <c r="L30" s="5">
        <f t="shared" si="7"/>
        <v>1010.2102102102102</v>
      </c>
      <c r="M30" s="5">
        <f t="shared" si="7"/>
        <v>1072.3606168446026</v>
      </c>
      <c r="N30" s="5">
        <f t="shared" si="7"/>
        <v>1342.2818791946308</v>
      </c>
      <c r="O30" s="5">
        <f t="shared" si="7"/>
        <v>1386.060194614166</v>
      </c>
      <c r="P30" s="5">
        <f t="shared" si="7"/>
        <v>1442.1798848028357</v>
      </c>
      <c r="Q30" s="5">
        <f t="shared" si="7"/>
        <v>1712.9529182035149</v>
      </c>
      <c r="R30" s="5">
        <f t="shared" si="7"/>
        <v>1673.2304417243215</v>
      </c>
      <c r="S30" s="5">
        <f t="shared" si="7"/>
        <v>1749.1369390103569</v>
      </c>
      <c r="T30" s="5">
        <f t="shared" si="7"/>
        <v>1898.7080103359172</v>
      </c>
      <c r="U30" s="5">
        <f t="shared" si="7"/>
        <v>2021.0161191593554</v>
      </c>
      <c r="V30" s="5">
        <f t="shared" si="7"/>
        <v>2206</v>
      </c>
      <c r="W30" s="1">
        <f t="shared" si="7"/>
        <v>2550.4103165298943</v>
      </c>
      <c r="X30" s="1">
        <f t="shared" si="7"/>
        <v>2521.7225843558285</v>
      </c>
      <c r="Y30" s="1">
        <f t="shared" si="7"/>
        <v>2511.0072348022177</v>
      </c>
      <c r="Z30" s="1">
        <f t="shared" si="7"/>
        <v>2700.915750915751</v>
      </c>
      <c r="AA30" s="16">
        <f t="shared" si="7"/>
        <v>2647.2049689440996</v>
      </c>
      <c r="AB30" s="1">
        <f>AA30/AA21*100</f>
        <v>5.551751088615133</v>
      </c>
      <c r="AC30" s="1">
        <v>2417.6758567379543</v>
      </c>
      <c r="AD30" s="1">
        <f>AC30/AC21*100</f>
        <v>5.257986726614203</v>
      </c>
      <c r="AE30" s="16">
        <f>AE15/AE35</f>
        <v>2463.9899623588453</v>
      </c>
      <c r="AF30" s="16">
        <f>AE30/AE21*100</f>
        <v>5.445561027552243</v>
      </c>
      <c r="AG30" s="16">
        <f>AG15/AG35</f>
        <v>2695.962580009848</v>
      </c>
      <c r="AH30" s="16">
        <f>AG30/AG21*100</f>
        <v>5.962767415226629</v>
      </c>
      <c r="AI30" s="16">
        <f>AI15/AI35</f>
        <v>2681.0649935649935</v>
      </c>
      <c r="AJ30" s="16">
        <f>AI30/AI21*100</f>
        <v>6.0821882812357435</v>
      </c>
    </row>
    <row r="31" spans="1:36" ht="15.75">
      <c r="A31" s="9" t="s">
        <v>34</v>
      </c>
      <c r="B31" s="5">
        <f aca="true" t="shared" si="8" ref="B31:AA31">B16/B35</f>
        <v>5329.566854990583</v>
      </c>
      <c r="C31" s="5">
        <f t="shared" si="8"/>
        <v>5268.360205831905</v>
      </c>
      <c r="D31" s="5">
        <f t="shared" si="8"/>
        <v>5437.46989886017</v>
      </c>
      <c r="E31" s="5">
        <f t="shared" si="8"/>
        <v>5407.441574415744</v>
      </c>
      <c r="F31" s="5">
        <f t="shared" si="8"/>
        <v>5373.6654804270465</v>
      </c>
      <c r="G31" s="5">
        <f t="shared" si="8"/>
        <v>5196.036191296855</v>
      </c>
      <c r="H31" s="5">
        <f t="shared" si="8"/>
        <v>5247.719298245614</v>
      </c>
      <c r="I31" s="5">
        <f t="shared" si="8"/>
        <v>5342.634386540829</v>
      </c>
      <c r="J31" s="5">
        <f t="shared" si="8"/>
        <v>5245.988595676966</v>
      </c>
      <c r="K31" s="5">
        <f t="shared" si="8"/>
        <v>5670.155731427113</v>
      </c>
      <c r="L31" s="5">
        <f t="shared" si="8"/>
        <v>5077.477477477478</v>
      </c>
      <c r="M31" s="5">
        <f t="shared" si="8"/>
        <v>5865.327402135231</v>
      </c>
      <c r="N31" s="5">
        <f t="shared" si="8"/>
        <v>5759.083545475584</v>
      </c>
      <c r="O31" s="5">
        <f t="shared" si="8"/>
        <v>6221.995926680244</v>
      </c>
      <c r="P31" s="5">
        <f t="shared" si="8"/>
        <v>6068.896765618077</v>
      </c>
      <c r="Q31" s="5">
        <f t="shared" si="8"/>
        <v>6192.232588413973</v>
      </c>
      <c r="R31" s="5">
        <f t="shared" si="8"/>
        <v>6046.833422032996</v>
      </c>
      <c r="S31" s="5">
        <f t="shared" si="8"/>
        <v>5952.505492206298</v>
      </c>
      <c r="T31" s="5">
        <f t="shared" si="8"/>
        <v>6093.023255813953</v>
      </c>
      <c r="U31" s="5">
        <f t="shared" si="8"/>
        <v>6389.512344419507</v>
      </c>
      <c r="V31" s="5">
        <f t="shared" si="8"/>
        <v>6346</v>
      </c>
      <c r="W31" s="1">
        <f t="shared" si="8"/>
        <v>8008.01094177413</v>
      </c>
      <c r="X31" s="1">
        <f t="shared" si="8"/>
        <v>7932.231595092026</v>
      </c>
      <c r="Y31" s="1">
        <f t="shared" si="8"/>
        <v>7897.333458611293</v>
      </c>
      <c r="Z31" s="1">
        <f t="shared" si="8"/>
        <v>8119.413919413919</v>
      </c>
      <c r="AA31" s="16">
        <f t="shared" si="8"/>
        <v>7589.086069210292</v>
      </c>
      <c r="AB31" s="1">
        <f>AA31/AA21*100</f>
        <v>15.915925415906806</v>
      </c>
      <c r="AC31" s="1">
        <v>7454.006699304305</v>
      </c>
      <c r="AD31" s="1">
        <f>AC31/AC21*100</f>
        <v>16.21105169074095</v>
      </c>
      <c r="AE31" s="16">
        <f>AE16/AE35</f>
        <v>7519.615223755752</v>
      </c>
      <c r="AF31" s="16">
        <f>AE31/AE21*100</f>
        <v>16.618786695653466</v>
      </c>
      <c r="AG31" s="16">
        <f>AG16/AG35</f>
        <v>7675.529295913343</v>
      </c>
      <c r="AH31" s="16">
        <f>AG31/AG21*100</f>
        <v>16.976272712257856</v>
      </c>
      <c r="AI31" s="16">
        <f>AI16/AI35</f>
        <v>7164.3339768339765</v>
      </c>
      <c r="AJ31" s="16">
        <f>AI31/AI21*100</f>
        <v>16.252805605737123</v>
      </c>
    </row>
    <row r="32" spans="1:36" ht="15.75">
      <c r="A32" s="9" t="s">
        <v>35</v>
      </c>
      <c r="B32" s="5">
        <f aca="true" t="shared" si="9" ref="B32:AA32">B17/B35</f>
        <v>986.8173258003766</v>
      </c>
      <c r="C32" s="5">
        <f t="shared" si="9"/>
        <v>852.4871355060035</v>
      </c>
      <c r="D32" s="5">
        <f t="shared" si="9"/>
        <v>619.682131963397</v>
      </c>
      <c r="E32" s="5">
        <f t="shared" si="9"/>
        <v>668.819188191882</v>
      </c>
      <c r="F32" s="5">
        <f t="shared" si="9"/>
        <v>646.5005931198102</v>
      </c>
      <c r="G32" s="5">
        <f t="shared" si="9"/>
        <v>660.6347838575326</v>
      </c>
      <c r="H32" s="5">
        <f t="shared" si="9"/>
        <v>583.859649122807</v>
      </c>
      <c r="I32" s="5">
        <f t="shared" si="9"/>
        <v>656.5449322938039</v>
      </c>
      <c r="J32" s="5">
        <f t="shared" si="9"/>
        <v>644.4768598329134</v>
      </c>
      <c r="K32" s="5">
        <f t="shared" si="9"/>
        <v>703.3443962215982</v>
      </c>
      <c r="L32" s="5">
        <f t="shared" si="9"/>
        <v>756.7567567567568</v>
      </c>
      <c r="M32" s="5">
        <f t="shared" si="9"/>
        <v>862.3962040332148</v>
      </c>
      <c r="N32" s="5">
        <f t="shared" si="9"/>
        <v>798.4262902105994</v>
      </c>
      <c r="O32" s="5">
        <f t="shared" si="9"/>
        <v>763.7474541751527</v>
      </c>
      <c r="P32" s="5">
        <f t="shared" si="9"/>
        <v>716.6592822330526</v>
      </c>
      <c r="Q32" s="5">
        <f t="shared" si="9"/>
        <v>736.6022998481233</v>
      </c>
      <c r="R32" s="5">
        <f t="shared" si="9"/>
        <v>697.1793507184673</v>
      </c>
      <c r="S32" s="5">
        <f t="shared" si="9"/>
        <v>728.109634899048</v>
      </c>
      <c r="T32" s="5">
        <f t="shared" si="9"/>
        <v>833.0749354005168</v>
      </c>
      <c r="U32" s="5">
        <f t="shared" si="9"/>
        <v>872.2709651091615</v>
      </c>
      <c r="V32" s="5">
        <f t="shared" si="9"/>
        <v>1050</v>
      </c>
      <c r="W32" s="1">
        <f t="shared" si="9"/>
        <v>985.3458382180539</v>
      </c>
      <c r="X32" s="1">
        <f t="shared" si="9"/>
        <v>942.2718558282209</v>
      </c>
      <c r="Y32" s="1">
        <f t="shared" si="9"/>
        <v>963.8569952081181</v>
      </c>
      <c r="Z32" s="1">
        <f t="shared" si="9"/>
        <v>997.8021978021976</v>
      </c>
      <c r="AA32" s="16">
        <f t="shared" si="9"/>
        <v>973.4693877551019</v>
      </c>
      <c r="AB32" s="1">
        <f>AA32/AA21*100</f>
        <v>2.041572071904425</v>
      </c>
      <c r="AC32" s="1">
        <v>965.3010392510523</v>
      </c>
      <c r="AD32" s="1">
        <f>AC32/AC21*100</f>
        <v>2.0993467910198245</v>
      </c>
      <c r="AE32" s="16">
        <f>AE17/AE35</f>
        <v>959.5148473442074</v>
      </c>
      <c r="AF32" s="16">
        <f>AE32/AE21*100</f>
        <v>2.1205835810521023</v>
      </c>
      <c r="AG32" s="16">
        <f>AG17/AG35</f>
        <v>878.9594616773346</v>
      </c>
      <c r="AH32" s="16">
        <f>AG32/AG21*100</f>
        <v>1.9440295189021521</v>
      </c>
      <c r="AI32" s="16">
        <f>AI17/AI35</f>
        <v>903.4749034749035</v>
      </c>
      <c r="AJ32" s="16">
        <f>AI32/AI21*100</f>
        <v>2.049597635079652</v>
      </c>
    </row>
    <row r="33" spans="1:36" ht="15.75">
      <c r="A33" s="9" t="s">
        <v>48</v>
      </c>
      <c r="B33" s="5">
        <f aca="true" t="shared" si="10" ref="B33:AA33">B18/B35</f>
        <v>659.1337099811676</v>
      </c>
      <c r="C33" s="5">
        <f t="shared" si="10"/>
        <v>650.0857632933105</v>
      </c>
      <c r="D33" s="5">
        <f t="shared" si="10"/>
        <v>460.748113661904</v>
      </c>
      <c r="E33" s="5">
        <f t="shared" si="10"/>
        <v>492.0049200492005</v>
      </c>
      <c r="F33" s="5">
        <f t="shared" si="10"/>
        <v>490.80664294187426</v>
      </c>
      <c r="G33" s="5">
        <f t="shared" si="10"/>
        <v>491.16760017233946</v>
      </c>
      <c r="H33" s="5">
        <f t="shared" si="10"/>
        <v>537.5438596491227</v>
      </c>
      <c r="I33" s="5">
        <f t="shared" si="10"/>
        <v>599.097250718096</v>
      </c>
      <c r="J33" s="5">
        <f t="shared" si="10"/>
        <v>698.8463068558547</v>
      </c>
      <c r="K33" s="5">
        <f t="shared" si="10"/>
        <v>819.5047230022977</v>
      </c>
      <c r="L33" s="5">
        <f t="shared" si="10"/>
        <v>797.5975975975975</v>
      </c>
      <c r="M33" s="5">
        <f t="shared" si="10"/>
        <v>1071.1743772241994</v>
      </c>
      <c r="N33" s="5">
        <f t="shared" si="10"/>
        <v>934.9687572321222</v>
      </c>
      <c r="O33" s="5">
        <f t="shared" si="10"/>
        <v>1281.9642453043675</v>
      </c>
      <c r="P33" s="5">
        <f t="shared" si="10"/>
        <v>1171.9096145325652</v>
      </c>
      <c r="Q33" s="5">
        <f t="shared" si="10"/>
        <v>978.5202863961814</v>
      </c>
      <c r="R33" s="5">
        <f t="shared" si="10"/>
        <v>873.8690792974986</v>
      </c>
      <c r="S33" s="5">
        <f t="shared" si="10"/>
        <v>946.7517522753426</v>
      </c>
      <c r="T33" s="5">
        <f t="shared" si="10"/>
        <v>996.3824289405685</v>
      </c>
      <c r="U33" s="5">
        <f t="shared" si="10"/>
        <v>1236.482350540706</v>
      </c>
      <c r="V33" s="5">
        <f t="shared" si="10"/>
        <v>1160</v>
      </c>
      <c r="W33" s="1">
        <f t="shared" si="10"/>
        <v>1217.076983196561</v>
      </c>
      <c r="X33" s="1">
        <f t="shared" si="10"/>
        <v>1278.744248466258</v>
      </c>
      <c r="Y33" s="1">
        <f t="shared" si="10"/>
        <v>1248.9758526731184</v>
      </c>
      <c r="Z33" s="1">
        <f t="shared" si="10"/>
        <v>1754.8534798534797</v>
      </c>
      <c r="AA33" s="16">
        <f t="shared" si="10"/>
        <v>1853.5048802129547</v>
      </c>
      <c r="AB33" s="1">
        <f>AA33/AA21*100</f>
        <v>3.8871934199263087</v>
      </c>
      <c r="AC33" s="1">
        <v>2113.9740616679555</v>
      </c>
      <c r="AD33" s="1">
        <f>AC33/AC21*100</f>
        <v>4.597492887923386</v>
      </c>
      <c r="AE33" s="16">
        <f>AE18/AE35</f>
        <v>1173.651191969887</v>
      </c>
      <c r="AF33" s="16">
        <f>AE33/AE21*100</f>
        <v>2.593837348595767</v>
      </c>
      <c r="AG33" s="16">
        <f>AG18/AG35</f>
        <v>1056.3761693746924</v>
      </c>
      <c r="AH33" s="16">
        <f>AG33/AG21*100</f>
        <v>2.3364290912918877</v>
      </c>
      <c r="AI33" s="16">
        <f>AI18/AI35</f>
        <v>1078.748391248391</v>
      </c>
      <c r="AJ33" s="16">
        <f>AI33/AI21*100</f>
        <v>2.4472181164577287</v>
      </c>
    </row>
    <row r="34" spans="1:30" ht="15.7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6" ht="15.75">
      <c r="A35" s="19" t="s">
        <v>39</v>
      </c>
      <c r="B35" s="10">
        <v>0.531</v>
      </c>
      <c r="C35" s="10">
        <v>0.583</v>
      </c>
      <c r="D35" s="10">
        <v>0.6229</v>
      </c>
      <c r="E35" s="10">
        <v>0.6504</v>
      </c>
      <c r="F35" s="10">
        <v>0.6744</v>
      </c>
      <c r="G35" s="10">
        <v>0.6963</v>
      </c>
      <c r="H35" s="10">
        <v>0.7125</v>
      </c>
      <c r="I35" s="10">
        <v>0.7311</v>
      </c>
      <c r="J35" s="10">
        <v>0.7541</v>
      </c>
      <c r="K35" s="10">
        <v>0.7834</v>
      </c>
      <c r="L35" s="10">
        <v>0.8325</v>
      </c>
      <c r="M35" s="10">
        <v>0.843</v>
      </c>
      <c r="N35" s="10">
        <v>0.8642</v>
      </c>
      <c r="O35" s="10">
        <v>0.8838</v>
      </c>
      <c r="P35" s="10">
        <v>0.9028</v>
      </c>
      <c r="Q35" s="10">
        <v>0.9218</v>
      </c>
      <c r="R35" s="10">
        <v>0.9395</v>
      </c>
      <c r="S35" s="10">
        <v>0.9559</v>
      </c>
      <c r="T35" s="10">
        <v>0.9675</v>
      </c>
      <c r="U35" s="10">
        <v>0.9802</v>
      </c>
      <c r="V35" s="10">
        <v>1</v>
      </c>
      <c r="W35" s="10">
        <v>1.0236</v>
      </c>
      <c r="X35" s="10">
        <v>1.0432</v>
      </c>
      <c r="Y35" s="10">
        <v>1.0643</v>
      </c>
      <c r="Z35" s="12">
        <v>1.092</v>
      </c>
      <c r="AA35" s="12">
        <v>1.127</v>
      </c>
      <c r="AB35" s="11" t="s">
        <v>37</v>
      </c>
      <c r="AC35" s="12">
        <v>1.1643</v>
      </c>
      <c r="AD35" s="12" t="s">
        <v>37</v>
      </c>
      <c r="AE35" s="26">
        <v>1.1955</v>
      </c>
      <c r="AF35" s="18" t="s">
        <v>37</v>
      </c>
      <c r="AG35" s="26">
        <v>1.2186</v>
      </c>
      <c r="AH35" s="12" t="s">
        <v>37</v>
      </c>
      <c r="AI35" s="27">
        <v>1.2432</v>
      </c>
      <c r="AJ35" s="12" t="s">
        <v>37</v>
      </c>
    </row>
    <row r="36" spans="1:30" ht="15.75">
      <c r="A36" s="6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>
      <c r="A37" s="6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3.75" customHeight="1">
      <c r="A38" s="32" t="s">
        <v>58</v>
      </c>
      <c r="B38" s="33"/>
      <c r="C38" s="33"/>
      <c r="D38" s="33"/>
      <c r="E38" s="33"/>
      <c r="F38" s="3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>
      <c r="A39" s="16" t="s">
        <v>50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>
      <c r="A40" s="29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>
      <c r="A41" s="29" t="s">
        <v>51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>
      <c r="A42" s="6" t="s">
        <v>60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>
      <c r="A56" s="3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60" s="1" customFormat="1" ht="15.75"/>
  </sheetData>
  <sheetProtection/>
  <mergeCells count="2">
    <mergeCell ref="A3:F3"/>
    <mergeCell ref="A38:F38"/>
  </mergeCells>
  <hyperlinks>
    <hyperlink ref="A40" r:id="rId1" display="http://www.nsf.gov/statistics/publication.cfm"/>
    <hyperlink ref="A41" r:id="rId2" display="http://www.nsf.gov/statistics/fedfunds/"/>
    <hyperlink ref="A20" location="'2012web'!A37" display="CONSTANT (2000) DOLLARS \1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Obligations for Research in Current and Constant Dollars by Field of Science</dc:title>
  <dc:subject/>
  <dc:creator>US Census Bureau</dc:creator>
  <cp:keywords/>
  <dc:description/>
  <cp:lastModifiedBy>carte343</cp:lastModifiedBy>
  <cp:lastPrinted>2009-06-25T16:53:52Z</cp:lastPrinted>
  <dcterms:created xsi:type="dcterms:W3CDTF">2006-03-08T17:09:33Z</dcterms:created>
  <dcterms:modified xsi:type="dcterms:W3CDTF">2011-09-08T15:06:44Z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