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3"/>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<sst xmlns="http://schemas.openxmlformats.org/spreadsheetml/2006/main" count="6314" uniqueCount="4204">
  <si>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</si>
  <si>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</si>
  <si>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</si>
  <si>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</si>
  <si>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</si>
  <si>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</si>
  <si>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</si>
  <si>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</si>
  <si>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</si>
  <si>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</si>
  <si>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</si>
  <si>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</si>
  <si>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</si>
  <si>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</si>
  <si>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</si>
  <si>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</si>
  <si>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</si>
  <si>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</si>
  <si>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</si>
  <si>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</si>
  <si>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</si>
  <si>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</si>
  <si>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</si>
  <si>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</si>
  <si>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</si>
  <si>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</si>
  <si>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</si>
  <si>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</si>
  <si>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</si>
  <si>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</si>
  <si>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</si>
  <si>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</si>
  <si>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</si>
  <si>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</si>
  <si>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</si>
  <si>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</si>
  <si>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</si>
  <si>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</si>
  <si>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</si>
  <si>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</si>
  <si>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</si>
  <si>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</si>
  <si>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</si>
  <si>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</si>
  <si>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</si>
  <si>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</si>
  <si>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</si>
  <si>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</si>
  <si>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</si>
  <si>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</si>
  <si>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</si>
  <si>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</si>
  <si>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</si>
  <si>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</si>
  <si>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</si>
  <si>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</si>
  <si>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</si>
  <si>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</si>
  <si>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</si>
  <si>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</si>
  <si>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</si>
  <si>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</si>
  <si>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</si>
  <si>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</si>
  <si>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</si>
  <si>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</si>
  <si>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</si>
  <si>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</si>
  <si>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</si>
  <si>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</si>
  <si>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</si>
  <si>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</si>
  <si>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</si>
  <si>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</si>
  <si>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</si>
  <si>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</si>
  <si>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</si>
  <si>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</si>
  <si>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</si>
  <si>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</si>
  <si>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</si>
  <si>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</si>
  <si>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</si>
  <si>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</si>
  <si>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</si>
  <si>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</si>
  <si>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</si>
  <si>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</si>
  <si>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</si>
  <si>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</si>
  <si>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</si>
  <si>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</si>
  <si>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</si>
  <si>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</si>
  <si>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</si>
  <si>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</si>
  <si>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</si>
  <si>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</si>
  <si>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</si>
  <si>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</si>
  <si>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</si>
  <si>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</si>
  <si>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</si>
  <si>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</si>
  <si>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</si>
  <si>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</si>
  <si>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</si>
  <si>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</si>
  <si>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</si>
  <si>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</si>
  <si>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</si>
  <si>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</si>
  <si>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</si>
  <si>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</si>
  <si>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</si>
  <si>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</si>
  <si>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</si>
  <si>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</si>
  <si>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</si>
  <si>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</si>
  <si>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</si>
  <si>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</si>
  <si>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</si>
  <si>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</si>
  <si>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</si>
  <si>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</si>
  <si>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</si>
  <si>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</si>
  <si>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</si>
  <si>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</si>
  <si>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</si>
  <si>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</si>
  <si>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</si>
  <si>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</si>
  <si>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</si>
  <si>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</si>
  <si>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</si>
  <si>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</si>
  <si>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</si>
  <si>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</si>
  <si>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</si>
  <si>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</si>
  <si>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</si>
  <si>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</si>
  <si>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</si>
  <si>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</si>
  <si>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</si>
  <si>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</si>
  <si>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</si>
  <si>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</si>
  <si>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</si>
  <si>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</si>
  <si>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</si>
  <si>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</si>
  <si>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</si>
  <si>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</si>
  <si>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</si>
  <si>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</si>
  <si>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</si>
  <si>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</si>
  <si>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</si>
  <si>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</si>
  <si>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</si>
  <si>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</si>
  <si>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</si>
  <si>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</si>
  <si>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</si>
  <si>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</si>
  <si>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</si>
  <si>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</si>
  <si>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</si>
  <si>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</si>
  <si>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</si>
  <si>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</si>
  <si>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</si>
  <si>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</si>
  <si>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</si>
  <si>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</si>
  <si>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</si>
  <si>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</si>
  <si>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</si>
  <si>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</si>
  <si>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</si>
  <si>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</si>
  <si>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</si>
  <si>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</si>
  <si>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</si>
  <si>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</si>
  <si>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</si>
  <si>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</si>
  <si>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</si>
  <si>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</si>
  <si>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</si>
  <si>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</si>
  <si>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</si>
  <si>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</si>
  <si>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</si>
  <si>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</si>
  <si>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</si>
  <si>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</si>
  <si>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</si>
  <si>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</si>
  <si>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</si>
  <si>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</si>
  <si>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</si>
  <si>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</si>
  <si>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</si>
  <si>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</si>
  <si>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</si>
  <si>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</si>
  <si>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</si>
  <si>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</si>
  <si>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</si>
  <si>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</si>
  <si>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</si>
  <si>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</si>
  <si>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</si>
  <si>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</si>
  <si>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</si>
  <si>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</si>
  <si>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</si>
  <si>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</si>
  <si>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</si>
  <si>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</si>
  <si>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</si>
  <si>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</si>
  <si>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</si>
  <si>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</si>
  <si>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</si>
  <si>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</si>
  <si>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</si>
  <si>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</si>
  <si>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</si>
  <si>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</si>
  <si>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</si>
  <si>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</si>
  <si>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</si>
  <si>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</si>
  <si>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</si>
  <si>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</si>
  <si>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</si>
  <si>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</si>
  <si>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</si>
  <si>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</si>
  <si>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</si>
  <si>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</si>
  <si>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</si>
  <si>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</si>
  <si>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</si>
  <si>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</si>
  <si>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</si>
  <si>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</si>
  <si>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</si>
  <si>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</si>
  <si>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</si>
  <si>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</si>
  <si>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</si>
  <si>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</si>
  <si>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</si>
  <si>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</si>
  <si>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</si>
  <si>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</si>
  <si>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</si>
  <si>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</si>
  <si>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</si>
  <si>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</si>
  <si>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</si>
  <si>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</si>
  <si>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</si>
  <si>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</si>
  <si>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</si>
  <si>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</si>
  <si>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</si>
  <si>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</si>
  <si>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</si>
  <si>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</si>
  <si>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</si>
  <si>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</si>
  <si>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</si>
  <si>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</si>
  <si>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</si>
  <si>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</si>
  <si>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</si>
  <si>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</si>
  <si>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</si>
  <si>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</si>
  <si>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</si>
  <si>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</si>
  <si>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</si>
  <si>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</si>
  <si>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</si>
  <si>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</si>
  <si>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</si>
  <si>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</si>
  <si>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</si>
  <si>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</si>
  <si>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</si>
  <si>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</si>
  <si>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</si>
  <si>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</si>
  <si>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</si>
  <si>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</si>
  <si>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</si>
  <si>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</si>
  <si>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</si>
  <si>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</si>
  <si>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</si>
  <si>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</si>
  <si>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</si>
  <si>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</si>
  <si>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</si>
  <si>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</si>
  <si>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</si>
  <si>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</si>
  <si>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</si>
  <si>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</si>
  <si>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</si>
  <si>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</si>
  <si>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</si>
  <si>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</si>
  <si>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</si>
  <si>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</si>
  <si>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</si>
  <si>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</si>
  <si>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</si>
  <si>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</si>
  <si>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</si>
  <si>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</si>
  <si>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</si>
  <si>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</si>
  <si>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</si>
  <si>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</si>
  <si>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</si>
  <si>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</si>
  <si>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</si>
  <si>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</si>
  <si>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</si>
  <si>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</si>
  <si>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</si>
  <si>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</si>
  <si>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</si>
  <si>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</si>
  <si>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</si>
  <si>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</si>
  <si>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</si>
  <si>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</si>
  <si>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</si>
  <si>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</si>
  <si>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</si>
  <si>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</si>
  <si>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</si>
  <si>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</si>
  <si>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</si>
  <si>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</si>
  <si>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</si>
  <si>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</si>
  <si>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</si>
  <si>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</si>
  <si>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</si>
  <si>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</si>
  <si>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</si>
  <si>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</si>
  <si>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</si>
  <si>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</si>
  <si>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</si>
  <si>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</si>
  <si>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</si>
  <si>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</si>
  <si>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</si>
  <si>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</si>
  <si>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</si>
  <si>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</si>
  <si>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</si>
  <si>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</si>
  <si>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</si>
  <si>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</si>
  <si>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</si>
  <si>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</si>
  <si>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</si>
  <si>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</si>
  <si>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</si>
  <si>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</si>
  <si>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</si>
  <si>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</si>
  <si>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</si>
  <si>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</si>
  <si>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</si>
  <si>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</si>
  <si>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</si>
  <si>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</si>
  <si>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</si>
  <si>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</si>
  <si>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</si>
  <si>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</si>
  <si>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</si>
  <si>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</si>
  <si>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</si>
  <si>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</si>
  <si>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</si>
  <si>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</si>
  <si>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</si>
  <si>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</si>
  <si>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</si>
  <si>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</si>
  <si>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</si>
  <si>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</si>
  <si>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</si>
  <si>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</si>
  <si>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</si>
  <si>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</si>
  <si>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</si>
  <si>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</si>
  <si>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</si>
  <si>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</si>
  <si>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</si>
  <si>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</si>
  <si>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</si>
  <si>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</si>
  <si>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</si>
  <si>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</si>
  <si>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</si>
  <si>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</si>
  <si>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</si>
  <si>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</si>
  <si>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</si>
  <si>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</si>
  <si>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</si>
  <si>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</si>
  <si>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</si>
  <si>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</si>
  <si>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</si>
  <si>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</si>
  <si>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</si>
  <si>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</si>
  <si>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</si>
  <si>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</si>
  <si>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</si>
  <si>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</si>
  <si>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</si>
  <si>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</si>
  <si>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</si>
  <si>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</si>
  <si>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</si>
  <si>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</si>
  <si>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</si>
  <si>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</si>
  <si>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</si>
  <si>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</si>
  <si>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</si>
  <si>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</si>
  <si>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</si>
  <si>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</si>
  <si>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</si>
  <si>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</si>
  <si>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</si>
  <si>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</si>
  <si>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</si>
  <si>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</si>
  <si>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</si>
  <si>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</si>
  <si>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</si>
  <si>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</si>
  <si>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</si>
  <si>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</si>
  <si>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</si>
  <si>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</si>
  <si>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</si>
  <si>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</si>
  <si>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</si>
  <si>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</si>
  <si>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</si>
  <si>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</si>
  <si>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</si>
  <si>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</si>
  <si>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</si>
  <si>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</si>
  <si>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</si>
  <si>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</si>
  <si>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</si>
  <si>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</si>
  <si>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</si>
  <si>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</si>
  <si>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</si>
  <si>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</si>
  <si>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</si>
  <si>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</si>
  <si>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</si>
  <si>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</si>
  <si>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</si>
  <si>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</si>
  <si>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</si>
  <si>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</si>
  <si>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</si>
  <si>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</si>
  <si>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</si>
  <si>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</si>
  <si>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</si>
  <si>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</si>
  <si>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</si>
  <si>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</si>
  <si>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</si>
  <si>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</si>
  <si>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</si>
  <si>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</si>
  <si>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</si>
  <si>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</si>
  <si>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</si>
  <si>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</si>
  <si>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</si>
  <si>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</si>
  <si>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</si>
  <si>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</si>
  <si>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</si>
  <si>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</si>
  <si>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</si>
  <si>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</si>
  <si>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</si>
  <si>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</si>
  <si>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</si>
  <si>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</si>
  <si>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</si>
  <si>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</si>
  <si>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</si>
  <si>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</si>
  <si>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</si>
  <si>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</si>
  <si>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</si>
  <si>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</si>
  <si>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</si>
  <si>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</si>
  <si>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</si>
  <si>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</si>
  <si>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</si>
  <si>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</si>
  <si>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</si>
  <si>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</si>
  <si>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</si>
  <si>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</si>
  <si>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</si>
  <si>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</si>
  <si>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</si>
  <si>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</si>
  <si>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</si>
  <si>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</si>
  <si>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</si>
  <si>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</si>
  <si>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</si>
  <si>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</si>
  <si>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</si>
  <si>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</si>
  <si>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</si>
  <si>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</si>
  <si>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</si>
  <si>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</si>
  <si>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</si>
  <si>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</si>
  <si>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</si>
  <si>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</si>
  <si>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</si>
  <si>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</si>
  <si>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</si>
  <si>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</si>
  <si>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</si>
  <si>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</si>
  <si>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</si>
  <si>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</si>
  <si>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</si>
  <si>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</si>
  <si>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</si>
  <si>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</si>
  <si>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</si>
  <si>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</si>
  <si>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</si>
  <si>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</si>
  <si>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</si>
  <si>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</si>
  <si>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</si>
  <si>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</si>
  <si>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</si>
  <si>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</si>
  <si>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</si>
  <si>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</si>
  <si>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</si>
  <si>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</si>
  <si>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</si>
  <si>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</si>
  <si>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</si>
  <si>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</si>
  <si>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</si>
  <si>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</si>
  <si>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</si>
  <si>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</si>
  <si>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</si>
  <si>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</si>
  <si>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</si>
  <si>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</si>
  <si>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</si>
  <si>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</si>
  <si>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</si>
  <si>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</si>
  <si>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</si>
  <si>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</si>
  <si>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</si>
  <si>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</si>
  <si>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</si>
  <si>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</si>
  <si>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</si>
  <si>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</si>
  <si>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</si>
  <si>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</si>
  <si>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</si>
  <si>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</si>
  <si>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</si>
  <si>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</si>
  <si>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</si>
  <si>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</si>
  <si>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</si>
  <si>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</si>
  <si>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</si>
  <si>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</si>
  <si>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</si>
  <si>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</si>
  <si>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</si>
  <si>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</si>
  <si>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</si>
  <si>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</si>
  <si>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</si>
  <si>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</si>
  <si>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</si>
  <si>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</si>
  <si>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</si>
  <si>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</si>
  <si>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</si>
  <si>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</si>
  <si>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</si>
  <si>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</si>
  <si>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</si>
  <si>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</si>
  <si>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</si>
  <si>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</si>
  <si>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</si>
  <si>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</si>
  <si>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</si>
  <si>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</si>
  <si>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</si>
  <si>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</si>
  <si>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</si>
  <si>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</si>
  <si>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</si>
  <si>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</si>
  <si>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</si>
  <si>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</si>
  <si>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</si>
  <si>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</si>
  <si>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</si>
  <si>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</si>
  <si>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</si>
  <si>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</si>
  <si>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</si>
  <si>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</si>
  <si>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</si>
  <si>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</si>
  <si>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</si>
  <si>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</si>
  <si>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</si>
  <si>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</si>
  <si>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</si>
  <si>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</si>
  <si>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</si>
  <si>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</si>
  <si>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</si>
  <si>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</si>
  <si>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</si>
  <si>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</si>
  <si>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</si>
  <si>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</si>
  <si>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</si>
  <si>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</si>
  <si>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</si>
  <si>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</si>
  <si>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</si>
  <si>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</si>
  <si>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</si>
  <si>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</si>
  <si>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</si>
  <si>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</si>
  <si>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</si>
  <si>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</si>
  <si>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</si>
  <si>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</si>
  <si>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</si>
  <si>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</si>
  <si>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</si>
  <si>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</si>
  <si>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</si>
  <si>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</si>
  <si>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</si>
  <si>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</si>
  <si>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</si>
  <si>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</si>
  <si>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</si>
  <si>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</si>
  <si>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</si>
  <si>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</si>
  <si>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</si>
  <si>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</si>
  <si>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</si>
  <si>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</si>
  <si>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</si>
  <si>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</si>
  <si>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</si>
  <si>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</si>
  <si>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</si>
  <si>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</si>
  <si>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</si>
  <si>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</si>
  <si>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</si>
  <si>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</si>
  <si>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</si>
  <si>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</si>
  <si>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</si>
  <si>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</si>
  <si>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</si>
  <si>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</si>
  <si>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</si>
  <si>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</si>
  <si>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</si>
  <si>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</si>
  <si>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</si>
  <si>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</si>
  <si>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</si>
  <si>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</si>
  <si>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</si>
  <si>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</si>
  <si>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</si>
  <si>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</si>
  <si>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</si>
  <si>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</si>
  <si>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</si>
  <si>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</si>
  <si>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</si>
  <si>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</si>
  <si>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</si>
  <si>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</si>
  <si>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</si>
  <si>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</si>
  <si>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</si>
  <si>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</si>
  <si>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</si>
  <si>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</si>
  <si>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</si>
  <si>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</si>
  <si>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</si>
  <si>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</si>
  <si>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</si>
  <si>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</si>
  <si>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</si>
  <si>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</si>
  <si>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</si>
  <si>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</si>
  <si>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</si>
  <si>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</si>
  <si>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</si>
  <si>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</si>
  <si>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</si>
  <si>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</si>
  <si>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</si>
  <si>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</si>
  <si>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</si>
  <si>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</si>
  <si>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</si>
  <si>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</si>
  <si>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</si>
  <si>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</si>
  <si>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</si>
  <si>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</si>
  <si>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</si>
  <si>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</si>
  <si>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</si>
  <si>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</si>
  <si>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</si>
  <si>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</si>
  <si>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</si>
  <si>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</si>
  <si>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</si>
  <si>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</si>
  <si>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</si>
  <si>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</si>
  <si>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</si>
  <si>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</si>
  <si>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</si>
  <si>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</si>
  <si>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</si>
  <si>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</si>
  <si>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</si>
  <si>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</si>
  <si>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</si>
  <si>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</si>
  <si>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</si>
  <si>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</si>
  <si>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</si>
  <si>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</si>
  <si>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</si>
  <si>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</si>
  <si>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</si>
  <si>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</si>
  <si>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</si>
  <si>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</si>
  <si>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</si>
  <si>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</si>
  <si>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</si>
  <si>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</si>
  <si>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</si>
  <si>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</si>
  <si>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</si>
  <si>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</si>
  <si>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</si>
  <si>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</si>
  <si>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</si>
  <si>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</si>
  <si>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</si>
  <si>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</si>
  <si>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</si>
  <si>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</si>
  <si>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</si>
  <si>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</si>
  <si>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</si>
  <si>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</si>
  <si>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</si>
  <si>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</si>
  <si>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</si>
  <si>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</si>
  <si>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</si>
  <si>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</si>
  <si>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</si>
  <si>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</si>
  <si>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</si>
  <si>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</si>
  <si>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</si>
  <si>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</si>
  <si>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</si>
  <si>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</si>
  <si>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</si>
  <si>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</si>
  <si>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</si>
  <si>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</si>
  <si>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</si>
  <si>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</si>
  <si>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</si>
  <si>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</si>
  <si>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</si>
  <si>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</si>
  <si>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</si>
  <si>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</si>
  <si>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</si>
  <si>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</si>
  <si>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</si>
  <si>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</si>
  <si>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</si>
  <si>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</si>
  <si>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</si>
  <si>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</si>
  <si>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</si>
  <si>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</si>
  <si>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</si>
  <si>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</si>
  <si>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</si>
  <si>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</si>
  <si>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</si>
  <si>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</si>
  <si>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</si>
  <si>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</si>
  <si>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</si>
  <si>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</si>
  <si>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</si>
  <si>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</si>
  <si>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</si>
  <si>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</si>
  <si>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</si>
  <si>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</si>
  <si>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</si>
  <si>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</si>
  <si>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</si>
  <si>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</si>
  <si>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</si>
  <si>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</si>
  <si>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</si>
  <si>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</si>
  <si>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</si>
  <si>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</si>
  <si>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</si>
  <si>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</si>
  <si>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</si>
  <si>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</si>
  <si>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</si>
  <si>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</si>
  <si>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</si>
  <si>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</si>
  <si>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</si>
  <si>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</si>
  <si>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</si>
  <si>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</si>
  <si>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</si>
  <si>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</si>
  <si>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</si>
  <si>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</si>
  <si>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</si>
  <si>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</si>
  <si>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</si>
  <si>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</si>
  <si>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</si>
  <si>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</si>
  <si>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</si>
  <si>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</si>
  <si>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</si>
  <si>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</si>
  <si>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</si>
  <si>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</si>
  <si>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</si>
  <si>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</si>
  <si>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</si>
  <si>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</si>
  <si>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</si>
  <si>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</si>
  <si>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</si>
  <si>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</si>
  <si>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</si>
  <si>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</si>
  <si>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</si>
  <si>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</si>
  <si>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</si>
  <si>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</si>
  <si>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</si>
  <si>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</si>
  <si>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</si>
  <si>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</si>
  <si>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</si>
  <si>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</si>
  <si>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</si>
  <si>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</si>
  <si>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</si>
  <si>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</si>
  <si>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</si>
  <si>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</si>
  <si>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</si>
  <si>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</si>
  <si>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</si>
  <si>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</si>
  <si>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</si>
  <si>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</si>
  <si>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</si>
  <si>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</si>
  <si>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</si>
  <si>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</si>
  <si>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</si>
  <si>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</si>
  <si>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</si>
  <si>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</si>
  <si>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</si>
  <si>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</si>
  <si>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</si>
  <si>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</si>
  <si>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</si>
  <si>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</si>
  <si>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</si>
  <si>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</si>
  <si>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</si>
  <si>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</si>
  <si>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</si>
  <si>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</si>
  <si>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</si>
  <si>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</si>
  <si>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</si>
  <si>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</si>
  <si>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</si>
  <si>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</si>
  <si>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</si>
  <si>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</si>
  <si>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</si>
  <si>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</si>
  <si>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</si>
  <si>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</si>
  <si>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</si>
  <si>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</si>
  <si>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</si>
  <si>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</si>
  <si>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</si>
  <si>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</si>
  <si>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</si>
  <si>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</si>
  <si>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</si>
  <si>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</si>
  <si>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</si>
  <si>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</si>
  <si>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</si>
  <si>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</si>
  <si>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</si>
  <si>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</si>
  <si>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</si>
  <si>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</si>
  <si>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</si>
  <si>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</si>
  <si>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</si>
  <si>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</si>
  <si>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</si>
  <si>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</si>
  <si>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</si>
  <si>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</si>
  <si>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</si>
  <si>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</si>
  <si>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</si>
  <si>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</si>
  <si>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</si>
  <si>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</si>
  <si>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</si>
  <si>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</si>
  <si>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</si>
  <si>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</si>
  <si>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</si>
  <si>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</si>
  <si>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</si>
  <si>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</si>
  <si>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</si>
  <si>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</si>
  <si>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</si>
  <si>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</si>
  <si>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</si>
  <si>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</si>
  <si>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</si>
  <si>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</si>
  <si>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</si>
  <si>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</si>
  <si>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</si>
  <si>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</si>
  <si>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</si>
  <si>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</si>
  <si>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</si>
  <si>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</si>
  <si>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</si>
  <si>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</si>
  <si>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</si>
  <si>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</si>
  <si>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</si>
  <si>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</si>
  <si>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</si>
  <si>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</si>
  <si>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</si>
  <si>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</si>
  <si>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</si>
  <si>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</si>
  <si>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</si>
  <si>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</si>
  <si>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</si>
  <si>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</si>
  <si>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</si>
  <si>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</si>
  <si>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</si>
  <si>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</si>
  <si>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</si>
  <si>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</si>
  <si>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</si>
  <si>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</si>
  <si>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</si>
  <si>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</si>
  <si>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</si>
  <si>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</si>
  <si>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</si>
  <si>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</si>
  <si>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</si>
  <si>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</si>
  <si>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</si>
  <si>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</si>
  <si>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</si>
  <si>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</si>
  <si>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</si>
  <si>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</si>
  <si>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</si>
  <si>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</si>
  <si>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</si>
  <si>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</si>
  <si>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</si>
  <si>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</si>
  <si>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</si>
  <si>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</si>
  <si>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</si>
  <si>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</si>
  <si>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</si>
  <si>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</si>
  <si>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</si>
  <si>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</si>
  <si>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</si>
  <si>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</si>
  <si>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</si>
  <si>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</si>
  <si>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</si>
  <si>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</si>
  <si>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</si>
  <si>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</si>
  <si>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</si>
  <si>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</si>
  <si>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</si>
  <si>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</si>
  <si>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</si>
  <si>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</si>
  <si>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</si>
  <si>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</si>
  <si>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</si>
  <si>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</si>
  <si>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</si>
  <si>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</si>
  <si>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</si>
  <si>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</si>
  <si>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</si>
  <si>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</si>
  <si>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</si>
  <si>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</si>
  <si>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</si>
  <si>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</si>
  <si>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</si>
  <si>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</si>
  <si>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</si>
  <si>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</si>
  <si>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</si>
  <si>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</si>
  <si>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</si>
  <si>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</si>
  <si>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</si>
  <si>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</si>
  <si>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</si>
  <si>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</si>
  <si>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</si>
  <si>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</si>
  <si>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</si>
  <si>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</si>
  <si>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</si>
  <si>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</si>
  <si>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</si>
  <si>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</si>
  <si>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</si>
  <si>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</si>
  <si>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</si>
  <si>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</si>
  <si>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</si>
  <si>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</si>
  <si>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</si>
  <si>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</si>
  <si>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</si>
  <si>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</si>
  <si>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</si>
  <si>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</si>
  <si>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</si>
  <si>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</si>
  <si>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</si>
  <si>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</si>
  <si>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</si>
  <si>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</si>
  <si>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</si>
  <si>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</si>
  <si>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</si>
  <si>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</si>
  <si>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</si>
  <si>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</si>
  <si>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</si>
  <si>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</si>
  <si>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</si>
  <si>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</si>
  <si>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</si>
  <si>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</si>
  <si>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</si>
  <si>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</si>
  <si>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</si>
  <si>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</si>
  <si>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</si>
  <si>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</si>
  <si>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</si>
  <si>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</si>
  <si>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</si>
  <si>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</si>
  <si>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</si>
  <si>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</si>
  <si>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</si>
  <si>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</si>
  <si>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</si>
  <si>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</si>
  <si>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</si>
  <si>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</si>
  <si>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</si>
  <si>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</si>
  <si>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</si>
  <si>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</si>
  <si>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</si>
  <si>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</si>
  <si>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</si>
  <si>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</si>
  <si>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</si>
  <si>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</si>
  <si>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</si>
  <si>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</si>
  <si>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</si>
  <si>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</si>
  <si>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</si>
  <si>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</si>
  <si>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</si>
  <si>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</si>
  <si>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</si>
  <si>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</si>
  <si>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</si>
  <si>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</si>
  <si>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</si>
  <si>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</si>
  <si>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</si>
  <si>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</si>
  <si>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</si>
  <si>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</si>
  <si>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</si>
  <si>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</si>
  <si>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</si>
  <si>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</si>
  <si>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</si>
  <si>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</si>
  <si>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</si>
  <si>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</si>
  <si>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</si>
  <si>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</si>
  <si>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</si>
  <si>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</si>
  <si>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</si>
  <si>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</si>
  <si>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</si>
  <si>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</si>
  <si>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</si>
  <si>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</si>
  <si>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</si>
  <si>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</si>
  <si>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</si>
  <si>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</si>
  <si>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</si>
  <si>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</si>
  <si>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</si>
  <si>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</si>
  <si>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</si>
  <si>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</si>
  <si>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</si>
  <si>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</si>
  <si>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</si>
  <si>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</si>
  <si>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</si>
  <si>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</si>
  <si>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</si>
  <si>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</si>
  <si>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</si>
  <si>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</si>
  <si>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</si>
  <si>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</si>
  <si>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</si>
  <si>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</si>
  <si>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</si>
  <si>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</si>
  <si>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</si>
  <si>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</si>
  <si>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</si>
  <si>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</si>
  <si>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</si>
  <si>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</si>
  <si>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</si>
  <si>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</si>
  <si>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</si>
  <si>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</si>
  <si>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</si>
  <si>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</si>
  <si>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</si>
  <si>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</si>
  <si>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</si>
  <si>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</si>
  <si>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</si>
  <si>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</si>
  <si>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</si>
  <si>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</si>
  <si>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</si>
  <si>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</si>
  <si>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</si>
  <si>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</si>
  <si>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</si>
  <si>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</si>
  <si>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</si>
  <si>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</si>
  <si>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</si>
  <si>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</si>
  <si>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</si>
  <si>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</si>
  <si>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</si>
  <si>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</si>
  <si>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</si>
  <si>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</si>
  <si>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</si>
  <si>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</si>
  <si>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</si>
  <si>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</si>
  <si>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</si>
  <si>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</si>
  <si>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</si>
  <si>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</si>
  <si>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</si>
  <si>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</si>
  <si>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</si>
  <si>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</si>
  <si>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</si>
  <si>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</si>
  <si>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</si>
  <si>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</si>
  <si>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</si>
  <si>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</si>
  <si>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</si>
  <si>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</si>
  <si>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</si>
  <si>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</si>
  <si>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</si>
  <si>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</si>
  <si>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</si>
  <si>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</si>
  <si>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</si>
  <si>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</si>
  <si>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</si>
  <si>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</si>
  <si>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</si>
  <si>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</si>
  <si>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</si>
  <si>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</si>
  <si>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</si>
  <si>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</si>
  <si>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</si>
  <si>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</si>
  <si>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</si>
  <si>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</si>
  <si>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</si>
  <si>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</si>
  <si>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</si>
  <si>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</si>
  <si>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</si>
  <si>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</si>
  <si>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</si>
  <si>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</si>
  <si>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</si>
  <si>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</si>
  <si>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</si>
  <si>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</si>
  <si>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</si>
  <si>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</si>
  <si>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</si>
  <si>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</si>
  <si>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</si>
  <si>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</si>
  <si>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</si>
  <si>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</si>
  <si>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</si>
  <si>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</si>
  <si>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</si>
  <si>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</si>
  <si>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</si>
  <si>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</si>
  <si>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</si>
  <si>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</si>
  <si>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</si>
  <si>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</si>
  <si>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</si>
  <si>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</si>
  <si>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</si>
  <si>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</si>
  <si>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</si>
  <si>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</si>
  <si>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</si>
  <si>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</si>
  <si>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</si>
  <si>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</si>
  <si>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</si>
  <si>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</si>
  <si>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</si>
  <si>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</si>
  <si>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</si>
  <si>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</si>
  <si>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</si>
  <si>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</si>
  <si>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</si>
  <si>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</si>
  <si>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</si>
  <si>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</si>
  <si>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</si>
  <si>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</si>
  <si>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</si>
  <si>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</si>
  <si>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</si>
  <si>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</si>
  <si>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</si>
  <si>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</si>
  <si>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</si>
  <si>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</si>
  <si>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</si>
  <si>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</si>
  <si>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</si>
  <si>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</si>
  <si>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</si>
  <si>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</si>
  <si>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</si>
  <si>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</si>
  <si>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</si>
  <si>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</si>
  <si>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</si>
  <si>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</si>
  <si>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</si>
  <si>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</si>
  <si>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</si>
  <si>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</si>
  <si>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</si>
  <si>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</si>
  <si>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</si>
  <si>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</si>
  <si>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</si>
  <si>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</si>
  <si>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</si>
  <si>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</si>
  <si>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</si>
  <si>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</si>
  <si>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</si>
  <si>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</si>
  <si>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</si>
  <si>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</si>
  <si>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</si>
  <si>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</si>
  <si>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</si>
  <si>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</si>
  <si>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</si>
  <si>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</si>
  <si>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</si>
  <si>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</si>
  <si>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</si>
  <si>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</si>
  <si>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</si>
  <si>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</si>
  <si>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</si>
  <si>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</si>
  <si>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</si>
  <si>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</si>
  <si>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</si>
  <si>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</si>
  <si>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</si>
  <si>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</si>
  <si>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</si>
  <si>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</si>
  <si>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</si>
  <si>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</si>
  <si>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</si>
  <si>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</si>
  <si>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</si>
  <si>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</si>
  <si>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</si>
  <si>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</si>
  <si>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</si>
  <si>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</si>
  <si>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</si>
  <si>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</si>
  <si>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</si>
  <si>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</si>
  <si>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</si>
  <si>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</si>
  <si>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</si>
  <si>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</si>
  <si>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</si>
  <si>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</si>
  <si>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</si>
  <si>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</si>
  <si>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</si>
  <si>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</si>
  <si>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</si>
  <si>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</si>
  <si>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</si>
  <si>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</si>
  <si>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</si>
  <si>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</si>
  <si>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</si>
  <si>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</si>
  <si>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</si>
  <si>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</si>
  <si>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</si>
  <si>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</si>
  <si>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</si>
  <si>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</si>
  <si>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</si>
  <si>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</si>
  <si>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</si>
  <si>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</si>
  <si>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</si>
  <si>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</si>
  <si>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</si>
  <si>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</si>
  <si>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</si>
  <si>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</si>
  <si>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</si>
  <si>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</si>
  <si>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</si>
  <si>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</si>
  <si>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</si>
  <si>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</si>
  <si>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</si>
  <si>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</si>
  <si>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</si>
  <si>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</si>
  <si>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</si>
  <si>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</si>
  <si>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</si>
  <si>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</si>
  <si>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</si>
  <si>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</si>
  <si>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</si>
  <si>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</si>
  <si>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</si>
  <si>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</si>
  <si>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</si>
  <si>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</si>
  <si>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</si>
  <si>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</si>
  <si>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</si>
  <si>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</si>
  <si>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</si>
  <si>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</si>
  <si>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</si>
  <si>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</si>
  <si>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</si>
  <si>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</si>
  <si>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</si>
  <si>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</si>
  <si>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</si>
  <si>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</si>
  <si>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</si>
  <si>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</si>
  <si>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</si>
  <si>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</si>
  <si>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</si>
  <si>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</si>
  <si>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</si>
  <si>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</si>
  <si>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</si>
  <si>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</si>
  <si>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</si>
  <si>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</si>
  <si>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</si>
  <si>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</si>
  <si>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</si>
  <si>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</si>
  <si>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</si>
  <si>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</si>
  <si>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</si>
  <si>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</si>
  <si>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</si>
  <si>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</si>
  <si>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</si>
  <si>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</si>
  <si>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</si>
  <si>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</si>
  <si>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</si>
  <si>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</si>
  <si>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</si>
  <si>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</si>
  <si>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</si>
  <si>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</si>
  <si>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</si>
  <si>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</si>
  <si>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</si>
  <si>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</si>
  <si>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</si>
  <si>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</si>
  <si>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</si>
  <si>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</si>
  <si>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</si>
  <si>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</si>
  <si>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</si>
  <si>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</si>
  <si>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</si>
  <si>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</si>
  <si>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</si>
  <si>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</si>
  <si>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</si>
  <si>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</si>
  <si>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</si>
  <si>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</si>
  <si>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</si>
  <si>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</si>
  <si>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</si>
  <si>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</si>
  <si>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</si>
  <si>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</si>
  <si>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</si>
  <si>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</si>
  <si>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</si>
  <si>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</si>
  <si>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</si>
  <si>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</si>
  <si>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</si>
  <si>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</si>
  <si>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</si>
  <si>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</si>
  <si>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</si>
  <si>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</si>
  <si>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</si>
  <si>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</si>
  <si>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</si>
  <si>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</si>
  <si>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</si>
  <si>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</si>
  <si>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</si>
  <si>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</si>
  <si>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</si>
  <si>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</si>
  <si>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</si>
  <si>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</si>
  <si>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</si>
  <si>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</si>
  <si>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</si>
  <si>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</si>
  <si>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</si>
  <si>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</si>
  <si>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</si>
  <si>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</si>
  <si>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</si>
  <si>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</si>
  <si>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</si>
  <si>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</si>
  <si>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</si>
  <si>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</si>
  <si>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</si>
  <si>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</si>
  <si>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</si>
  <si>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</si>
  <si>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</si>
  <si>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</si>
  <si>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</si>
  <si>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</si>
  <si>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</si>
  <si>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</si>
  <si>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</si>
  <si>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</si>
  <si>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</si>
  <si>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</si>
  <si>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</si>
  <si>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</si>
  <si>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</si>
  <si>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</si>
  <si>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</si>
  <si>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</si>
  <si>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</si>
  <si>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</si>
  <si>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</si>
  <si>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</si>
  <si>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</si>
  <si>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</si>
  <si>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</si>
  <si>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</si>
  <si>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</si>
  <si>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</si>
  <si>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</si>
  <si>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</si>
  <si>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</si>
  <si>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</si>
  <si>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</si>
  <si>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</si>
  <si>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</si>
  <si>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</si>
  <si>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</si>
  <si>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</si>
  <si>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</si>
  <si>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</si>
  <si>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</si>
  <si>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</si>
  <si>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</si>
  <si>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</si>
  <si>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</si>
  <si>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</si>
  <si>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</si>
  <si>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</si>
  <si>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</si>
  <si>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</si>
  <si>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</si>
  <si>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</si>
  <si>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</si>
  <si>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</si>
  <si>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</si>
  <si>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</si>
  <si>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</si>
  <si>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</si>
  <si>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</si>
  <si>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</si>
  <si>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</si>
  <si>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</si>
  <si>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</si>
  <si>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</si>
  <si>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</si>
  <si>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</si>
  <si>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</si>
  <si>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</si>
  <si>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</si>
  <si>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</si>
  <si>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</si>
  <si>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</si>
  <si>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</si>
  <si>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</si>
  <si>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</si>
  <si>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</si>
  <si>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</si>
  <si>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</si>
  <si>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</si>
  <si>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</si>
  <si>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</si>
  <si>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</si>
  <si>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</si>
  <si>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</si>
  <si>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</si>
  <si>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</si>
  <si>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</si>
  <si>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</si>
  <si>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</si>
  <si>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</si>
  <si>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</si>
  <si>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</si>
  <si>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</si>
  <si>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</si>
  <si>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</si>
  <si>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</si>
  <si>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</si>
  <si>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</si>
  <si>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</si>
  <si>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</si>
  <si>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</si>
  <si>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</si>
  <si>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</si>
  <si>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</si>
  <si>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</si>
  <si>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</si>
  <si>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</si>
  <si>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</si>
  <si>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</si>
  <si>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</si>
  <si>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</si>
  <si>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</si>
  <si>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</si>
  <si>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</si>
  <si>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</si>
  <si>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</si>
  <si>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</si>
  <si>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</si>
  <si>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</si>
  <si>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</si>
  <si>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</si>
  <si>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</si>
  <si>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</si>
  <si>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</si>
  <si>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</si>
  <si>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</si>
  <si>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</si>
  <si>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</si>
  <si>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</si>
  <si>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</si>
  <si>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</si>
  <si>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</si>
  <si>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</si>
  <si>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</si>
  <si>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</si>
  <si>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</si>
  <si>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</si>
  <si>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</si>
  <si>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</si>
  <si>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</si>
  <si>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</si>
  <si>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</si>
  <si>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</si>
  <si>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</si>
  <si>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</si>
  <si>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</si>
  <si>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</si>
  <si>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</si>
  <si>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</si>
  <si>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</si>
  <si>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</si>
  <si>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</si>
  <si>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</si>
  <si>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</si>
  <si>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</si>
  <si>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</si>
  <si>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</si>
  <si>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</si>
  <si>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</si>
  <si>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</si>
  <si>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</si>
  <si>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</si>
  <si>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</si>
  <si>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</si>
  <si>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</si>
  <si>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</si>
  <si>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</si>
  <si>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</si>
  <si>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</si>
  <si>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</si>
  <si>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</si>
  <si>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</si>
  <si>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</si>
  <si>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</si>
  <si>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</si>
  <si>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</si>
  <si>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</si>
  <si>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</si>
  <si>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</si>
  <si>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</si>
  <si>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</si>
  <si>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</si>
  <si>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</si>
  <si>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</si>
  <si>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</si>
  <si>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</si>
  <si>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</si>
  <si>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</si>
  <si>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</si>
  <si>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</si>
  <si>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</si>
  <si>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</si>
  <si>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</si>
  <si>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</si>
  <si>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</si>
  <si>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</si>
  <si>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</si>
  <si>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</si>
  <si>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</si>
  <si>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</si>
  <si>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</si>
  <si>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</si>
  <si>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</si>
  <si>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</si>
  <si>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</si>
  <si>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</si>
  <si>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</si>
  <si>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</si>
  <si>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</si>
  <si>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</si>
  <si>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</si>
  <si>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</si>
  <si>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</si>
  <si>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</si>
  <si>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</si>
  <si>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</si>
  <si>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</si>
  <si>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</si>
  <si>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</si>
  <si>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</si>
  <si>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</si>
  <si>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</si>
  <si>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</si>
  <si>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</si>
  <si>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</si>
  <si>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</si>
  <si>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</si>
  <si>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</si>
  <si>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</si>
  <si>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</si>
  <si>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</si>
  <si>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</si>
  <si>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</si>
  <si>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</si>
  <si>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</si>
  <si>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</si>
  <si>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</si>
  <si>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</si>
  <si>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</si>
  <si>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</si>
  <si>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</si>
  <si>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</si>
  <si>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</si>
  <si>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</si>
  <si>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</si>
  <si>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</si>
  <si>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</si>
  <si>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</si>
  <si>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</si>
  <si>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</si>
  <si>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</si>
  <si>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</si>
  <si>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</si>
  <si>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</si>
  <si>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</si>
  <si>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</si>
  <si>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</si>
  <si>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</si>
  <si>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</si>
  <si>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</si>
  <si>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</si>
  <si>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</si>
  <si>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</si>
  <si>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</si>
  <si>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</si>
  <si>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</si>
  <si>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</si>
  <si>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</si>
  <si>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</si>
  <si>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</si>
  <si>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</si>
  <si>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</si>
  <si>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</si>
  <si>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</si>
  <si>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</si>
  <si>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</si>
  <si>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</si>
  <si>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</si>
  <si>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</si>
  <si>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</si>
  <si>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</si>
  <si>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</si>
  <si>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</si>
  <si>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</si>
  <si>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</si>
  <si>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</si>
  <si>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</si>
  <si>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</si>
  <si>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</si>
  <si>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</si>
  <si>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</si>
  <si>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</si>
  <si>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</si>
  <si>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</si>
  <si>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</si>
  <si>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</si>
  <si>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</si>
  <si>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</si>
  <si>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</si>
  <si>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</si>
  <si>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</si>
  <si>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</si>
  <si>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</si>
  <si>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</si>
  <si>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</si>
  <si>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</si>
  <si>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</si>
  <si>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</si>
  <si>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</si>
  <si>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</si>
  <si>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</si>
  <si>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</si>
  <si>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</si>
  <si>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</si>
  <si>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</si>
  <si>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</si>
  <si>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</si>
  <si>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</si>
  <si>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</si>
  <si>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</si>
  <si>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</si>
  <si>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</si>
  <si>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</si>
  <si>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</si>
  <si>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</si>
  <si>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</si>
  <si>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</si>
  <si>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</si>
  <si>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</si>
  <si>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</si>
  <si>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</si>
  <si>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</si>
  <si>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</si>
  <si>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</si>
  <si>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</si>
  <si>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</si>
  <si>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</si>
  <si>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</si>
  <si>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</si>
  <si>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</si>
  <si>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</si>
  <si>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</si>
  <si>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</si>
  <si>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</si>
  <si>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</si>
  <si>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</si>
  <si>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</si>
  <si>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</si>
  <si>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</si>
  <si>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</si>
  <si>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</si>
  <si>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</si>
  <si>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</si>
  <si>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</si>
  <si>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</si>
  <si>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</si>
  <si>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</si>
  <si>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</si>
  <si>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</si>
  <si>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</si>
  <si>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</si>
  <si>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</si>
  <si>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</si>
  <si>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</si>
  <si>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</si>
  <si>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</si>
  <si>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</si>
  <si>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</si>
  <si>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</si>
  <si>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</si>
  <si>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</si>
  <si>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</si>
  <si>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</si>
  <si>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</si>
  <si>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</si>
  <si>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</si>
  <si>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</si>
  <si>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</si>
  <si>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</si>
  <si>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</si>
  <si>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</si>
  <si>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</si>
  <si>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</si>
  <si>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</si>
  <si>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</si>
  <si>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</si>
  <si>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</si>
  <si>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</si>
  <si>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</si>
  <si>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</si>
  <si>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</si>
  <si>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</si>
  <si>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</si>
  <si>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</si>
  <si>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</si>
  <si>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</si>
  <si>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</si>
  <si>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</si>
  <si>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</si>
  <si>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</si>
  <si>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</si>
  <si>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</si>
  <si>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</si>
  <si>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</si>
  <si>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</si>
  <si>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</si>
  <si>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</si>
  <si>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</si>
  <si>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</si>
  <si>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</si>
  <si>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</si>
  <si>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</si>
  <si>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</si>
  <si>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</si>
  <si>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</si>
  <si>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</si>
  <si>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</si>
  <si>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</si>
  <si>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</si>
  <si>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</si>
  <si>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</si>
  <si>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</si>
  <si>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</si>
  <si>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</si>
  <si>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</si>
  <si>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</si>
  <si>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</si>
  <si>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</si>
  <si>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</si>
  <si>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</si>
  <si>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</si>
  <si>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</si>
  <si>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</si>
  <si>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</si>
  <si>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</si>
  <si>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</si>
  <si>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</si>
  <si>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</si>
  <si>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</si>
  <si>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</si>
  <si>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</si>
  <si>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</si>
  <si>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</si>
  <si>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</si>
  <si>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</si>
  <si>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</si>
  <si>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</si>
  <si>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</si>
  <si>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</si>
  <si>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</si>
  <si>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</si>
  <si>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</si>
  <si>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</si>
  <si>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</si>
  <si>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</si>
  <si>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</si>
  <si>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</si>
  <si>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</si>
  <si>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</si>
  <si>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</si>
  <si>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</si>
  <si>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</si>
  <si>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</si>
  <si>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</si>
  <si>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</si>
  <si>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</si>
  <si>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</si>
  <si>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</si>
  <si>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</si>
  <si>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</si>
  <si>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</si>
  <si>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</si>
  <si>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</si>
  <si>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</si>
  <si>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</si>
  <si>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</si>
  <si>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</si>
  <si>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</si>
  <si>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</si>
  <si>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</si>
  <si>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</si>
  <si>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</si>
  <si>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</si>
  <si>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</si>
  <si>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</si>
  <si>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</si>
  <si>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</si>
  <si>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</si>
  <si>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</si>
  <si>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</si>
  <si>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</si>
  <si>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</si>
  <si>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</si>
  <si>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</si>
  <si>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</si>
  <si>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</si>
  <si>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</si>
  <si>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</si>
  <si>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</si>
  <si>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</si>
  <si>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</si>
  <si>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</si>
  <si>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</si>
  <si>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</si>
  <si>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</si>
  <si>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</si>
  <si>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</si>
  <si>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</si>
  <si>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</si>
  <si>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</si>
  <si>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</si>
  <si>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</si>
  <si>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</si>
  <si>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</si>
  <si>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</si>
  <si>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</si>
  <si>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</si>
  <si>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</si>
  <si>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</si>
  <si>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</si>
  <si>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</si>
  <si>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</si>
  <si>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</si>
  <si>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</si>
  <si>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</si>
  <si>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</si>
  <si>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</si>
  <si>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</si>
  <si>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</si>
  <si>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</si>
  <si>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</si>
  <si>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</si>
  <si>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</si>
  <si>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</si>
  <si>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</si>
  <si>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</si>
  <si>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</si>
  <si>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</si>
  <si>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</si>
  <si>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</si>
  <si>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</si>
  <si>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</si>
  <si>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</si>
  <si>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</si>
  <si>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</si>
  <si>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</si>
  <si>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</si>
  <si>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</si>
  <si>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</si>
  <si>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</si>
  <si>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</si>
  <si>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</si>
  <si>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</si>
  <si>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</si>
  <si>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</si>
  <si>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</si>
  <si>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</si>
  <si>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</si>
  <si>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</si>
  <si>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</si>
  <si>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</si>
  <si>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</si>
  <si>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</si>
  <si>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</si>
  <si>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</si>
  <si>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</si>
  <si>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</si>
  <si>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</si>
  <si>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</si>
  <si>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</si>
  <si>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</si>
  <si>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</si>
  <si>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</si>
  <si>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</si>
  <si>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</si>
  <si>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</si>
  <si>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</si>
  <si>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</si>
  <si>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</si>
  <si>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</si>
  <si>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</si>
  <si>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</si>
  <si>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</si>
  <si>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</si>
  <si>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</si>
  <si>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</si>
  <si>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</si>
  <si>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</si>
  <si>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</si>
  <si>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</si>
  <si>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</si>
  <si>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</si>
  <si>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</si>
  <si>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</si>
  <si>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</si>
  <si>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</si>
  <si>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</si>
  <si>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</si>
  <si>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</si>
  <si>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</si>
  <si>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</si>
  <si>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</si>
  <si>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</si>
  <si>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</si>
  <si>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</si>
  <si>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</si>
  <si>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</si>
  <si>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</si>
  <si>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</si>
  <si>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</si>
  <si>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</si>
  <si>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</si>
  <si>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</si>
  <si>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</si>
  <si>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</si>
  <si>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</si>
  <si>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</si>
  <si>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</si>
  <si>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</si>
  <si>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</si>
  <si>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</si>
  <si>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</si>
  <si>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</si>
  <si>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</si>
  <si>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</si>
  <si>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</si>
  <si>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</si>
  <si>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</si>
  <si>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</si>
  <si>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</si>
  <si>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</si>
  <si>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</si>
  <si>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</si>
  <si>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</si>
  <si>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</si>
  <si>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</si>
  <si>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</si>
  <si>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</si>
  <si>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</si>
  <si>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</si>
  <si>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</si>
  <si>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</si>
  <si>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</si>
  <si>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</si>
  <si>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</si>
  <si>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</si>
  <si>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</si>
  <si>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</si>
  <si>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</si>
  <si>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</si>
  <si>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</si>
  <si>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</si>
  <si>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</si>
  <si>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</si>
  <si>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</si>
  <si>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</si>
  <si>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</si>
  <si>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</si>
  <si>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</si>
  <si>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</si>
  <si>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</si>
  <si>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</si>
  <si>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</si>
  <si>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</si>
  <si>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</si>
  <si>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</si>
  <si>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</si>
  <si>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</si>
  <si>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</si>
  <si>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</si>
  <si>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</si>
  <si>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</si>
  <si>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</si>
  <si>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</si>
  <si>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</si>
  <si>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</si>
  <si>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</si>
  <si>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</si>
  <si>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</si>
  <si>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</si>
  <si>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</si>
  <si>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</si>
  <si>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</si>
  <si>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</si>
  <si>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</si>
  <si>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</si>
  <si>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</si>
  <si>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</si>
  <si>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</si>
  <si>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</si>
  <si>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</si>
  <si>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</si>
  <si>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</si>
  <si>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</si>
  <si>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</si>
  <si>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</si>
  <si>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</si>
  <si>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</si>
  <si>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</si>
  <si>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</si>
  <si>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</si>
  <si>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</si>
  <si>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</si>
  <si>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</si>
  <si>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</si>
  <si>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</si>
  <si>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</si>
  <si>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</si>
  <si>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</si>
  <si>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</si>
  <si>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</si>
  <si>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</si>
  <si>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</si>
  <si>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</si>
  <si>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</si>
  <si>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</si>
  <si>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</si>
  <si>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</si>
  <si>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</si>
  <si>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</si>
  <si>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</si>
  <si>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</si>
  <si>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</si>
  <si>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</si>
  <si>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</si>
  <si>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</si>
  <si>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</si>
  <si>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</si>
  <si>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</si>
  <si>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</si>
  <si>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</si>
  <si>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</si>
  <si>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</si>
  <si>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</si>
  <si>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</si>
  <si>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</si>
  <si>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</si>
  <si>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</si>
  <si>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</si>
  <si>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</si>
  <si>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</si>
  <si>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</si>
  <si>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</si>
  <si>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</si>
  <si>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</si>
  <si>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</si>
  <si>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</si>
  <si>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</si>
  <si>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</si>
  <si>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</si>
  <si>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</si>
  <si>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</si>
  <si>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</si>
  <si>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</si>
  <si>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</si>
  <si>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</si>
  <si>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</si>
  <si>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</si>
  <si>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</si>
  <si>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</si>
  <si>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</si>
  <si>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</si>
  <si>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</si>
  <si>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</si>
  <si>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</si>
  <si>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</si>
  <si>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</si>
  <si>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</si>
  <si>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</si>
  <si>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</si>
  <si>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</si>
  <si>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</si>
  <si>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</si>
  <si>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</si>
  <si>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</si>
  <si>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</si>
  <si>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</si>
  <si>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</si>
  <si>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</si>
  <si>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</si>
  <si>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</si>
  <si>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</si>
  <si>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</si>
  <si>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</si>
  <si>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</si>
  <si>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</si>
  <si>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</si>
  <si>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</si>
  <si>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</si>
  <si>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</si>
  <si>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</si>
  <si>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</si>
  <si>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</si>
  <si>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</si>
  <si>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</si>
  <si>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</si>
  <si>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</si>
  <si>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</si>
  <si>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</si>
  <si>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</si>
  <si>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</si>
  <si>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</si>
  <si>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</si>
  <si>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</si>
  <si>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</si>
  <si>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</si>
  <si>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</si>
  <si>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</si>
  <si>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</si>
  <si>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</si>
  <si>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</si>
  <si>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</si>
  <si>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</si>
  <si>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</si>
  <si>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</si>
  <si>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</si>
  <si>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</si>
  <si>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</si>
  <si>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</si>
  <si>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</si>
  <si>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</si>
  <si>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</si>
  <si>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</si>
  <si>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</si>
  <si>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</si>
  <si>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</si>
  <si>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</si>
  <si>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</si>
  <si>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</si>
  <si>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</si>
  <si>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</si>
  <si>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</si>
  <si>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</si>
  <si>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</si>
  <si>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</si>
  <si>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</si>
  <si>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</si>
  <si>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</si>
  <si>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</si>
  <si>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</si>
  <si>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</si>
  <si>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</si>
  <si>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</si>
  <si>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</si>
  <si>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</si>
  <si>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</si>
  <si>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</si>
  <si>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</si>
  <si>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</si>
  <si>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</si>
  <si>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</si>
  <si>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</si>
  <si>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</si>
  <si>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</si>
  <si>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</si>
  <si>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</si>
  <si>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</si>
  <si>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</si>
  <si>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</si>
  <si>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</si>
  <si>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</si>
  <si>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</si>
  <si>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</si>
  <si>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</si>
  <si>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</si>
  <si>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</si>
  <si>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</si>
  <si>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</si>
  <si>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</si>
  <si>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</si>
  <si>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</si>
  <si>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</si>
  <si>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</si>
  <si>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</si>
  <si>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</si>
  <si>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</si>
  <si>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</si>
  <si>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</si>
  <si>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</si>
  <si>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</si>
  <si>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</si>
  <si>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</si>
  <si>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</si>
  <si>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</si>
  <si>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</si>
  <si>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</si>
  <si>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</si>
  <si>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</si>
  <si>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</si>
  <si>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</si>
  <si>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</si>
  <si>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</si>
  <si>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</si>
  <si>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</si>
  <si>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</si>
  <si>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</si>
  <si>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</si>
  <si>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</si>
  <si>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</si>
  <si>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</si>
  <si>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</si>
  <si>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</si>
  <si>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</si>
  <si>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</si>
  <si>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</si>
  <si>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</si>
  <si>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</si>
  <si>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</si>
  <si>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</si>
  <si>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</si>
  <si>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</si>
  <si>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</si>
  <si>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</si>
  <si>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</si>
  <si>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</si>
  <si>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</si>
  <si>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</si>
  <si>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</si>
  <si>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</si>
  <si>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</si>
  <si>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</si>
  <si>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</si>
  <si>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</si>
  <si>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</si>
  <si>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</si>
  <si>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</si>
  <si>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</si>
  <si>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</si>
  <si>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</si>
  <si>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</si>
  <si>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</si>
  <si>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</si>
  <si>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</si>
  <si>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</si>
  <si>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</si>
  <si>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</si>
  <si>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</si>
  <si>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</si>
  <si>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</si>
  <si>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</si>
  <si>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</si>
  <si>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</si>
  <si>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</si>
  <si>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</si>
  <si>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</si>
  <si>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</si>
  <si>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</si>
  <si>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</si>
  <si>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</si>
  <si>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</si>
  <si>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</si>
  <si>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</si>
  <si>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</si>
  <si>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</si>
  <si>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</si>
  <si>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</si>
  <si>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</si>
  <si>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</si>
  <si>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</si>
  <si>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</si>
  <si>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</si>
  <si>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</si>
  <si>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</si>
  <si>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</si>
  <si>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</si>
  <si>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</si>
  <si>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</si>
  <si>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</si>
  <si>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</si>
  <si>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</si>
  <si>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</si>
  <si>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</si>
  <si>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</si>
  <si>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</si>
  <si>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</si>
  <si>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</si>
  <si>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</si>
  <si>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</si>
  <si>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</si>
  <si>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</si>
  <si>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</si>
  <si>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</si>
  <si>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</si>
  <si>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</si>
  <si>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</si>
  <si>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</si>
  <si>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</si>
  <si>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</si>
  <si>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</si>
  <si>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</si>
  <si>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</si>
  <si>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</si>
  <si>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</si>
  <si>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</si>
  <si>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</si>
  <si>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</si>
  <si>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</si>
  <si>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</si>
  <si>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</si>
  <si>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</si>
  <si>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</si>
  <si>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</si>
  <si>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</si>
  <si>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</si>
  <si>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</si>
  <si>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</si>
  <si>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</si>
  <si>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</si>
  <si>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</si>
  <si>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</si>
  <si>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</si>
  <si>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</si>
  <si>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</si>
  <si>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</si>
  <si>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</si>
  <si>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</si>
  <si>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</si>
  <si>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</si>
  <si>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</si>
  <si>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</si>
  <si>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</si>
  <si>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</si>
  <si>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</si>
  <si>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</si>
  <si>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</si>
  <si>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</si>
  <si>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</si>
  <si>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</si>
  <si>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</si>
  <si>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</si>
  <si>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</si>
  <si>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</si>
  <si>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</si>
  <si>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</si>
  <si>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</si>
  <si>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</si>
  <si>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</si>
  <si>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</si>
  <si>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</si>
  <si>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</si>
  <si>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</si>
  <si>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</si>
  <si>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</si>
  <si>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</si>
  <si>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</si>
  <si>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</si>
  <si>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</si>
  <si>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</si>
  <si>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</si>
  <si>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</si>
  <si>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</si>
  <si>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</si>
  <si>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</si>
  <si>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</si>
  <si>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</si>
  <si>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</si>
  <si>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</si>
  <si>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</si>
  <si>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</si>
  <si>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</si>
  <si>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</si>
  <si>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</si>
  <si>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</si>
  <si>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</si>
  <si>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</si>
  <si>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</si>
  <si>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</si>
  <si>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</si>
  <si>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</si>
  <si>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</si>
  <si>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</si>
  <si>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</si>
  <si>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</si>
  <si>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</si>
  <si>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</si>
  <si>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</si>
  <si>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</si>
  <si>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</si>
  <si>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</si>
  <si>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</si>
  <si>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</si>
  <si>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</si>
  <si>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</si>
  <si>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</si>
  <si>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</si>
  <si>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</si>
  <si>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</si>
  <si>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</si>
  <si>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</si>
  <si>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</si>
  <si>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</si>
  <si>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</si>
  <si>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</si>
  <si>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</si>
  <si>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</si>
  <si>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</si>
  <si>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</si>
  <si>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</si>
  <si>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</si>
  <si>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</si>
  <si>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</si>
  <si>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</si>
  <si>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</si>
  <si>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</si>
  <si>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</si>
  <si>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</si>
  <si>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</si>
  <si>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</si>
  <si>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</si>
  <si>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</si>
  <si>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</si>
  <si>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</si>
  <si>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</si>
  <si>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</si>
  <si>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</si>
  <si>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</si>
  <si>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</si>
  <si>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</si>
  <si>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</si>
  <si>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</si>
  <si>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</si>
  <si>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</si>
  <si>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</si>
  <si>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</si>
  <si>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</si>
  <si>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</si>
  <si>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</si>
  <si>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</si>
  <si>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</si>
  <si>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</si>
  <si>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</si>
  <si>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</si>
  <si>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</si>
  <si>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</si>
  <si>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</si>
  <si>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</si>
  <si>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</si>
  <si>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</si>
  <si>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</si>
  <si>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</si>
  <si>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</si>
  <si>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</si>
  <si>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</si>
  <si>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</si>
  <si>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</si>
  <si>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</si>
  <si>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</si>
  <si>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</si>
  <si>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</si>
  <si>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</si>
  <si>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</si>
  <si>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</si>
  <si>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</si>
  <si>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</si>
  <si>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</si>
  <si>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</si>
  <si>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</si>
  <si>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</si>
  <si>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</si>
  <si>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</si>
  <si>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</si>
  <si>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</si>
  <si>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</si>
  <si>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</si>
  <si>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</si>
  <si>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</si>
  <si>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</si>
  <si>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</si>
  <si>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</si>
  <si>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</si>
  <si>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</si>
  <si>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</si>
  <si>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</si>
  <si>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</si>
  <si>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</si>
  <si>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</si>
  <si>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</si>
  <si>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</si>
  <si>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</si>
  <si>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</si>
  <si>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</si>
  <si>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</si>
  <si>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</si>
  <si>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</si>
  <si>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</si>
  <si>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</si>
  <si>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</si>
  <si>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</si>
  <si>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</si>
  <si>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</si>
  <si>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</si>
  <si>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</si>
  <si>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</si>
  <si>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</si>
  <si>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</si>
  <si>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</si>
  <si>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</si>
  <si>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</si>
  <si>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</si>
  <si>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</si>
  <si>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</si>
  <si>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</si>
  <si>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</si>
  <si>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</si>
  <si>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</si>
  <si>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</si>
  <si>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</si>
  <si>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</si>
  <si>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</si>
  <si>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</si>
  <si>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</si>
  <si>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</si>
  <si>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</si>
  <si>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</si>
  <si>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</si>
  <si>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</si>
  <si>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</si>
  <si>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</si>
  <si>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</si>
  <si>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</si>
  <si>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</si>
  <si>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</si>
  <si>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</si>
  <si>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</si>
  <si>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</si>
  <si>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</si>
  <si>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</si>
  <si>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</si>
  <si>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</si>
  <si>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</si>
  <si>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</si>
  <si>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</si>
  <si>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</si>
  <si>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</si>
  <si>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</si>
  <si>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</si>
  <si>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</si>
  <si>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</si>
  <si>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</si>
  <si>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</si>
  <si>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</si>
  <si>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</si>
  <si>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</si>
  <si>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</si>
  <si>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</si>
  <si>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</si>
  <si>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</si>
  <si>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</si>
  <si>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</si>
  <si>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</si>
  <si>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</si>
  <si>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</si>
  <si>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</si>
  <si>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</si>
  <si>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</si>
  <si>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</si>
  <si>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</si>
  <si>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</si>
  <si>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</si>
  <si>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</si>
  <si>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</si>
  <si>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</si>
  <si>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</si>
  <si>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</si>
  <si>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</si>
  <si>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</si>
  <si>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</si>
  <si>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</si>
  <si>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</si>
  <si>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</si>
  <si>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</si>
  <si>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</si>
  <si>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</si>
  <si>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</si>
  <si>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</si>
  <si>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</si>
  <si>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</si>
  <si>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</si>
  <si>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</si>
  <si>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</si>
  <si>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</si>
  <si>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</si>
  <si>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</si>
  <si>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</si>
  <si>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</si>
  <si>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</si>
  <si>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</si>
  <si>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</si>
  <si>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</si>
  <si>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</si>
  <si>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</si>
  <si>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</si>
  <si>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</si>
  <si>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</si>
  <si>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</si>
  <si>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</si>
  <si>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</si>
  <si>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</si>
  <si>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</si>
  <si>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</si>
  <si>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</si>
  <si>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</si>
  <si>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</si>
  <si>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</si>
  <si>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</si>
  <si>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</si>
  <si>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</si>
  <si>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</si>
  <si>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</si>
  <si>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</si>
  <si>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</si>
  <si>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</si>
  <si>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</si>
  <si>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</si>
  <si>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</si>
  <si>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</si>
  <si>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</si>
  <si>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</si>
  <si>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</si>
  <si>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</si>
  <si>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</si>
  <si>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</si>
  <si>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</si>
  <si>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</si>
  <si>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</si>
  <si>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</si>
  <si>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</si>
  <si>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</si>
  <si>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</si>
  <si>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</si>
  <si>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</si>
  <si>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</si>
  <si>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</si>
  <si>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</si>
  <si>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</si>
  <si>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</si>
  <si>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</si>
  <si>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</si>
  <si>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</si>
  <si>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</si>
  <si>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</si>
  <si>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</si>
  <si>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</si>
  <si>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</si>
  <si>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</si>
  <si>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</si>
  <si>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</si>
  <si>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</si>
  <si>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</si>
  <si>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</si>
  <si>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</si>
  <si>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</si>
  <si>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</si>
  <si>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</si>
  <si>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</si>
  <si>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</si>
  <si>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</si>
  <si>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</si>
  <si>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</si>
  <si>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</si>
  <si>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</si>
  <si>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</si>
  <si>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</si>
  <si>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</si>
  <si>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</si>
  <si>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</si>
  <si>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</si>
  <si>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</si>
  <si>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</si>
  <si>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</si>
  <si>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</si>
  <si>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</si>
  <si>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</si>
  <si>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</si>
  <si>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</si>
  <si>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</si>
  <si>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</si>
  <si>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</si>
  <si>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</si>
  <si>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</si>
  <si>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</si>
  <si>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</si>
  <si>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</si>
  <si>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</si>
  <si>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</si>
  <si>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</si>
  <si>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</si>
  <si>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</si>
  <si>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</si>
  <si>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</si>
  <si>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</si>
  <si>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</si>
  <si>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</si>
  <si>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</si>
  <si>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</si>
  <si>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</si>
  <si>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</si>
  <si>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</si>
  <si>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</si>
  <si>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</si>
  <si>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</si>
  <si>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</si>
  <si>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</si>
  <si>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</si>
  <si>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</si>
  <si>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</si>
  <si>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</si>
  <si>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</si>
  <si>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</si>
  <si>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</si>
  <si>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</si>
  <si>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</si>
  <si>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</si>
  <si>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</si>
  <si>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</si>
  <si>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</si>
  <si>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</si>
  <si>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</si>
  <si>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</si>
  <si>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</si>
  <si>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</si>
  <si>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</si>
  <si>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</si>
  <si>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</si>
  <si>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</si>
  <si>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</si>
  <si>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</si>
  <si>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</si>
  <si>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</si>
  <si>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</si>
  <si>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</si>
  <si>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</si>
  <si>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</si>
  <si>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</si>
  <si>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</si>
  <si>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</si>
  <si>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</si>
  <si>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</si>
  <si>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</si>
  <si>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</si>
  <si>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</si>
  <si>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</si>
  <si>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</si>
  <si>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</si>
  <si>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</si>
  <si>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</si>
  <si>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</si>
  <si>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</si>
  <si>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</si>
  <si>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</si>
  <si>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</si>
  <si>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</si>
  <si>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</si>
  <si>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</si>
  <si>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</si>
  <si>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</si>
  <si>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</si>
  <si>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</si>
  <si>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</si>
  <si>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</si>
  <si>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</si>
  <si>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</si>
  <si>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</si>
  <si>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</si>
  <si>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</si>
  <si>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</si>
  <si>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</si>
  <si>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</si>
  <si>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</si>
  <si>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</si>
  <si>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</si>
  <si>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</si>
  <si>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</si>
  <si>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</si>
  <si>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</si>
  <si>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</si>
  <si>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</si>
  <si>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</si>
  <si>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</si>
  <si>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</si>
  <si>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</si>
  <si>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</si>
  <si>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</si>
  <si>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</si>
  <si>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</si>
  <si>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</si>
  <si>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</si>
  <si>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</si>
  <si>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</si>
  <si>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</si>
  <si>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</si>
  <si>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</si>
  <si>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</si>
  <si>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</si>
  <si>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</si>
  <si>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</si>
  <si>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</si>
  <si>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</si>
  <si>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</si>
  <si>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</si>
  <si>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</si>
  <si>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</si>
  <si>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</si>
  <si>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</si>
  <si>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</si>
  <si>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</si>
  <si>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</si>
  <si>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</si>
  <si>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</si>
  <si>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</si>
  <si>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</si>
  <si>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</si>
  <si>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</si>
  <si>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</si>
  <si>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</si>
  <si>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</si>
  <si>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</si>
  <si>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</si>
  <si>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</si>
  <si>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</si>
  <si>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</si>
  <si>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</si>
  <si>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</si>
  <si>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</si>
  <si>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</si>
  <si>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</si>
  <si>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</si>
  <si>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</si>
  <si>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</si>
  <si>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</si>
  <si>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</si>
  <si>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</si>
  <si>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</si>
  <si>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</si>
  <si>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</si>
  <si>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</si>
  <si>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</si>
  <si>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</si>
  <si>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</si>
  <si>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</si>
  <si>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</si>
  <si>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</si>
  <si>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</si>
  <si>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</si>
  <si>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</si>
  <si>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</si>
  <si>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</si>
  <si>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</si>
  <si>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</si>
  <si>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</si>
  <si>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</si>
  <si>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</si>
  <si>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</si>
  <si>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</si>
  <si>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</si>
  <si>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</si>
  <si>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</si>
  <si>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</si>
  <si>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</si>
  <si>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</si>
  <si>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</si>
  <si>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</si>
  <si>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</si>
  <si>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</si>
  <si>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</si>
  <si>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</si>
  <si>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</si>
  <si>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</si>
  <si>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</si>
  <si>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</si>
  <si>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</si>
  <si>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</si>
  <si>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</si>
  <si>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</si>
  <si>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</si>
  <si>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</si>
  <si>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</si>
  <si>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</si>
  <si>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</si>
  <si>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</si>
  <si>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</si>
  <si>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</si>
  <si>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</si>
  <si>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</si>
  <si>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</si>
  <si>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</si>
  <si>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</si>
  <si>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</si>
  <si>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</si>
  <si>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</si>
  <si>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</si>
  <si>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</si>
  <si>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</si>
  <si>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</si>
  <si>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</si>
  <si>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</si>
  <si>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</si>
  <si>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</si>
  <si>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</si>
  <si>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</si>
  <si>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</si>
  <si>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</si>
  <si>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</si>
  <si>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</si>
  <si>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</si>
  <si>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</si>
  <si>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</si>
  <si>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</si>
  <si>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</si>
  <si>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</si>
  <si>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</si>
  <si>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</si>
  <si>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</si>
  <si>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</si>
  <si>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</si>
  <si>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</si>
  <si>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</si>
  <si>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</si>
  <si>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</si>
  <si>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</si>
  <si>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</si>
  <si>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</si>
  <si>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</si>
  <si>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</si>
  <si>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</si>
  <si>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</si>
  <si>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</si>
  <si>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</si>
  <si>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</si>
  <si>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</si>
  <si>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</si>
  <si>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</si>
  <si>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</si>
  <si>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</si>
  <si>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</si>
  <si>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</si>
  <si>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</si>
  <si>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</si>
  <si>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</si>
  <si>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</si>
  <si>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</si>
  <si>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</si>
  <si>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</si>
  <si>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</si>
  <si>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</si>
  <si>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</si>
  <si>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</si>
  <si>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</si>
  <si>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</si>
  <si>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</si>
  <si>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</si>
  <si>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</si>
  <si>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</si>
  <si>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</si>
  <si>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</si>
  <si>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</si>
  <si>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</si>
  <si>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</si>
  <si>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</si>
  <si>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</si>
  <si>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</si>
  <si>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</si>
  <si>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</si>
  <si>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</si>
  <si>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</si>
  <si>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</si>
  <si>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</si>
  <si>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</si>
  <si>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</si>
  <si>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</si>
  <si>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</si>
  <si>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</si>
  <si>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</si>
  <si>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</si>
  <si>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</si>
  <si>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</si>
  <si>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</si>
  <si>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</si>
  <si>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</si>
  <si>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</si>
  <si>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</si>
  <si>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</si>
  <si>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</si>
  <si>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</si>
  <si>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</si>
  <si>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</si>
  <si>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</si>
  <si>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</si>
  <si>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</si>
  <si>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</si>
  <si>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</si>
  <si>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</si>
  <si>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</si>
  <si>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</si>
  <si>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</si>
  <si>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</si>
  <si>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</si>
  <si>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</si>
  <si>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</si>
  <si>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</si>
  <si>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</si>
  <si>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</si>
  <si>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</si>
  <si>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</si>
  <si>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</si>
  <si>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</si>
  <si>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</si>
  <si>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</si>
  <si>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</si>
  <si>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</si>
  <si>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</si>
  <si>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</si>
  <si>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</si>
  <si>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</si>
  <si>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</si>
  <si>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</si>
  <si>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</si>
  <si>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</si>
  <si>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</si>
  <si>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</si>
  <si>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</si>
  <si>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</si>
  <si>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</si>
  <si>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</si>
  <si>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</si>
  <si>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</si>
  <si>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</si>
  <si>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</si>
  <si>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</si>
  <si>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</si>
  <si>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</si>
  <si>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</si>
  <si>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</si>
  <si>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</si>
  <si>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</si>
  <si>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</si>
  <si>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</si>
  <si>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</si>
  <si>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</si>
  <si>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</si>
  <si>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</si>
  <si>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</si>
  <si>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</si>
  <si>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</si>
  <si>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</si>
  <si>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</si>
  <si>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</si>
  <si>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</si>
  <si>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</si>
  <si>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</si>
  <si>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</si>
  <si>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</si>
  <si>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</si>
  <si>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</si>
  <si>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</si>
  <si>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</si>
  <si>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</si>
  <si>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</si>
  <si>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</si>
  <si>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</si>
  <si>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</si>
  <si>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</si>
  <si>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</si>
  <si>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</si>
  <si>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</si>
  <si>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</si>
  <si>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</si>
  <si>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</si>
  <si>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</si>
  <si>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</si>
  <si>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</si>
  <si>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</si>
  <si>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</si>
  <si>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</si>
  <si>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</si>
  <si>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</si>
  <si>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</si>
  <si>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</si>
  <si>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</si>
  <si>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</si>
  <si>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</si>
  <si>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</si>
  <si>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</si>
  <si>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</si>
  <si>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</si>
  <si>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</si>
  <si>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</si>
  <si>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</si>
  <si>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</si>
  <si>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</si>
  <si>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</si>
  <si>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</si>
  <si>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</si>
  <si>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</si>
  <si>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</si>
  <si>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</si>
  <si>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</si>
  <si>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</si>
  <si>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</si>
  <si>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</si>
  <si>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</si>
  <si>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</si>
  <si>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</si>
  <si>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</si>
  <si>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</si>
  <si>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</si>
  <si>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</si>
  <si>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</si>
  <si>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</si>
  <si>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</si>
  <si>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</si>
  <si>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</si>
  <si>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</si>
  <si>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</si>
  <si>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</si>
  <si>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</si>
  <si>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</si>
  <si>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</si>
  <si>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</si>
  <si>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</si>
  <si>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</si>
  <si>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</si>
  <si>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</si>
  <si>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</si>
  <si>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</si>
  <si>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</si>
  <si>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</si>
  <si>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</si>
  <si>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</si>
  <si>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</si>
  <si>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</si>
  <si>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</si>
  <si>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</si>
  <si>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</si>
  <si>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</si>
  <si>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</si>
  <si>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</si>
  <si>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</si>
  <si>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</si>
  <si>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</si>
  <si>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</si>
  <si>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</si>
  <si>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</si>
  <si>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</si>
  <si>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</si>
  <si>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</si>
  <si>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</si>
  <si>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</si>
  <si>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</si>
  <si>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</si>
  <si>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</si>
  <si>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</si>
  <si>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</si>
  <si>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</si>
  <si>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</si>
  <si>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</si>
  <si>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</si>
  <si>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</si>
  <si>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</si>
  <si>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</si>
  <si>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</si>
  <si>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</si>
  <si>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</si>
  <si>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</si>
  <si>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</si>
  <si>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</si>
  <si>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</si>
  <si>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</si>
  <si>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</si>
  <si>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</si>
  <si>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</si>
  <si>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</si>
  <si>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</si>
  <si>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</si>
  <si>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</si>
  <si>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</si>
  <si>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</si>
  <si>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</si>
  <si>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</si>
  <si>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</si>
  <si>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</si>
  <si>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</si>
  <si>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</si>
  <si>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</si>
  <si>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</si>
  <si>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</si>
  <si>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</si>
  <si>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</si>
  <si>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</si>
  <si>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</si>
  <si>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</si>
  <si>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</si>
  <si>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</si>
  <si>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</si>
  <si>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</si>
  <si>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</si>
  <si>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</si>
  <si>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</si>
  <si>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</si>
  <si>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</si>
  <si>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</si>
  <si>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</si>
  <si>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</si>
  <si>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</si>
  <si>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</si>
  <si>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</si>
  <si>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</si>
  <si>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</si>
  <si>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</si>
  <si>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</si>
  <si>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</si>
  <si>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</si>
  <si>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</si>
  <si>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</si>
  <si>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</si>
  <si>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</si>
  <si>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</si>
  <si>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</si>
  <si>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</si>
  <si>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</si>
  <si>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</si>
  <si>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</si>
  <si>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</si>
  <si>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</si>
  <si>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</si>
  <si>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</si>
  <si>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</si>
  <si>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</si>
  <si>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</si>
  <si>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</si>
  <si>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</si>
  <si>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</si>
  <si>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</si>
  <si>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</si>
  <si>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</si>
  <si>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</si>
  <si>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</si>
  <si>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</si>
  <si>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</si>
  <si>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</si>
  <si>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</si>
  <si>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</si>
  <si>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</si>
  <si>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</si>
  <si>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</si>
  <si>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</si>
  <si>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</si>
  <si>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</si>
  <si>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</si>
  <si>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</si>
  <si>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</si>
  <si>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</si>
  <si>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</si>
  <si>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</si>
  <si>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</si>
  <si>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</si>
  <si>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</si>
  <si>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</si>
  <si>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</si>
  <si>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</si>
  <si>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</si>
  <si>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</si>
  <si>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</si>
  <si>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</si>
  <si>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</si>
  <si>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</si>
  <si>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</si>
  <si>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</si>
  <si>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</si>
  <si>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</si>
  <si>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</si>
  <si>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</si>
  <si>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</si>
  <si>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</si>
  <si>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</si>
  <si>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</si>
  <si>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</si>
  <si>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</si>
  <si>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</si>
  <si>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</si>
  <si>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</si>
  <si>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</si>
  <si>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</si>
  <si>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</si>
  <si>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</si>
  <si>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</si>
  <si>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</si>
  <si>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</si>
  <si>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</si>
  <si>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</si>
  <si>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</si>
  <si>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</si>
  <si>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</si>
  <si>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</si>
  <si>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</si>
  <si>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</si>
  <si>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</si>
  <si>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</si>
  <si>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</si>
  <si>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</si>
  <si>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</si>
  <si>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</si>
  <si>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</si>
  <si>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</si>
  <si>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</si>
  <si>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</si>
  <si>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</si>
  <si>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</si>
  <si>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</si>
  <si>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</si>
  <si>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</si>
  <si>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</si>
  <si>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</si>
  <si>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</si>
  <si>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</si>
  <si>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</si>
  <si>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</si>
  <si>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</si>
  <si>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</si>
  <si>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</si>
  <si>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</si>
  <si>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</si>
  <si>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</si>
  <si>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</si>
  <si>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</si>
  <si>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</si>
  <si>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</si>
  <si>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</si>
  <si>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</si>
  <si>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</si>
  <si>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</si>
  <si>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</si>
  <si>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</si>
  <si>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</si>
  <si>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</si>
  <si>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</si>
  <si>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</si>
  <si>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</si>
  <si>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</si>
  <si>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</si>
  <si>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</si>
  <si>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</si>
  <si>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</si>
  <si>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</si>
  <si>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</si>
  <si>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</si>
  <si>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</si>
  <si>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</si>
  <si>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</si>
  <si>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</si>
  <si>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</si>
  <si>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</si>
  <si>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</si>
  <si>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</si>
  <si>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</si>
  <si>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</si>
  <si>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</si>
  <si>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</si>
  <si>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</si>
  <si>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</si>
  <si>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</si>
  <si>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</si>
  <si>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</si>
  <si>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</si>
  <si>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</si>
  <si>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</si>
  <si>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</si>
  <si>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</si>
  <si>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</si>
  <si>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</si>
  <si>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</si>
  <si>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</si>
  <si>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</si>
  <si>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</si>
  <si>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</si>
  <si>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</si>
  <si>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</si>
  <si>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</si>
  <si>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</si>
  <si>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</si>
  <si>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</si>
  <si>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</si>
  <si>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</si>
  <si>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</si>
  <si>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</si>
  <si>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</si>
  <si>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</si>
  <si>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</si>
  <si>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</si>
  <si>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</si>
  <si>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</si>
  <si>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</si>
  <si>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</si>
  <si>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</si>
  <si>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</si>
  <si>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</si>
  <si>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</si>
  <si>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</si>
  <si>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</si>
  <si>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</si>
  <si>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</si>
  <si>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</si>
  <si>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</si>
  <si>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</si>
  <si>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</si>
  <si>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</si>
  <si>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</si>
  <si>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</si>
  <si>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</si>
  <si>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</si>
  <si>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</si>
  <si>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</si>
  <si>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</si>
  <si>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</si>
  <si>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</si>
  <si>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</si>
  <si>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</si>
  <si>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</si>
  <si>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</si>
  <si>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</si>
  <si>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</si>
  <si>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</si>
  <si>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</si>
  <si>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</si>
  <si>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</si>
  <si>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</si>
  <si>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</si>
  <si>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</si>
  <si>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</si>
  <si>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</si>
  <si>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</si>
  <si>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</si>
  <si>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</si>
  <si>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</si>
  <si>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</si>
  <si>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</si>
  <si>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</si>
  <si>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</si>
  <si>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</si>
  <si>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</si>
  <si>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</si>
  <si>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</si>
  <si>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</si>
  <si>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</si>
  <si>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</si>
  <si>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</si>
  <si>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</si>
  <si>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</si>
  <si>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</si>
  <si>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</si>
  <si>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</si>
  <si>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</si>
  <si>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</si>
  <si>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</si>
  <si>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</si>
  <si>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</si>
  <si>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</si>
  <si>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</si>
  <si>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</si>
  <si>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</si>
  <si>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</si>
  <si>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</si>
  <si>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</si>
  <si>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</si>
  <si>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</si>
  <si>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</si>
  <si>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</si>
  <si>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</si>
  <si>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</si>
  <si>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</si>
  <si>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</si>
  <si>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</si>
  <si>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</si>
  <si>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</si>
  <si>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</si>
  <si>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</si>
  <si>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</si>
  <si>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</si>
  <si>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</si>
  <si>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</si>
  <si>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</si>
  <si>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</si>
  <si>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</si>
  <si>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</si>
  <si>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</si>
  <si>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</si>
  <si>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</si>
  <si>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</si>
  <si>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</si>
  <si>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</si>
  <si>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</si>
  <si>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</si>
  <si>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</si>
  <si>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</si>
  <si>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</si>
  <si>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</si>
  <si>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</si>
  <si>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</si>
  <si>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</si>
  <si>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</si>
  <si>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</si>
  <si>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</si>
  <si>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</si>
  <si>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</si>
  <si>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</si>
  <si>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</si>
  <si>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</si>
  <si>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</si>
  <si>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</si>
  <si>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</si>
  <si>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</si>
  <si>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</si>
  <si>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</si>
  <si>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</si>
  <si>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</si>
  <si>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</si>
  <si>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</si>
  <si>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</si>
  <si>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</si>
  <si>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</si>
  <si>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</si>
  <si>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</si>
  <si>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</si>
  <si>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</si>
  <si>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</si>
  <si>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</si>
  <si>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</si>
  <si>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</si>
  <si>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</si>
  <si>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</si>
  <si>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</si>
  <si>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</si>
  <si>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</si>
  <si>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</si>
  <si>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</si>
  <si>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</si>
  <si>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</si>
  <si>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</si>
  <si>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</si>
  <si>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</si>
  <si>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</si>
  <si>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</si>
  <si>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</si>
  <si>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</si>
  <si>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</si>
  <si>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</si>
  <si>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</si>
  <si>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</si>
  <si>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</si>
  <si>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</si>
  <si>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</si>
  <si>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</si>
  <si>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</si>
  <si>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</si>
  <si>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</si>
  <si>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</si>
  <si>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</si>
  <si>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</si>
  <si>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</si>
  <si>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</si>
  <si>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</si>
  <si>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</si>
  <si>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</si>
  <si>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</si>
  <si>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</si>
  <si>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</si>
  <si>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</si>
  <si>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</si>
  <si>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</si>
  <si>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</si>
  <si>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</si>
  <si>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</si>
  <si>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</si>
  <si>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</si>
  <si>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</si>
  <si>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</si>
  <si>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</si>
  <si>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</si>
  <si>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</si>
  <si>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</si>
  <si>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</si>
  <si>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</si>
  <si>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</si>
  <si>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</si>
  <si>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</si>
  <si>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</si>
  <si>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</si>
  <si>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</si>
  <si>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</si>
  <si>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</si>
  <si>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</si>
  <si>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</si>
  <si>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</si>
  <si>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</si>
  <si>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</si>
  <si>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</si>
  <si>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</si>
  <si>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</si>
  <si>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</si>
  <si>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</si>
  <si>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</si>
  <si>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</si>
  <si>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</si>
  <si>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</si>
  <si>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</si>
  <si>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</si>
  <si>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</si>
  <si>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</si>
  <si>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</si>
  <si>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</si>
  <si>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</si>
  <si>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</si>
  <si>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</si>
  <si>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</si>
  <si>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</si>
  <si>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</si>
  <si>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</si>
  <si>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</si>
  <si>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</si>
  <si>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</si>
  <si>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</si>
  <si>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</si>
  <si>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</si>
  <si>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</si>
  <si>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</si>
  <si>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</si>
  <si>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</si>
  <si>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</si>
  <si>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</si>
  <si>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</si>
  <si>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</si>
  <si>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</si>
  <si>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</si>
  <si>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</si>
  <si>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</si>
  <si>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</si>
  <si>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</si>
  <si>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</si>
  <si>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</si>
  <si>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</si>
  <si>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</si>
  <si>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</si>
  <si>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</si>
  <si>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</si>
  <si>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</si>
  <si>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</si>
  <si>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</si>
  <si>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</si>
  <si>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</si>
  <si>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</si>
  <si>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</si>
  <si>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</si>
  <si>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</si>
  <si>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</si>
  <si>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</si>
  <si>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</si>
  <si>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</si>
  <si>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</si>
  <si>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</si>
  <si>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</si>
  <si>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</si>
  <si>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</si>
  <si>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</si>
  <si>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</si>
  <si>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</si>
  <si>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</si>
  <si>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</si>
  <si>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</si>
  <si>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</si>
  <si>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</si>
  <si>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</si>
  <si>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</si>
  <si>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</si>
  <si>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</si>
  <si>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</si>
  <si>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</si>
  <si>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</si>
  <si>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</si>
  <si>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</si>
  <si>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</si>
  <si>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</si>
  <si>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</si>
  <si>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</si>
  <si>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</si>
  <si>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</si>
  <si>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</si>
  <si>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</si>
  <si>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</si>
  <si>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</si>
  <si>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</si>
  <si>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</si>
  <si>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</si>
  <si>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</si>
  <si>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</si>
  <si>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</si>
  <si>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</si>
  <si>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</si>
  <si>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</si>
  <si>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</si>
  <si>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</si>
  <si>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</si>
  <si>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</si>
  <si>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</si>
  <si>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</si>
  <si>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</si>
  <si>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</si>
  <si>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</si>
  <si>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</si>
  <si>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</si>
  <si>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</si>
  <si>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</si>
  <si>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</si>
  <si>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</si>
  <si>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</si>
  <si>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</si>
  <si>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</si>
  <si>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</si>
  <si>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</si>
  <si>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</si>
  <si>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</si>
  <si>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</si>
  <si>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</si>
  <si>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</si>
  <si>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</si>
  <si>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</si>
  <si>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</si>
  <si>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</si>
  <si>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</si>
  <si>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</si>
  <si>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</si>
  <si>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</si>
  <si>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</si>
  <si>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</si>
  <si>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</si>
  <si>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</si>
  <si>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</si>
  <si>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</si>
  <si>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</si>
  <si>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</si>
  <si>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</si>
  <si>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</si>
  <si>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</si>
  <si>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</si>
  <si>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</si>
  <si>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</si>
  <si>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</si>
  <si>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</si>
  <si>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</si>
  <si>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</si>
  <si>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</si>
  <si>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</si>
  <si>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</si>
  <si>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</si>
  <si>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</si>
  <si>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</si>
  <si>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</si>
  <si>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</si>
  <si>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</si>
  <si>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</si>
  <si>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</si>
  <si>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</si>
  <si>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</si>
  <si>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</si>
  <si>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</si>
  <si>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</si>
  <si>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</si>
  <si>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</si>
  <si>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</si>
  <si>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</si>
  <si>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</si>
  <si>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</si>
  <si>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</si>
  <si>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</si>
  <si>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</si>
  <si>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</si>
  <si>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</si>
  <si>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</si>
  <si>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</si>
  <si>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</si>
  <si>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</si>
  <si>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</si>
  <si>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</si>
  <si>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</si>
  <si>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</si>
  <si>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</si>
  <si>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</si>
  <si>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</si>
  <si>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</si>
  <si>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</si>
  <si>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</si>
  <si>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</si>
  <si>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</si>
  <si>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</si>
  <si>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</si>
  <si>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</si>
  <si>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</si>
  <si>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</si>
  <si>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</si>
  <si>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</si>
  <si>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</si>
  <si>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</si>
  <si>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</si>
  <si>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</si>
  <si>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</si>
  <si>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</si>
  <si>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</si>
  <si>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</si>
  <si>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</si>
  <si>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</si>
  <si>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</si>
  <si>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</si>
  <si>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</si>
  <si>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</si>
  <si>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</si>
  <si>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</si>
  <si>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</si>
  <si>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</si>
  <si>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</si>
  <si>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</si>
  <si>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</si>
  <si>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</si>
  <si>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</si>
  <si>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</si>
  <si>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</si>
  <si>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</si>
  <si>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</si>
  <si>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</si>
  <si>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</si>
  <si>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</si>
  <si>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</si>
  <si>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</si>
  <si>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</si>
  <si>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</si>
  <si>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</si>
  <si>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</si>
  <si>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</si>
  <si>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</si>
  <si>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</si>
  <si>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</si>
  <si>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</si>
  <si>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</si>
  <si>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</si>
  <si>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</si>
  <si>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</si>
  <si>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</si>
  <si>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</si>
  <si>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</si>
  <si>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</si>
  <si>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8600 - Department of Housing and Urban Development</t>
  </si>
  <si>
    <t>123456789</t>
  </si>
  <si>
    <t>14.885</t>
  </si>
  <si>
    <t>238190 - Other Foundation, Structure, and Building Exterior Contractors</t>
  </si>
  <si>
    <t>1245 Living Way</t>
  </si>
  <si>
    <t>86-0305-Public Housing Capital Fund, Recovery Act</t>
  </si>
  <si>
    <t>PA28P00750109</t>
  </si>
  <si>
    <t>08</t>
  </si>
  <si>
    <t xml:space="preserve">Conduct modernization activities as various Public Housing Communities.  This funding can be expected to result in providing employment for architects and engineers, construction workers and product manufacturers. In addition this funding can be expected to substantially modernize public housing units in this jurisdiction. </t>
  </si>
  <si>
    <t>ARRA Capitalf Fund Public Housing Modernization Program</t>
  </si>
  <si>
    <t>Project includes the gereral renovation of 5 public housing communities encompasing 1200 units.  Activities include the installation of energy efficient boilers, new windows, roofing, kitchen cabinet replacement and painting.</t>
  </si>
  <si>
    <t>152221235</t>
  </si>
  <si>
    <t>Pittsburgh</t>
  </si>
  <si>
    <t xml:space="preserve">ARRA funding has resulted in the creation of 1 full time and 1 part time administrative personnel and 1 full time construction inspector to manage the grant.  Contractors have employed 20 full time inspectors including 10 laboreres, 5 electricians, 2 plumbers and 3 brick masons. </t>
  </si>
  <si>
    <t>Green Energy, LLC</t>
  </si>
  <si>
    <t>441151815</t>
  </si>
  <si>
    <t>Installation of 600 energy efficient windows.</t>
  </si>
  <si>
    <t>Repalcement of roofs at 5 development including the removal and disposal of existing roofs and installation of new roofs.</t>
  </si>
  <si>
    <t>Sun Appliance, Inc</t>
  </si>
  <si>
    <t>ABC Construction, Inc</t>
  </si>
  <si>
    <t>Installation of 5 energy efficient boilers and related HVAC upgrades.</t>
  </si>
  <si>
    <t>Jane Lewis</t>
  </si>
  <si>
    <t xml:space="preserve">Raymond Young </t>
  </si>
  <si>
    <t>Laura McDonnell</t>
  </si>
  <si>
    <t>Kevin Gonzalez</t>
  </si>
  <si>
    <t>Lindsey Chong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</si>
</sst>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00"/>
    <numFmt numFmtId="166" formatCode="[&lt;=9999999]###\-####;\(###\)\ ###\-####"/>
  </numFmts>
  <fonts count="44">
    <font>
      <sz val="10"/>
      <name val="Arial"/>
      <family val="0"/>
    </font>
    <font>
      <sz val="11"/>
      <color indexed="8"/>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medium"/>
      <top style="thin"/>
      <bottom style="thin"/>
    </border>
    <border>
      <left style="medium"/>
      <right/>
      <top style="medium"/>
      <bottom style="medium"/>
    </border>
    <border>
      <left/>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bottom style="thin"/>
    </border>
    <border>
      <left style="thin"/>
      <right style="medium"/>
      <top style="medium"/>
      <bottom style="medium"/>
    </border>
    <border>
      <left style="medium"/>
      <right style="thin"/>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bottom style="thin"/>
    </border>
    <border>
      <left style="medium"/>
      <right style="medium"/>
      <top style="thin"/>
      <bottom/>
    </border>
    <border>
      <left style="medium"/>
      <right style="medium"/>
      <top/>
      <bottom style="medium"/>
    </border>
    <border>
      <left style="medium"/>
      <right/>
      <top/>
      <bottom style="thin"/>
    </border>
    <border>
      <left style="thin"/>
      <right style="thin"/>
      <top/>
      <bottom style="thin"/>
    </border>
    <border>
      <left style="medium"/>
      <right/>
      <top/>
      <bottom style="medium"/>
    </border>
    <border>
      <left style="thin"/>
      <right style="thin"/>
      <top/>
      <bottom style="medium"/>
    </border>
    <border>
      <left style="thin"/>
      <right style="medium"/>
      <top style="thin"/>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top style="medium"/>
      <bottom style="thin"/>
    </border>
    <border>
      <left/>
      <right/>
      <top style="medium"/>
      <bottom style="thin"/>
    </border>
    <border>
      <left/>
      <right style="thin"/>
      <top style="medium"/>
      <bottom style="thin"/>
    </border>
    <border>
      <left/>
      <right style="thin"/>
      <top/>
      <bottom style="thin"/>
    </border>
    <border>
      <left/>
      <right/>
      <top/>
      <bottom style="thin"/>
    </border>
    <border>
      <left style="medium"/>
      <right style="thin"/>
      <top/>
      <bottom style="thin"/>
    </border>
    <border>
      <left/>
      <right/>
      <top/>
      <bottom style="medium"/>
    </border>
    <border>
      <left style="medium"/>
      <right style="thin"/>
      <top/>
      <bottom style="medium"/>
    </border>
    <border>
      <left/>
      <right style="thin"/>
      <top style="thin"/>
      <bottom style="medium"/>
    </border>
    <border>
      <left style="medium"/>
      <right/>
      <top style="thin"/>
      <bottom style="medium"/>
    </border>
    <border>
      <left style="thin"/>
      <right style="medium"/>
      <top/>
      <bottom style="medium"/>
    </border>
    <border>
      <left style="thin"/>
      <right/>
      <top style="thin"/>
      <bottom style="thin"/>
    </border>
    <border>
      <left/>
      <right style="thin"/>
      <top style="thin"/>
      <bottom style="thin"/>
    </border>
    <border>
      <left/>
      <right/>
      <top style="thin"/>
      <bottom style="thin"/>
    </border>
    <border>
      <left style="medium"/>
      <right/>
      <top style="medium"/>
      <bottom/>
    </border>
    <border>
      <left/>
      <right style="medium"/>
      <top style="medium"/>
      <bottom/>
    </border>
    <border>
      <left style="thin"/>
      <right/>
      <top style="medium"/>
      <bottom style="thin"/>
    </border>
    <border>
      <left/>
      <right/>
      <top style="medium"/>
      <bottom/>
    </border>
    <border>
      <left/>
      <right style="medium"/>
      <top style="medium"/>
      <bottom style="thin"/>
    </border>
    <border>
      <left style="thin"/>
      <right/>
      <top style="thin"/>
      <bottom style="medium"/>
    </border>
    <border>
      <left style="medium"/>
      <right style="medium"/>
      <top style="medium"/>
      <bottom/>
    </border>
    <border>
      <left style="medium"/>
      <right style="medium"/>
      <top/>
      <bottom/>
    </border>
    <border>
      <left style="medium"/>
      <right style="thin"/>
      <top style="thin"/>
      <bottom/>
    </border>
    <border>
      <left style="thin"/>
      <right/>
      <top/>
      <bottom style="thin"/>
    </border>
    <border>
      <left/>
      <right style="medium"/>
      <top style="thin"/>
      <bottom style="medium"/>
    </border>
    <border>
      <left/>
      <right/>
      <top style="thin"/>
      <bottom style="medium"/>
    </border>
    <border>
      <left style="medium"/>
      <right/>
      <top/>
      <bottom/>
    </border>
    <border>
      <left style="medium"/>
      <right/>
      <top style="thin"/>
      <bottom/>
    </border>
    <border>
      <left/>
      <right/>
      <top style="thin"/>
      <bottom/>
    </border>
    <border>
      <left/>
      <right style="medium"/>
      <top style="thin"/>
      <bottom/>
    </border>
    <border>
      <left/>
      <right style="medium"/>
      <top/>
      <bottom/>
    </border>
    <border>
      <left/>
      <right style="medium"/>
      <top/>
      <bottom style="thin"/>
    </border>
    <border>
      <left style="thin"/>
      <right style="thin"/>
      <top style="thin"/>
      <bottom/>
    </border>
    <border>
      <left style="medium"/>
      <right style="thin"/>
      <top style="medium"/>
      <bottom/>
    </border>
    <border>
      <left style="thin"/>
      <right style="thin"/>
      <top style="medium"/>
      <bottom/>
    </border>
    <border>
      <left style="thin"/>
      <right style="medium"/>
      <top style="medium"/>
      <bottom/>
    </border>
    <border>
      <left/>
      <right style="medium"/>
      <top/>
      <bottom style="medium"/>
    </border>
    <border>
      <left style="medium"/>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27" fillId="0" borderId="0">
      <alignment/>
      <protection/>
    </xf>
    <xf numFmtId="0" fontId="1" fillId="0" borderId="0">
      <alignment/>
      <protection/>
    </xf>
    <xf numFmtId="0" fontId="39"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56">
    <xf numFmtId="0" fontId="0" fillId="0" borderId="0" xfId="0" applyAlignment="1">
      <alignment/>
    </xf>
    <xf numFmtId="0" fontId="23" fillId="24" borderId="0" xfId="56" applyFont="1" applyFill="1" applyBorder="1" applyAlignment="1" applyProtection="1">
      <alignment horizontal="left" vertical="center"/>
      <protection/>
    </xf>
    <xf numFmtId="0" fontId="23" fillId="24" borderId="0" xfId="56" applyFont="1" applyFill="1" applyBorder="1" applyAlignment="1" applyProtection="1">
      <alignment horizontal="center" vertical="center"/>
      <protection/>
    </xf>
    <xf numFmtId="0" fontId="27" fillId="24" borderId="0" xfId="56" applyFont="1" applyFill="1" applyBorder="1" applyAlignment="1" applyProtection="1">
      <alignment horizontal="right"/>
      <protection/>
    </xf>
    <xf numFmtId="0" fontId="27" fillId="24" borderId="0" xfId="56" applyFont="1" applyFill="1" applyAlignment="1" applyProtection="1">
      <alignment horizontal="center"/>
      <protection/>
    </xf>
    <xf numFmtId="3" fontId="27" fillId="24" borderId="0" xfId="56" applyNumberFormat="1" applyFont="1" applyFill="1" applyBorder="1" applyAlignment="1" applyProtection="1">
      <alignment horizontal="center" wrapText="1"/>
      <protection/>
    </xf>
    <xf numFmtId="3" fontId="27" fillId="24" borderId="0" xfId="56" applyNumberFormat="1" applyFont="1" applyFill="1" applyBorder="1" applyAlignment="1" applyProtection="1">
      <alignment vertical="top" wrapText="1"/>
      <protection/>
    </xf>
    <xf numFmtId="0" fontId="27" fillId="24" borderId="0" xfId="56" applyFont="1" applyFill="1" applyBorder="1" applyAlignment="1" applyProtection="1">
      <alignment/>
      <protection/>
    </xf>
    <xf numFmtId="49" fontId="27" fillId="24" borderId="10" xfId="56" applyNumberFormat="1" applyFont="1" applyFill="1" applyBorder="1" applyAlignment="1" applyProtection="1">
      <alignment horizontal="left"/>
      <protection locked="0"/>
    </xf>
    <xf numFmtId="49" fontId="19" fillId="0" borderId="0" xfId="56" applyNumberFormat="1" applyFont="1" applyAlignment="1">
      <alignment horizontal="center" wrapText="1"/>
      <protection/>
    </xf>
    <xf numFmtId="49" fontId="19" fillId="0" borderId="0" xfId="56" applyNumberFormat="1" applyFont="1" applyBorder="1" applyAlignment="1">
      <alignment horizontal="center" wrapText="1"/>
      <protection/>
    </xf>
    <xf numFmtId="49" fontId="20" fillId="0" borderId="0" xfId="56" applyNumberFormat="1" applyFont="1" applyAlignment="1">
      <alignment wrapText="1"/>
      <protection/>
    </xf>
    <xf numFmtId="49" fontId="20" fillId="0" borderId="0" xfId="56" applyNumberFormat="1" applyFont="1">
      <alignment/>
      <protection/>
    </xf>
    <xf numFmtId="0" fontId="2" fillId="0" borderId="0" xfId="56" applyFont="1" applyBorder="1" applyAlignment="1">
      <alignment horizontal="center" wrapText="1"/>
      <protection/>
    </xf>
    <xf numFmtId="0" fontId="2" fillId="0" borderId="0" xfId="56" applyFont="1" applyBorder="1" applyAlignment="1">
      <alignment wrapText="1"/>
      <protection/>
    </xf>
    <xf numFmtId="49" fontId="20" fillId="0" borderId="0" xfId="56" applyNumberFormat="1" applyFont="1" applyAlignment="1">
      <alignment horizontal="right"/>
      <protection/>
    </xf>
    <xf numFmtId="49" fontId="21" fillId="0" borderId="0" xfId="56" applyNumberFormat="1" applyFont="1">
      <alignment/>
      <protection/>
    </xf>
    <xf numFmtId="49" fontId="0" fillId="0" borderId="0" xfId="0" applyNumberFormat="1" applyAlignment="1">
      <alignment/>
    </xf>
    <xf numFmtId="49" fontId="2" fillId="0" borderId="0" xfId="0" applyNumberFormat="1" applyFont="1" applyAlignment="1">
      <alignment/>
    </xf>
    <xf numFmtId="49" fontId="37" fillId="0" borderId="0" xfId="0" applyNumberFormat="1" applyFont="1" applyAlignment="1">
      <alignment/>
    </xf>
    <xf numFmtId="0" fontId="2" fillId="0" borderId="0" xfId="0" applyFont="1" applyAlignment="1">
      <alignment/>
    </xf>
    <xf numFmtId="0" fontId="37" fillId="0" borderId="0" xfId="0" applyFont="1" applyAlignment="1">
      <alignment/>
    </xf>
    <xf numFmtId="49" fontId="2" fillId="0" borderId="0" xfId="0" applyNumberFormat="1" applyFont="1" applyAlignment="1">
      <alignment/>
    </xf>
    <xf numFmtId="0" fontId="2" fillId="0" borderId="0" xfId="0" applyFont="1" applyAlignment="1">
      <alignment/>
    </xf>
    <xf numFmtId="0" fontId="2" fillId="0" borderId="0" xfId="0" applyNumberFormat="1" applyFont="1" applyAlignment="1">
      <alignment/>
    </xf>
    <xf numFmtId="49" fontId="2" fillId="0" borderId="0" xfId="0" applyNumberFormat="1" applyFont="1" applyBorder="1" applyAlignment="1">
      <alignment/>
    </xf>
    <xf numFmtId="49" fontId="2" fillId="0" borderId="0" xfId="0" applyNumberFormat="1" applyFont="1" applyBorder="1" applyAlignment="1">
      <alignment/>
    </xf>
    <xf numFmtId="0" fontId="19" fillId="0" borderId="0" xfId="56" applyNumberFormat="1" applyFont="1" applyAlignment="1">
      <alignment wrapText="1"/>
      <protection/>
    </xf>
    <xf numFmtId="0" fontId="20" fillId="0" borderId="0" xfId="56" applyNumberFormat="1" applyFont="1">
      <alignment/>
      <protection/>
    </xf>
    <xf numFmtId="0" fontId="19" fillId="0" borderId="0" xfId="56" applyNumberFormat="1" applyFont="1" applyAlignment="1">
      <alignment horizontal="center" wrapText="1"/>
      <protection/>
    </xf>
    <xf numFmtId="0" fontId="2" fillId="0" borderId="0" xfId="0" applyNumberFormat="1" applyFont="1" applyAlignment="1">
      <alignment/>
    </xf>
    <xf numFmtId="49" fontId="2" fillId="0" borderId="0" xfId="0" applyNumberFormat="1" applyFont="1" applyFill="1" applyAlignment="1">
      <alignment/>
    </xf>
    <xf numFmtId="0" fontId="2" fillId="0" borderId="0" xfId="0" applyNumberFormat="1" applyFont="1" applyFill="1" applyAlignment="1">
      <alignment/>
    </xf>
    <xf numFmtId="49" fontId="2" fillId="0" borderId="0" xfId="0" applyNumberFormat="1" applyFont="1" applyFill="1" applyAlignment="1">
      <alignment/>
    </xf>
    <xf numFmtId="0" fontId="2" fillId="0" borderId="0" xfId="0" applyNumberFormat="1" applyFont="1" applyFill="1" applyAlignment="1">
      <alignment/>
    </xf>
    <xf numFmtId="0" fontId="40" fillId="0" borderId="0" xfId="58" applyNumberFormat="1" applyFont="1" applyFill="1">
      <alignment/>
      <protection/>
    </xf>
    <xf numFmtId="0" fontId="2" fillId="0" borderId="0" xfId="55" applyFont="1">
      <alignment/>
      <protection/>
    </xf>
    <xf numFmtId="49" fontId="19" fillId="0" borderId="0" xfId="56" applyNumberFormat="1" applyFont="1" applyAlignment="1">
      <alignment horizontal="left" wrapText="1"/>
      <protection/>
    </xf>
    <xf numFmtId="43" fontId="0" fillId="0" borderId="0" xfId="42" applyAlignment="1">
      <alignment/>
    </xf>
    <xf numFmtId="0" fontId="27" fillId="24" borderId="0" xfId="56" applyFont="1" applyFill="1" applyBorder="1" applyAlignment="1" applyProtection="1">
      <alignment horizontal="center"/>
      <protection/>
    </xf>
    <xf numFmtId="0" fontId="33" fillId="16" borderId="11" xfId="56" applyFont="1" applyFill="1" applyBorder="1" applyAlignment="1" applyProtection="1">
      <alignment horizontal="left" vertical="center"/>
      <protection/>
    </xf>
    <xf numFmtId="0" fontId="33" fillId="16" borderId="12" xfId="56" applyFont="1" applyFill="1" applyBorder="1" applyAlignment="1" applyProtection="1">
      <alignment horizontal="left" vertical="center"/>
      <protection/>
    </xf>
    <xf numFmtId="0" fontId="33" fillId="16" borderId="12" xfId="56" applyFont="1" applyFill="1" applyBorder="1" applyAlignment="1" applyProtection="1">
      <alignment horizontal="right" vertical="center"/>
      <protection/>
    </xf>
    <xf numFmtId="0" fontId="27" fillId="24" borderId="0" xfId="56" applyFont="1" applyFill="1" applyAlignment="1" applyProtection="1">
      <alignment/>
      <protection/>
    </xf>
    <xf numFmtId="0" fontId="27" fillId="24" borderId="0" xfId="56" applyFill="1" applyProtection="1">
      <alignment/>
      <protection/>
    </xf>
    <xf numFmtId="0" fontId="24" fillId="24" borderId="0" xfId="56" applyFont="1" applyFill="1" applyBorder="1" applyAlignment="1" applyProtection="1">
      <alignment horizontal="center" wrapText="1"/>
      <protection/>
    </xf>
    <xf numFmtId="0" fontId="27" fillId="24" borderId="0" xfId="56" applyFont="1" applyFill="1" applyAlignment="1" applyProtection="1">
      <alignment horizontal="left"/>
      <protection/>
    </xf>
    <xf numFmtId="0" fontId="27" fillId="24" borderId="13" xfId="56" applyFont="1" applyFill="1" applyBorder="1" applyAlignment="1" applyProtection="1">
      <alignment horizontal="left"/>
      <protection/>
    </xf>
    <xf numFmtId="4" fontId="27" fillId="24" borderId="0" xfId="56" applyNumberFormat="1" applyFont="1" applyFill="1" applyBorder="1" applyAlignment="1" applyProtection="1">
      <alignment/>
      <protection/>
    </xf>
    <xf numFmtId="0" fontId="27" fillId="24" borderId="0" xfId="56" applyFont="1" applyFill="1" applyBorder="1" applyAlignment="1" applyProtection="1">
      <alignment horizontal="left"/>
      <protection/>
    </xf>
    <xf numFmtId="0" fontId="27" fillId="0" borderId="13" xfId="56" applyFont="1" applyFill="1" applyBorder="1" applyAlignment="1" applyProtection="1">
      <alignment horizontal="left"/>
      <protection/>
    </xf>
    <xf numFmtId="0" fontId="27" fillId="24" borderId="0" xfId="56" applyFont="1" applyFill="1" applyBorder="1" applyAlignment="1" applyProtection="1">
      <alignment horizontal="right" wrapText="1"/>
      <protection/>
    </xf>
    <xf numFmtId="0" fontId="27" fillId="24" borderId="0" xfId="56" applyFont="1" applyFill="1" applyAlignment="1" applyProtection="1">
      <alignment wrapText="1"/>
      <protection/>
    </xf>
    <xf numFmtId="0" fontId="27" fillId="24" borderId="13" xfId="56" applyFont="1" applyFill="1" applyBorder="1" applyAlignment="1" applyProtection="1">
      <alignment horizontal="left"/>
      <protection locked="0"/>
    </xf>
    <xf numFmtId="0" fontId="27" fillId="24" borderId="10" xfId="56" applyFont="1" applyFill="1" applyBorder="1" applyAlignment="1" applyProtection="1">
      <alignment horizontal="left"/>
      <protection locked="0"/>
    </xf>
    <xf numFmtId="49" fontId="27" fillId="0" borderId="10" xfId="56" applyNumberFormat="1" applyFont="1" applyFill="1" applyBorder="1" applyAlignment="1" applyProtection="1">
      <alignment horizontal="left"/>
      <protection locked="0"/>
    </xf>
    <xf numFmtId="0" fontId="27" fillId="0" borderId="10" xfId="56" applyFont="1" applyFill="1" applyBorder="1" applyAlignment="1" applyProtection="1">
      <alignment horizontal="left"/>
      <protection locked="0"/>
    </xf>
    <xf numFmtId="0" fontId="27" fillId="24" borderId="13" xfId="56" applyFont="1" applyFill="1" applyBorder="1" applyAlignment="1" applyProtection="1">
      <alignment horizontal="left" wrapText="1"/>
      <protection locked="0"/>
    </xf>
    <xf numFmtId="3" fontId="28" fillId="24" borderId="14" xfId="56" applyNumberFormat="1" applyFont="1" applyFill="1" applyBorder="1" applyAlignment="1" applyProtection="1">
      <alignment vertical="top" wrapText="1"/>
      <protection/>
    </xf>
    <xf numFmtId="3" fontId="28" fillId="24" borderId="15" xfId="56" applyNumberFormat="1" applyFont="1" applyFill="1" applyBorder="1" applyAlignment="1" applyProtection="1">
      <alignment vertical="top" wrapText="1"/>
      <protection/>
    </xf>
    <xf numFmtId="49" fontId="27" fillId="24" borderId="16" xfId="56" applyNumberFormat="1" applyFont="1" applyFill="1" applyBorder="1" applyAlignment="1" applyProtection="1">
      <alignment horizontal="left" wrapText="1"/>
      <protection locked="0"/>
    </xf>
    <xf numFmtId="0" fontId="2" fillId="0" borderId="0" xfId="0" applyFont="1" applyAlignment="1">
      <alignment/>
    </xf>
    <xf numFmtId="0" fontId="30" fillId="24" borderId="0" xfId="56" applyFont="1" applyFill="1" applyBorder="1" applyAlignment="1" applyProtection="1">
      <alignment wrapText="1"/>
      <protection/>
    </xf>
    <xf numFmtId="0" fontId="26" fillId="24" borderId="0" xfId="56" applyFont="1" applyFill="1" applyBorder="1" applyAlignment="1" applyProtection="1">
      <alignment vertical="top" wrapText="1"/>
      <protection/>
    </xf>
    <xf numFmtId="0" fontId="27" fillId="24" borderId="0" xfId="56" applyFont="1" applyFill="1" applyAlignment="1" applyProtection="1">
      <alignment horizontal="center"/>
      <protection locked="0"/>
    </xf>
    <xf numFmtId="0" fontId="27" fillId="24" borderId="0" xfId="56" applyFont="1" applyFill="1" applyAlignment="1" applyProtection="1">
      <alignment/>
      <protection locked="0"/>
    </xf>
    <xf numFmtId="0" fontId="27" fillId="24" borderId="0" xfId="56"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2" fillId="0" borderId="19" xfId="0" applyFont="1" applyBorder="1" applyAlignment="1">
      <alignment horizontal="center" wrapText="1"/>
    </xf>
    <xf numFmtId="0" fontId="42" fillId="0" borderId="20" xfId="0" applyFont="1" applyBorder="1" applyAlignment="1">
      <alignment horizontal="center" wrapText="1"/>
    </xf>
    <xf numFmtId="0" fontId="38" fillId="24" borderId="15" xfId="56" applyFont="1" applyFill="1" applyBorder="1" applyAlignment="1" applyProtection="1">
      <alignment horizontal="right" wrapText="1"/>
      <protection/>
    </xf>
    <xf numFmtId="0" fontId="38" fillId="24" borderId="15" xfId="56" applyFont="1" applyFill="1" applyBorder="1" applyAlignment="1" applyProtection="1">
      <alignment horizontal="right"/>
      <protection/>
    </xf>
    <xf numFmtId="0" fontId="0" fillId="24" borderId="15" xfId="56" applyFont="1" applyFill="1" applyBorder="1" applyAlignment="1" applyProtection="1">
      <alignment horizontal="right" vertical="center" wrapText="1"/>
      <protection/>
    </xf>
    <xf numFmtId="0" fontId="38" fillId="24" borderId="14" xfId="56" applyFont="1" applyFill="1" applyBorder="1" applyAlignment="1" applyProtection="1">
      <alignment horizontal="right" wrapText="1"/>
      <protection/>
    </xf>
    <xf numFmtId="0" fontId="38" fillId="24" borderId="14" xfId="56" applyFont="1" applyFill="1" applyBorder="1" applyAlignment="1" applyProtection="1">
      <alignment horizontal="right"/>
      <protection/>
    </xf>
    <xf numFmtId="0" fontId="38" fillId="0" borderId="14" xfId="56" applyFont="1" applyFill="1" applyBorder="1" applyAlignment="1" applyProtection="1">
      <alignment horizontal="right"/>
      <protection/>
    </xf>
    <xf numFmtId="0" fontId="0" fillId="0" borderId="15" xfId="56" applyFont="1" applyFill="1" applyBorder="1" applyAlignment="1" applyProtection="1">
      <alignment horizontal="right"/>
      <protection/>
    </xf>
    <xf numFmtId="164" fontId="27" fillId="24" borderId="16" xfId="56" applyNumberFormat="1" applyFont="1" applyFill="1" applyBorder="1" applyAlignment="1" applyProtection="1">
      <alignment horizontal="left"/>
      <protection locked="0"/>
    </xf>
    <xf numFmtId="0" fontId="33" fillId="16" borderId="21" xfId="56" applyFont="1" applyFill="1" applyBorder="1" applyAlignment="1" applyProtection="1">
      <alignment horizontal="left" vertical="center"/>
      <protection/>
    </xf>
    <xf numFmtId="0" fontId="27" fillId="0" borderId="0" xfId="56" applyProtection="1">
      <alignment/>
      <protection/>
    </xf>
    <xf numFmtId="0" fontId="27" fillId="0" borderId="0" xfId="56" applyFill="1" applyBorder="1" applyProtection="1">
      <alignment/>
      <protection/>
    </xf>
    <xf numFmtId="0" fontId="27" fillId="24" borderId="0" xfId="56" applyFill="1" applyBorder="1" applyProtection="1">
      <alignment/>
      <protection/>
    </xf>
    <xf numFmtId="0" fontId="27" fillId="24" borderId="0" xfId="56" applyFill="1" applyBorder="1" applyAlignment="1" applyProtection="1">
      <alignment/>
      <protection/>
    </xf>
    <xf numFmtId="0" fontId="27" fillId="24" borderId="0" xfId="56" applyFill="1" applyProtection="1">
      <alignment/>
      <protection/>
    </xf>
    <xf numFmtId="0" fontId="27" fillId="0" borderId="0" xfId="56" applyAlignment="1" applyProtection="1">
      <alignment/>
      <protection/>
    </xf>
    <xf numFmtId="0" fontId="27" fillId="0" borderId="0" xfId="56" applyAlignment="1" applyProtection="1">
      <alignment wrapText="1"/>
      <protection/>
    </xf>
    <xf numFmtId="0" fontId="27" fillId="0" borderId="0" xfId="56" applyProtection="1">
      <alignment/>
      <protection locked="0"/>
    </xf>
    <xf numFmtId="0" fontId="27" fillId="24" borderId="0" xfId="56" applyFill="1" applyAlignment="1" applyProtection="1">
      <alignment/>
      <protection/>
    </xf>
    <xf numFmtId="0" fontId="27" fillId="24" borderId="0" xfId="56" applyFill="1" applyAlignment="1" applyProtection="1">
      <alignment wrapText="1"/>
      <protection/>
    </xf>
    <xf numFmtId="0" fontId="27" fillId="24" borderId="0" xfId="56" applyFill="1" applyBorder="1" applyAlignment="1" applyProtection="1">
      <alignment horizontal="center"/>
      <protection/>
    </xf>
    <xf numFmtId="0" fontId="27" fillId="24" borderId="0" xfId="56" applyFill="1" applyBorder="1" applyAlignment="1" applyProtection="1">
      <alignment horizontal="center" wrapText="1"/>
      <protection/>
    </xf>
    <xf numFmtId="0" fontId="27" fillId="0" borderId="14" xfId="56" applyNumberFormat="1" applyFont="1" applyFill="1" applyBorder="1" applyAlignment="1" applyProtection="1">
      <alignment horizontal="right" vertical="top" wrapText="1"/>
      <protection/>
    </xf>
    <xf numFmtId="0" fontId="27" fillId="0" borderId="15" xfId="56" applyNumberFormat="1" applyFont="1" applyFill="1" applyBorder="1" applyAlignment="1" applyProtection="1">
      <alignment horizontal="right"/>
      <protection/>
    </xf>
    <xf numFmtId="0" fontId="27" fillId="0" borderId="22" xfId="56" applyNumberFormat="1" applyFont="1" applyFill="1" applyBorder="1" applyAlignment="1" applyProtection="1">
      <alignment horizontal="right" vertical="top" wrapText="1"/>
      <protection/>
    </xf>
    <xf numFmtId="0" fontId="27" fillId="0" borderId="23" xfId="56" applyNumberFormat="1" applyFont="1" applyFill="1" applyBorder="1" applyAlignment="1" applyProtection="1">
      <alignment horizontal="right"/>
      <protection/>
    </xf>
    <xf numFmtId="49" fontId="0" fillId="24" borderId="16" xfId="56" applyNumberFormat="1" applyFont="1" applyFill="1" applyBorder="1" applyAlignment="1" applyProtection="1">
      <alignment horizontal="right" wrapText="1"/>
      <protection locked="0"/>
    </xf>
    <xf numFmtId="49" fontId="0" fillId="24" borderId="24" xfId="56" applyNumberFormat="1" applyFont="1" applyFill="1" applyBorder="1" applyAlignment="1" applyProtection="1">
      <alignment horizontal="right" wrapText="1"/>
      <protection locked="0"/>
    </xf>
    <xf numFmtId="49" fontId="27" fillId="24" borderId="24" xfId="56" applyNumberFormat="1" applyFont="1" applyFill="1" applyBorder="1" applyAlignment="1" applyProtection="1">
      <alignment horizontal="right" wrapText="1"/>
      <protection locked="0"/>
    </xf>
    <xf numFmtId="7" fontId="27" fillId="24" borderId="25" xfId="44" applyNumberFormat="1" applyFont="1" applyFill="1" applyBorder="1" applyAlignment="1" applyProtection="1">
      <alignment horizontal="right" wrapText="1"/>
      <protection locked="0"/>
    </xf>
    <xf numFmtId="49" fontId="0" fillId="24" borderId="26" xfId="56" applyNumberFormat="1" applyFont="1" applyFill="1" applyBorder="1" applyAlignment="1" applyProtection="1">
      <alignment horizontal="right" wrapText="1"/>
      <protection locked="0"/>
    </xf>
    <xf numFmtId="49" fontId="27" fillId="24" borderId="26" xfId="56" applyNumberFormat="1" applyFont="1" applyFill="1" applyBorder="1" applyAlignment="1" applyProtection="1">
      <alignment horizontal="right" wrapText="1"/>
      <protection locked="0"/>
    </xf>
    <xf numFmtId="49" fontId="27" fillId="24" borderId="16" xfId="56" applyNumberFormat="1" applyFont="1" applyFill="1" applyBorder="1" applyAlignment="1" applyProtection="1">
      <alignment horizontal="right" wrapText="1"/>
      <protection locked="0"/>
    </xf>
    <xf numFmtId="7" fontId="27" fillId="24" borderId="27" xfId="44" applyNumberFormat="1" applyFont="1" applyFill="1" applyBorder="1" applyAlignment="1" applyProtection="1">
      <alignment horizontal="right" wrapText="1"/>
      <protection locked="0"/>
    </xf>
    <xf numFmtId="49" fontId="0" fillId="24" borderId="28" xfId="56" applyNumberFormat="1" applyFont="1" applyFill="1" applyBorder="1" applyAlignment="1" applyProtection="1">
      <alignment horizontal="right" wrapText="1"/>
      <protection locked="0"/>
    </xf>
    <xf numFmtId="49" fontId="0" fillId="24" borderId="29" xfId="56" applyNumberFormat="1" applyFont="1" applyFill="1" applyBorder="1" applyAlignment="1" applyProtection="1">
      <alignment horizontal="right" wrapText="1"/>
      <protection locked="0"/>
    </xf>
    <xf numFmtId="49" fontId="27" fillId="0" borderId="29" xfId="56" applyNumberFormat="1" applyFont="1" applyFill="1" applyBorder="1" applyAlignment="1" applyProtection="1">
      <alignment horizontal="right" wrapText="1"/>
      <protection locked="0"/>
    </xf>
    <xf numFmtId="49" fontId="27" fillId="24" borderId="29" xfId="56" applyNumberFormat="1" applyFont="1" applyFill="1" applyBorder="1" applyAlignment="1" applyProtection="1">
      <alignment horizontal="right" wrapText="1"/>
      <protection locked="0"/>
    </xf>
    <xf numFmtId="49" fontId="0" fillId="24" borderId="18" xfId="56" applyNumberFormat="1" applyFont="1" applyFill="1" applyBorder="1" applyAlignment="1" applyProtection="1">
      <alignment horizontal="right" wrapText="1"/>
      <protection locked="0"/>
    </xf>
    <xf numFmtId="49" fontId="0" fillId="24" borderId="30" xfId="56" applyNumberFormat="1" applyFont="1" applyFill="1" applyBorder="1" applyAlignment="1" applyProtection="1">
      <alignment horizontal="right" wrapText="1"/>
      <protection locked="0"/>
    </xf>
    <xf numFmtId="49" fontId="0" fillId="24" borderId="31" xfId="56" applyNumberFormat="1" applyFont="1" applyFill="1" applyBorder="1" applyAlignment="1" applyProtection="1">
      <alignment horizontal="right" wrapText="1"/>
      <protection locked="0"/>
    </xf>
    <xf numFmtId="49" fontId="27" fillId="0" borderId="31" xfId="56" applyNumberFormat="1" applyFont="1" applyFill="1" applyBorder="1" applyAlignment="1" applyProtection="1">
      <alignment horizontal="right" wrapText="1"/>
      <protection locked="0"/>
    </xf>
    <xf numFmtId="49" fontId="27" fillId="24" borderId="31" xfId="56" applyNumberFormat="1" applyFont="1" applyFill="1" applyBorder="1" applyAlignment="1" applyProtection="1">
      <alignment horizontal="right" wrapText="1"/>
      <protection locked="0"/>
    </xf>
    <xf numFmtId="0" fontId="27" fillId="0" borderId="16" xfId="56" applyNumberFormat="1" applyFont="1" applyFill="1" applyBorder="1" applyAlignment="1" applyProtection="1">
      <alignment horizontal="left" wrapText="1"/>
      <protection locked="0"/>
    </xf>
    <xf numFmtId="165" fontId="27" fillId="24" borderId="16" xfId="56" applyNumberFormat="1" applyFont="1" applyFill="1" applyBorder="1" applyAlignment="1" applyProtection="1">
      <alignment horizontal="left" wrapText="1"/>
      <protection locked="0"/>
    </xf>
    <xf numFmtId="49" fontId="27" fillId="0" borderId="26" xfId="44" applyNumberFormat="1" applyFont="1" applyFill="1" applyBorder="1" applyAlignment="1" applyProtection="1">
      <alignment horizontal="left" wrapText="1"/>
      <protection locked="0"/>
    </xf>
    <xf numFmtId="49" fontId="0" fillId="0" borderId="10" xfId="56" applyNumberFormat="1" applyFont="1" applyFill="1" applyBorder="1" applyAlignment="1" applyProtection="1">
      <alignment horizontal="left" wrapText="1"/>
      <protection locked="0"/>
    </xf>
    <xf numFmtId="0" fontId="27" fillId="0" borderId="10" xfId="56" applyFont="1" applyFill="1" applyBorder="1" applyAlignment="1" applyProtection="1">
      <alignment horizontal="left" wrapText="1"/>
      <protection locked="0"/>
    </xf>
    <xf numFmtId="49" fontId="27" fillId="24" borderId="32" xfId="56" applyNumberFormat="1" applyFont="1" applyFill="1" applyBorder="1" applyAlignment="1" applyProtection="1">
      <alignment wrapText="1"/>
      <protection locked="0"/>
    </xf>
    <xf numFmtId="49" fontId="26" fillId="8" borderId="10" xfId="56" applyNumberFormat="1" applyFont="1" applyFill="1" applyBorder="1" applyAlignment="1" applyProtection="1">
      <alignment wrapText="1"/>
      <protection/>
    </xf>
    <xf numFmtId="49" fontId="26" fillId="8" borderId="33" xfId="56" applyNumberFormat="1" applyFont="1" applyFill="1" applyBorder="1" applyAlignment="1" applyProtection="1">
      <alignment vertical="top" wrapText="1"/>
      <protection/>
    </xf>
    <xf numFmtId="49" fontId="26" fillId="8" borderId="34" xfId="56" applyNumberFormat="1" applyFont="1" applyFill="1" applyBorder="1" applyAlignment="1" applyProtection="1">
      <alignment vertical="top" wrapText="1"/>
      <protection/>
    </xf>
    <xf numFmtId="49" fontId="26" fillId="8" borderId="17" xfId="56" applyNumberFormat="1" applyFont="1" applyFill="1" applyBorder="1" applyAlignment="1" applyProtection="1">
      <alignment vertical="top" wrapText="1"/>
      <protection/>
    </xf>
    <xf numFmtId="49" fontId="26" fillId="8" borderId="17" xfId="56" applyNumberFormat="1" applyFont="1" applyFill="1" applyBorder="1" applyAlignment="1" applyProtection="1">
      <alignment wrapText="1"/>
      <protection/>
    </xf>
    <xf numFmtId="49" fontId="26" fillId="8" borderId="35" xfId="56" applyNumberFormat="1" applyFont="1" applyFill="1" applyBorder="1" applyAlignment="1" applyProtection="1">
      <alignment wrapText="1"/>
      <protection/>
    </xf>
    <xf numFmtId="49" fontId="26" fillId="8" borderId="36" xfId="56" applyNumberFormat="1" applyFont="1" applyFill="1" applyBorder="1" applyAlignment="1" applyProtection="1">
      <alignment horizontal="center" wrapText="1"/>
      <protection/>
    </xf>
    <xf numFmtId="49" fontId="26" fillId="8" borderId="34" xfId="56" applyNumberFormat="1" applyFont="1" applyFill="1" applyBorder="1" applyAlignment="1" applyProtection="1">
      <alignment horizontal="center" wrapText="1"/>
      <protection/>
    </xf>
    <xf numFmtId="49" fontId="26" fillId="8" borderId="37" xfId="56" applyNumberFormat="1" applyFont="1" applyFill="1" applyBorder="1" applyAlignment="1" applyProtection="1">
      <alignment horizontal="center" wrapText="1"/>
      <protection/>
    </xf>
    <xf numFmtId="49" fontId="26" fillId="8" borderId="33" xfId="56" applyNumberFormat="1" applyFont="1" applyFill="1" applyBorder="1" applyAlignment="1" applyProtection="1">
      <alignment horizontal="center" wrapText="1"/>
      <protection/>
    </xf>
    <xf numFmtId="49" fontId="26" fillId="8" borderId="17" xfId="56" applyNumberFormat="1" applyFont="1" applyFill="1" applyBorder="1" applyAlignment="1" applyProtection="1">
      <alignment horizontal="center" wrapText="1"/>
      <protection/>
    </xf>
    <xf numFmtId="49" fontId="26" fillId="8" borderId="38" xfId="56" applyNumberFormat="1" applyFont="1" applyFill="1" applyBorder="1" applyAlignment="1" applyProtection="1">
      <alignment horizontal="center" wrapText="1"/>
      <protection/>
    </xf>
    <xf numFmtId="49" fontId="26" fillId="8" borderId="39" xfId="56" applyNumberFormat="1" applyFont="1" applyFill="1" applyBorder="1" applyAlignment="1" applyProtection="1">
      <alignment horizontal="center" wrapText="1"/>
      <protection/>
    </xf>
    <xf numFmtId="49" fontId="26" fillId="8" borderId="29" xfId="56" applyNumberFormat="1" applyFont="1" applyFill="1" applyBorder="1" applyAlignment="1" applyProtection="1">
      <alignment horizontal="center" wrapText="1"/>
      <protection/>
    </xf>
    <xf numFmtId="49" fontId="26" fillId="8" borderId="18" xfId="56" applyNumberFormat="1" applyFont="1" applyFill="1" applyBorder="1" applyAlignment="1" applyProtection="1">
      <alignment horizontal="center" wrapText="1"/>
      <protection/>
    </xf>
    <xf numFmtId="49" fontId="26" fillId="8" borderId="35" xfId="56" applyNumberFormat="1" applyFont="1" applyFill="1" applyBorder="1" applyAlignment="1" applyProtection="1">
      <alignment horizontal="center" vertical="center" wrapText="1"/>
      <protection/>
    </xf>
    <xf numFmtId="0" fontId="26" fillId="8" borderId="35" xfId="56" applyFont="1" applyFill="1" applyBorder="1" applyAlignment="1" applyProtection="1">
      <alignment wrapText="1"/>
      <protection/>
    </xf>
    <xf numFmtId="49" fontId="0" fillId="24" borderId="16" xfId="56" applyNumberFormat="1" applyFont="1" applyFill="1" applyBorder="1" applyAlignment="1" applyProtection="1">
      <alignment horizontal="left" wrapText="1"/>
      <protection locked="0"/>
    </xf>
    <xf numFmtId="0" fontId="38" fillId="0" borderId="15" xfId="56" applyFont="1" applyFill="1" applyBorder="1" applyAlignment="1" applyProtection="1">
      <alignment horizontal="right" wrapText="1"/>
      <protection/>
    </xf>
    <xf numFmtId="0" fontId="27" fillId="0" borderId="13" xfId="56" applyFont="1" applyFill="1" applyBorder="1" applyAlignment="1" applyProtection="1">
      <alignment horizontal="left" wrapText="1"/>
      <protection locked="0"/>
    </xf>
    <xf numFmtId="0" fontId="27" fillId="0" borderId="13" xfId="56" applyFont="1" applyFill="1" applyBorder="1" applyAlignment="1" applyProtection="1">
      <alignment horizontal="left" wrapText="1"/>
      <protection/>
    </xf>
    <xf numFmtId="49" fontId="0" fillId="24" borderId="23" xfId="56" applyNumberFormat="1" applyFont="1" applyFill="1" applyBorder="1" applyAlignment="1" applyProtection="1">
      <alignment horizontal="right" wrapText="1"/>
      <protection locked="0"/>
    </xf>
    <xf numFmtId="49" fontId="0" fillId="24" borderId="13" xfId="56" applyNumberFormat="1" applyFont="1" applyFill="1" applyBorder="1" applyAlignment="1" applyProtection="1">
      <alignment horizontal="right" wrapText="1"/>
      <protection locked="0"/>
    </xf>
    <xf numFmtId="49" fontId="27" fillId="24" borderId="40" xfId="56" applyNumberFormat="1" applyFont="1" applyFill="1" applyBorder="1" applyAlignment="1" applyProtection="1">
      <alignment horizontal="right" wrapText="1"/>
      <protection locked="0"/>
    </xf>
    <xf numFmtId="165" fontId="27" fillId="24" borderId="41" xfId="56" applyNumberFormat="1" applyFont="1" applyFill="1" applyBorder="1" applyAlignment="1" applyProtection="1">
      <alignment horizontal="right" wrapText="1"/>
      <protection locked="0"/>
    </xf>
    <xf numFmtId="165" fontId="27" fillId="24" borderId="29" xfId="56" applyNumberFormat="1" applyFont="1" applyFill="1" applyBorder="1" applyAlignment="1" applyProtection="1">
      <alignment horizontal="right" wrapText="1"/>
      <protection locked="0"/>
    </xf>
    <xf numFmtId="164" fontId="27" fillId="24" borderId="18" xfId="56" applyNumberFormat="1" applyFont="1" applyFill="1" applyBorder="1" applyAlignment="1" applyProtection="1">
      <alignment horizontal="right" wrapText="1"/>
      <protection locked="0"/>
    </xf>
    <xf numFmtId="49" fontId="27" fillId="0" borderId="41" xfId="56" applyNumberFormat="1" applyFont="1" applyFill="1" applyBorder="1" applyAlignment="1" applyProtection="1">
      <alignment horizontal="right" wrapText="1"/>
      <protection locked="0"/>
    </xf>
    <xf numFmtId="165" fontId="27" fillId="24" borderId="14" xfId="56" applyNumberFormat="1" applyFont="1" applyFill="1" applyBorder="1" applyAlignment="1" applyProtection="1">
      <alignment horizontal="right" wrapText="1"/>
      <protection locked="0"/>
    </xf>
    <xf numFmtId="165" fontId="27" fillId="24" borderId="22" xfId="56" applyNumberFormat="1" applyFont="1" applyFill="1" applyBorder="1" applyAlignment="1" applyProtection="1">
      <alignment horizontal="right" wrapText="1"/>
      <protection locked="0"/>
    </xf>
    <xf numFmtId="49" fontId="27" fillId="24" borderId="42" xfId="56" applyNumberFormat="1" applyFont="1" applyFill="1" applyBorder="1" applyAlignment="1" applyProtection="1">
      <alignment horizontal="right" wrapText="1"/>
      <protection locked="0"/>
    </xf>
    <xf numFmtId="165" fontId="27" fillId="24" borderId="15" xfId="56" applyNumberFormat="1" applyFont="1" applyFill="1" applyBorder="1" applyAlignment="1" applyProtection="1">
      <alignment horizontal="right" wrapText="1"/>
      <protection locked="0"/>
    </xf>
    <xf numFmtId="165" fontId="27" fillId="24" borderId="23" xfId="56" applyNumberFormat="1" applyFont="1" applyFill="1" applyBorder="1" applyAlignment="1" applyProtection="1">
      <alignment horizontal="right" wrapText="1"/>
      <protection locked="0"/>
    </xf>
    <xf numFmtId="49" fontId="27" fillId="0" borderId="43" xfId="56" applyNumberFormat="1" applyFont="1" applyFill="1" applyBorder="1" applyAlignment="1" applyProtection="1">
      <alignment horizontal="right" wrapText="1"/>
      <protection locked="0"/>
    </xf>
    <xf numFmtId="0" fontId="38" fillId="0" borderId="35" xfId="56" applyFont="1" applyFill="1" applyBorder="1" applyAlignment="1" applyProtection="1">
      <alignment horizontal="center" wrapText="1"/>
      <protection/>
    </xf>
    <xf numFmtId="0" fontId="38" fillId="0" borderId="38" xfId="56" applyFont="1" applyFill="1" applyBorder="1" applyAlignment="1" applyProtection="1">
      <alignment horizontal="right" wrapText="1"/>
      <protection/>
    </xf>
    <xf numFmtId="0" fontId="0" fillId="0" borderId="17" xfId="56" applyFont="1" applyFill="1" applyBorder="1" applyAlignment="1" applyProtection="1">
      <alignment wrapText="1"/>
      <protection/>
    </xf>
    <xf numFmtId="0" fontId="27" fillId="0" borderId="16" xfId="56" applyFont="1" applyFill="1" applyBorder="1" applyAlignment="1" applyProtection="1">
      <alignment horizontal="center" wrapText="1"/>
      <protection locked="0"/>
    </xf>
    <xf numFmtId="0" fontId="27" fillId="0" borderId="44" xfId="56" applyFont="1" applyFill="1" applyBorder="1" applyAlignment="1" applyProtection="1">
      <alignment horizontal="right" wrapText="1"/>
      <protection locked="0"/>
    </xf>
    <xf numFmtId="0" fontId="27" fillId="0" borderId="13" xfId="56" applyFont="1" applyFill="1" applyBorder="1" applyAlignment="1" applyProtection="1">
      <alignment wrapText="1"/>
      <protection/>
    </xf>
    <xf numFmtId="0" fontId="38" fillId="0" borderId="33" xfId="56" applyFont="1" applyFill="1" applyBorder="1" applyAlignment="1" applyProtection="1">
      <alignment horizontal="right" wrapText="1"/>
      <protection/>
    </xf>
    <xf numFmtId="0" fontId="27" fillId="0" borderId="15" xfId="56" applyFont="1" applyFill="1" applyBorder="1" applyAlignment="1" applyProtection="1">
      <alignment horizontal="right" wrapText="1"/>
      <protection locked="0"/>
    </xf>
    <xf numFmtId="49" fontId="27" fillId="0" borderId="15" xfId="56" applyNumberFormat="1" applyFont="1" applyFill="1" applyBorder="1" applyAlignment="1" applyProtection="1">
      <alignment horizontal="right" wrapText="1"/>
      <protection locked="0"/>
    </xf>
    <xf numFmtId="0" fontId="32" fillId="0" borderId="0" xfId="0" applyFont="1" applyAlignment="1">
      <alignment/>
    </xf>
    <xf numFmtId="0" fontId="27" fillId="24" borderId="45" xfId="56" applyFont="1" applyFill="1" applyBorder="1" applyAlignment="1" applyProtection="1">
      <alignment horizontal="left"/>
      <protection locked="0"/>
    </xf>
    <xf numFmtId="49" fontId="27" fillId="24" borderId="16" xfId="56" applyNumberFormat="1" applyFont="1" applyFill="1" applyBorder="1" applyAlignment="1" applyProtection="1">
      <alignment/>
      <protection locked="0"/>
    </xf>
    <xf numFmtId="0" fontId="0" fillId="0" borderId="0" xfId="0" applyAlignment="1" quotePrefix="1">
      <alignment/>
    </xf>
    <xf numFmtId="0" fontId="27" fillId="24" borderId="0" xfId="56" applyFont="1" applyFill="1" applyAlignment="1" applyProtection="1">
      <alignment wrapText="1"/>
      <protection locked="0"/>
    </xf>
    <xf numFmtId="0" fontId="27" fillId="0" borderId="10" xfId="56" applyNumberFormat="1" applyFont="1" applyFill="1" applyBorder="1" applyAlignment="1" applyProtection="1">
      <alignment horizontal="left"/>
      <protection locked="0"/>
    </xf>
    <xf numFmtId="49" fontId="27" fillId="0" borderId="10" xfId="56" applyNumberFormat="1" applyFont="1" applyFill="1" applyBorder="1" applyAlignment="1" applyProtection="1">
      <alignment horizontal="left" wrapText="1"/>
      <protection locked="0"/>
    </xf>
    <xf numFmtId="49" fontId="27" fillId="24" borderId="29" xfId="56" applyNumberFormat="1" applyFont="1" applyFill="1" applyBorder="1" applyAlignment="1" applyProtection="1">
      <alignment horizontal="left" wrapText="1"/>
      <protection locked="0"/>
    </xf>
    <xf numFmtId="165" fontId="27" fillId="24" borderId="18" xfId="56" applyNumberFormat="1" applyFont="1" applyFill="1" applyBorder="1" applyAlignment="1" applyProtection="1">
      <alignment horizontal="left" wrapText="1"/>
      <protection locked="0"/>
    </xf>
    <xf numFmtId="49" fontId="27" fillId="24" borderId="31" xfId="56" applyNumberFormat="1" applyFont="1" applyFill="1" applyBorder="1" applyAlignment="1" applyProtection="1">
      <alignment horizontal="left" wrapText="1"/>
      <protection locked="0"/>
    </xf>
    <xf numFmtId="165" fontId="27" fillId="24" borderId="46" xfId="56" applyNumberFormat="1" applyFont="1" applyFill="1" applyBorder="1" applyAlignment="1" applyProtection="1">
      <alignment horizontal="left" wrapText="1"/>
      <protection locked="0"/>
    </xf>
    <xf numFmtId="0" fontId="0" fillId="24" borderId="15" xfId="56" applyFont="1" applyFill="1" applyBorder="1" applyAlignment="1" applyProtection="1">
      <alignment horizontal="right" wrapText="1"/>
      <protection/>
    </xf>
    <xf numFmtId="164" fontId="27" fillId="24" borderId="13" xfId="56" applyNumberFormat="1" applyFont="1" applyFill="1" applyBorder="1" applyAlignment="1" applyProtection="1">
      <alignment horizontal="right" wrapText="1"/>
      <protection locked="0"/>
    </xf>
    <xf numFmtId="0" fontId="26" fillId="24" borderId="0" xfId="56" applyFont="1" applyFill="1" applyBorder="1" applyAlignment="1" applyProtection="1">
      <alignment vertical="top" wrapText="1"/>
      <protection locked="0"/>
    </xf>
    <xf numFmtId="165" fontId="27" fillId="24" borderId="18" xfId="56" applyNumberFormat="1" applyFont="1" applyFill="1" applyBorder="1" applyAlignment="1" applyProtection="1">
      <alignment horizontal="right" wrapText="1"/>
      <protection locked="0"/>
    </xf>
    <xf numFmtId="165" fontId="27" fillId="24" borderId="31" xfId="56" applyNumberFormat="1" applyFont="1" applyFill="1" applyBorder="1" applyAlignment="1" applyProtection="1">
      <alignment horizontal="right" wrapText="1"/>
      <protection locked="0"/>
    </xf>
    <xf numFmtId="165" fontId="27" fillId="24" borderId="46" xfId="56" applyNumberFormat="1" applyFont="1" applyFill="1" applyBorder="1" applyAlignment="1" applyProtection="1">
      <alignment horizontal="right" wrapText="1"/>
      <protection locked="0"/>
    </xf>
    <xf numFmtId="0" fontId="27" fillId="0" borderId="22" xfId="56" applyNumberFormat="1" applyFont="1" applyFill="1" applyBorder="1" applyAlignment="1" applyProtection="1">
      <alignment horizontal="left"/>
      <protection locked="0"/>
    </xf>
    <xf numFmtId="0" fontId="36" fillId="16" borderId="11" xfId="57" applyFont="1" applyFill="1" applyBorder="1" applyAlignment="1">
      <alignment horizontal="right" vertical="center"/>
      <protection/>
    </xf>
    <xf numFmtId="0" fontId="36" fillId="16" borderId="21" xfId="57" applyFont="1" applyFill="1" applyBorder="1" applyAlignment="1">
      <alignment horizontal="center" vertical="center"/>
      <protection/>
    </xf>
    <xf numFmtId="0" fontId="33" fillId="16" borderId="11" xfId="56" applyFont="1" applyFill="1" applyBorder="1" applyAlignment="1" applyProtection="1">
      <alignment vertical="center"/>
      <protection/>
    </xf>
    <xf numFmtId="0" fontId="33" fillId="16" borderId="12" xfId="56" applyFont="1" applyFill="1" applyBorder="1" applyAlignment="1" applyProtection="1">
      <alignment vertical="center"/>
      <protection/>
    </xf>
    <xf numFmtId="49" fontId="0" fillId="24" borderId="13" xfId="56" applyNumberFormat="1" applyFont="1" applyFill="1" applyBorder="1" applyAlignment="1" applyProtection="1">
      <alignment horizontal="left" wrapText="1"/>
      <protection locked="0"/>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33" xfId="0" applyBorder="1" applyAlignment="1">
      <alignment wrapText="1"/>
    </xf>
    <xf numFmtId="0" fontId="0" fillId="0" borderId="15" xfId="0" applyBorder="1" applyAlignment="1">
      <alignment wrapText="1"/>
    </xf>
    <xf numFmtId="0" fontId="22" fillId="16" borderId="11" xfId="57" applyFont="1" applyFill="1" applyBorder="1" applyAlignment="1">
      <alignment horizontal="center" vertical="center"/>
      <protection/>
    </xf>
    <xf numFmtId="0" fontId="22" fillId="16" borderId="12" xfId="57" applyFont="1" applyFill="1" applyBorder="1" applyAlignment="1">
      <alignment horizontal="center" vertical="center"/>
      <protection/>
    </xf>
    <xf numFmtId="0" fontId="22" fillId="16" borderId="21" xfId="57" applyFont="1" applyFill="1" applyBorder="1" applyAlignment="1">
      <alignment horizontal="center" vertical="center"/>
      <protection/>
    </xf>
    <xf numFmtId="0" fontId="32" fillId="8" borderId="29" xfId="0" applyFont="1" applyFill="1" applyBorder="1" applyAlignment="1">
      <alignment horizontal="left"/>
    </xf>
    <xf numFmtId="0" fontId="36" fillId="16" borderId="11" xfId="57" applyFont="1" applyFill="1" applyBorder="1" applyAlignment="1">
      <alignment horizontal="left" vertical="center"/>
      <protection/>
    </xf>
    <xf numFmtId="0" fontId="36" fillId="16" borderId="21" xfId="57" applyFont="1" applyFill="1" applyBorder="1" applyAlignment="1">
      <alignment horizontal="left" vertical="center"/>
      <protection/>
    </xf>
    <xf numFmtId="0" fontId="31" fillId="20" borderId="11" xfId="57" applyFont="1" applyFill="1" applyBorder="1" applyAlignment="1">
      <alignment horizontal="left" wrapText="1"/>
      <protection/>
    </xf>
    <xf numFmtId="0" fontId="31" fillId="20" borderId="21" xfId="57" applyFont="1" applyFill="1" applyBorder="1" applyAlignment="1">
      <alignment horizontal="left" wrapText="1"/>
      <protection/>
    </xf>
    <xf numFmtId="0" fontId="0" fillId="0" borderId="50" xfId="0" applyBorder="1" applyAlignment="1">
      <alignment horizontal="center" wrapText="1"/>
    </xf>
    <xf numFmtId="0" fontId="0" fillId="0" borderId="51"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32" fillId="8" borderId="52" xfId="0" applyFont="1" applyFill="1" applyBorder="1" applyAlignment="1">
      <alignment horizontal="left"/>
    </xf>
    <xf numFmtId="0" fontId="32" fillId="8" borderId="38" xfId="0" applyFont="1" applyFill="1" applyBorder="1" applyAlignment="1">
      <alignment horizontal="left"/>
    </xf>
    <xf numFmtId="0" fontId="27" fillId="24" borderId="14" xfId="56" applyFont="1" applyFill="1" applyBorder="1" applyAlignment="1" applyProtection="1">
      <alignment horizontal="left" wrapText="1"/>
      <protection locked="0"/>
    </xf>
    <xf numFmtId="0" fontId="27" fillId="24" borderId="22" xfId="56" applyFont="1" applyFill="1" applyBorder="1" applyAlignment="1" applyProtection="1">
      <alignment horizontal="left" wrapText="1"/>
      <protection locked="0"/>
    </xf>
    <xf numFmtId="0" fontId="27" fillId="24" borderId="10" xfId="56" applyFont="1" applyFill="1" applyBorder="1" applyAlignment="1" applyProtection="1">
      <alignment horizontal="left" wrapText="1"/>
      <protection locked="0"/>
    </xf>
    <xf numFmtId="0" fontId="25" fillId="25" borderId="50" xfId="56" applyFont="1" applyFill="1" applyBorder="1" applyAlignment="1" applyProtection="1">
      <alignment horizontal="center" vertical="center" wrapText="1"/>
      <protection/>
    </xf>
    <xf numFmtId="0" fontId="25" fillId="25" borderId="53" xfId="56" applyFont="1" applyFill="1" applyBorder="1" applyAlignment="1" applyProtection="1">
      <alignment horizontal="center" vertical="center" wrapText="1"/>
      <protection/>
    </xf>
    <xf numFmtId="49" fontId="26" fillId="8" borderId="33" xfId="56" applyNumberFormat="1" applyFont="1" applyFill="1" applyBorder="1" applyAlignment="1" applyProtection="1">
      <alignment horizontal="left" wrapText="1"/>
      <protection/>
    </xf>
    <xf numFmtId="49" fontId="26" fillId="8" borderId="34" xfId="56" applyNumberFormat="1" applyFont="1" applyFill="1" applyBorder="1" applyAlignment="1" applyProtection="1">
      <alignment horizontal="left" wrapText="1"/>
      <protection/>
    </xf>
    <xf numFmtId="49" fontId="26" fillId="8" borderId="17" xfId="56" applyNumberFormat="1" applyFont="1" applyFill="1" applyBorder="1" applyAlignment="1" applyProtection="1">
      <alignment horizontal="left" wrapText="1"/>
      <protection/>
    </xf>
    <xf numFmtId="49" fontId="26" fillId="8" borderId="33" xfId="56" applyNumberFormat="1" applyFont="1" applyFill="1" applyBorder="1" applyAlignment="1" applyProtection="1">
      <alignment horizontal="left"/>
      <protection/>
    </xf>
    <xf numFmtId="49" fontId="26" fillId="8" borderId="17" xfId="56" applyNumberFormat="1" applyFont="1" applyFill="1" applyBorder="1" applyAlignment="1" applyProtection="1">
      <alignment horizontal="left"/>
      <protection/>
    </xf>
    <xf numFmtId="0" fontId="41" fillId="22" borderId="11" xfId="56" applyFont="1" applyFill="1" applyBorder="1" applyAlignment="1" applyProtection="1">
      <alignment horizontal="center"/>
      <protection/>
    </xf>
    <xf numFmtId="0" fontId="41" fillId="22" borderId="21" xfId="56" applyFont="1" applyFill="1" applyBorder="1" applyAlignment="1" applyProtection="1">
      <alignment horizontal="center"/>
      <protection/>
    </xf>
    <xf numFmtId="49" fontId="26" fillId="8" borderId="34" xfId="56" applyNumberFormat="1" applyFont="1" applyFill="1" applyBorder="1" applyAlignment="1" applyProtection="1">
      <alignment wrapText="1"/>
      <protection/>
    </xf>
    <xf numFmtId="49" fontId="26" fillId="8" borderId="52" xfId="56" applyNumberFormat="1" applyFont="1" applyFill="1" applyBorder="1" applyAlignment="1" applyProtection="1">
      <alignment wrapText="1"/>
      <protection/>
    </xf>
    <xf numFmtId="49" fontId="26" fillId="8" borderId="52" xfId="56" applyNumberFormat="1" applyFont="1" applyFill="1" applyBorder="1" applyAlignment="1" applyProtection="1">
      <alignment horizontal="left" wrapText="1"/>
      <protection/>
    </xf>
    <xf numFmtId="0" fontId="26" fillId="20" borderId="36" xfId="56" applyFont="1" applyFill="1" applyBorder="1" applyAlignment="1" applyProtection="1">
      <alignment horizontal="center" wrapText="1"/>
      <protection/>
    </xf>
    <xf numFmtId="0" fontId="26" fillId="20" borderId="54" xfId="56" applyFont="1" applyFill="1" applyBorder="1" applyAlignment="1" applyProtection="1">
      <alignment horizontal="center" wrapText="1"/>
      <protection/>
    </xf>
    <xf numFmtId="0" fontId="26" fillId="20" borderId="37" xfId="56" applyFont="1" applyFill="1" applyBorder="1" applyAlignment="1" applyProtection="1">
      <alignment horizontal="center" wrapText="1"/>
      <protection/>
    </xf>
    <xf numFmtId="49" fontId="0" fillId="24" borderId="15" xfId="56" applyNumberFormat="1" applyFont="1" applyFill="1" applyBorder="1" applyAlignment="1" applyProtection="1">
      <alignment horizontal="left" wrapText="1"/>
      <protection locked="0"/>
    </xf>
    <xf numFmtId="49" fontId="0" fillId="24" borderId="13" xfId="56" applyNumberFormat="1" applyFont="1" applyFill="1" applyBorder="1" applyAlignment="1" applyProtection="1">
      <alignment horizontal="left" wrapText="1"/>
      <protection locked="0"/>
    </xf>
    <xf numFmtId="0" fontId="25" fillId="25" borderId="51" xfId="56" applyFont="1" applyFill="1" applyBorder="1" applyAlignment="1" applyProtection="1">
      <alignment horizontal="center" vertical="center" wrapText="1"/>
      <protection/>
    </xf>
    <xf numFmtId="4" fontId="27" fillId="24" borderId="15" xfId="56" applyNumberFormat="1" applyFont="1" applyFill="1" applyBorder="1" applyAlignment="1" applyProtection="1">
      <alignment horizontal="left"/>
      <protection locked="0"/>
    </xf>
    <xf numFmtId="4" fontId="27" fillId="24" borderId="23" xfId="56" applyNumberFormat="1" applyFont="1" applyFill="1" applyBorder="1" applyAlignment="1" applyProtection="1">
      <alignment horizontal="left"/>
      <protection locked="0"/>
    </xf>
    <xf numFmtId="0" fontId="26" fillId="20" borderId="36" xfId="56" applyFont="1" applyFill="1" applyBorder="1" applyAlignment="1" applyProtection="1">
      <alignment horizontal="center"/>
      <protection/>
    </xf>
    <xf numFmtId="0" fontId="26" fillId="20" borderId="54" xfId="56" applyFont="1" applyFill="1" applyBorder="1" applyAlignment="1" applyProtection="1">
      <alignment horizontal="center"/>
      <protection/>
    </xf>
    <xf numFmtId="49" fontId="27" fillId="24" borderId="15" xfId="44" applyNumberFormat="1" applyFont="1" applyFill="1" applyBorder="1" applyAlignment="1" applyProtection="1">
      <alignment horizontal="left" wrapText="1"/>
      <protection locked="0"/>
    </xf>
    <xf numFmtId="49" fontId="27" fillId="24" borderId="55" xfId="44" applyNumberFormat="1" applyFont="1" applyFill="1" applyBorder="1" applyAlignment="1" applyProtection="1">
      <alignment horizontal="left" wrapText="1"/>
      <protection locked="0"/>
    </xf>
    <xf numFmtId="49" fontId="26" fillId="8" borderId="33" xfId="56" applyNumberFormat="1" applyFont="1" applyFill="1" applyBorder="1" applyAlignment="1" applyProtection="1">
      <alignment wrapText="1"/>
      <protection/>
    </xf>
    <xf numFmtId="49" fontId="26" fillId="8" borderId="17" xfId="56" applyNumberFormat="1" applyFont="1" applyFill="1" applyBorder="1" applyAlignment="1" applyProtection="1">
      <alignment wrapText="1"/>
      <protection/>
    </xf>
    <xf numFmtId="49" fontId="0" fillId="24" borderId="23" xfId="56" applyNumberFormat="1" applyFont="1" applyFill="1" applyBorder="1" applyAlignment="1" applyProtection="1">
      <alignment horizontal="left" wrapText="1"/>
      <protection locked="0"/>
    </xf>
    <xf numFmtId="49" fontId="26" fillId="8" borderId="14" xfId="56" applyNumberFormat="1" applyFont="1" applyFill="1" applyBorder="1" applyAlignment="1" applyProtection="1">
      <alignment horizontal="left" wrapText="1"/>
      <protection/>
    </xf>
    <xf numFmtId="49" fontId="26" fillId="8" borderId="22" xfId="56" applyNumberFormat="1" applyFont="1" applyFill="1" applyBorder="1" applyAlignment="1" applyProtection="1">
      <alignment horizontal="left" wrapText="1"/>
      <protection/>
    </xf>
    <xf numFmtId="0" fontId="27" fillId="24" borderId="15" xfId="56" applyFont="1" applyFill="1" applyBorder="1" applyAlignment="1" applyProtection="1">
      <alignment horizontal="left"/>
      <protection/>
    </xf>
    <xf numFmtId="0" fontId="27" fillId="24" borderId="23" xfId="56" applyFont="1" applyFill="1" applyBorder="1" applyAlignment="1" applyProtection="1">
      <alignment horizontal="left"/>
      <protection/>
    </xf>
    <xf numFmtId="0" fontId="27" fillId="24" borderId="13" xfId="56" applyFont="1" applyFill="1" applyBorder="1" applyAlignment="1" applyProtection="1">
      <alignment horizontal="left"/>
      <protection/>
    </xf>
    <xf numFmtId="0" fontId="41" fillId="22" borderId="11" xfId="56" applyFont="1" applyFill="1" applyBorder="1" applyAlignment="1" applyProtection="1">
      <alignment horizontal="center" wrapText="1"/>
      <protection/>
    </xf>
    <xf numFmtId="0" fontId="41" fillId="22" borderId="21" xfId="56" applyFont="1" applyFill="1" applyBorder="1" applyAlignment="1" applyProtection="1">
      <alignment horizontal="center" wrapText="1"/>
      <protection/>
    </xf>
    <xf numFmtId="49" fontId="27" fillId="24" borderId="22" xfId="56" applyNumberFormat="1" applyFont="1" applyFill="1" applyBorder="1" applyAlignment="1" applyProtection="1">
      <alignment horizontal="left"/>
      <protection locked="0"/>
    </xf>
    <xf numFmtId="0" fontId="26" fillId="0" borderId="56" xfId="56" applyFont="1" applyFill="1" applyBorder="1" applyAlignment="1" applyProtection="1">
      <alignment horizontal="center"/>
      <protection/>
    </xf>
    <xf numFmtId="0" fontId="26" fillId="0" borderId="57" xfId="56" applyFont="1" applyFill="1" applyBorder="1" applyAlignment="1" applyProtection="1">
      <alignment horizontal="center"/>
      <protection/>
    </xf>
    <xf numFmtId="0" fontId="26" fillId="0" borderId="27" xfId="56" applyFont="1" applyFill="1" applyBorder="1" applyAlignment="1" applyProtection="1">
      <alignment horizontal="center"/>
      <protection/>
    </xf>
    <xf numFmtId="7" fontId="27" fillId="0" borderId="58" xfId="44" applyNumberFormat="1" applyFont="1" applyFill="1" applyBorder="1" applyAlignment="1" applyProtection="1">
      <alignment horizontal="left" wrapText="1"/>
      <protection locked="0"/>
    </xf>
    <xf numFmtId="7" fontId="27" fillId="0" borderId="32" xfId="44" applyNumberFormat="1" applyFont="1" applyFill="1" applyBorder="1" applyAlignment="1" applyProtection="1">
      <alignment horizontal="left" wrapText="1"/>
      <protection locked="0"/>
    </xf>
    <xf numFmtId="165" fontId="27" fillId="0" borderId="58" xfId="56" applyNumberFormat="1" applyFont="1" applyFill="1" applyBorder="1" applyAlignment="1" applyProtection="1">
      <alignment horizontal="left"/>
      <protection locked="0"/>
    </xf>
    <xf numFmtId="165" fontId="27" fillId="0" borderId="32" xfId="56" applyNumberFormat="1" applyFont="1" applyFill="1" applyBorder="1" applyAlignment="1" applyProtection="1">
      <alignment horizontal="left"/>
      <protection locked="0"/>
    </xf>
    <xf numFmtId="166" fontId="0" fillId="0" borderId="22" xfId="56" applyNumberFormat="1" applyFont="1" applyFill="1" applyBorder="1" applyAlignment="1" applyProtection="1">
      <alignment horizontal="left" wrapText="1"/>
      <protection locked="0"/>
    </xf>
    <xf numFmtId="49" fontId="27" fillId="24" borderId="14" xfId="56" applyNumberFormat="1" applyFont="1" applyFill="1" applyBorder="1" applyAlignment="1" applyProtection="1">
      <alignment horizontal="left"/>
      <protection locked="0"/>
    </xf>
    <xf numFmtId="49" fontId="26" fillId="8" borderId="41" xfId="56" applyNumberFormat="1" applyFont="1" applyFill="1" applyBorder="1" applyAlignment="1" applyProtection="1">
      <alignment horizontal="left" vertical="top" wrapText="1"/>
      <protection/>
    </xf>
    <xf numFmtId="49" fontId="26" fillId="8" borderId="59" xfId="56" applyNumberFormat="1" applyFont="1" applyFill="1" applyBorder="1" applyAlignment="1" applyProtection="1">
      <alignment horizontal="left" vertical="top" wrapText="1"/>
      <protection/>
    </xf>
    <xf numFmtId="0" fontId="25" fillId="25" borderId="33" xfId="56" applyFont="1" applyFill="1" applyBorder="1" applyAlignment="1" applyProtection="1">
      <alignment horizontal="center" vertical="center" wrapText="1"/>
      <protection/>
    </xf>
    <xf numFmtId="0" fontId="25" fillId="25" borderId="34" xfId="56" applyFont="1" applyFill="1" applyBorder="1" applyAlignment="1" applyProtection="1">
      <alignment horizontal="center" vertical="center" wrapText="1"/>
      <protection/>
    </xf>
    <xf numFmtId="0" fontId="25" fillId="25" borderId="17" xfId="56" applyFont="1" applyFill="1" applyBorder="1" applyAlignment="1" applyProtection="1">
      <alignment horizontal="center" vertical="center" wrapText="1"/>
      <protection/>
    </xf>
    <xf numFmtId="49" fontId="27" fillId="0" borderId="14" xfId="56" applyNumberFormat="1" applyFont="1" applyFill="1" applyBorder="1" applyAlignment="1" applyProtection="1">
      <alignment horizontal="left" wrapText="1"/>
      <protection locked="0"/>
    </xf>
    <xf numFmtId="49" fontId="27" fillId="0" borderId="22" xfId="56" applyNumberFormat="1" applyFont="1" applyFill="1" applyBorder="1" applyAlignment="1" applyProtection="1">
      <alignment horizontal="left" wrapText="1"/>
      <protection locked="0"/>
    </xf>
    <xf numFmtId="49" fontId="0" fillId="24" borderId="14" xfId="56" applyNumberFormat="1" applyFont="1" applyFill="1" applyBorder="1" applyAlignment="1" applyProtection="1">
      <alignment horizontal="left" wrapText="1"/>
      <protection locked="0"/>
    </xf>
    <xf numFmtId="49" fontId="0" fillId="24" borderId="22" xfId="56" applyNumberFormat="1" applyFont="1" applyFill="1" applyBorder="1" applyAlignment="1" applyProtection="1">
      <alignment horizontal="left" wrapText="1"/>
      <protection locked="0"/>
    </xf>
    <xf numFmtId="49" fontId="26" fillId="8" borderId="47" xfId="56" applyNumberFormat="1" applyFont="1" applyFill="1" applyBorder="1" applyAlignment="1" applyProtection="1">
      <alignment horizontal="left" wrapText="1"/>
      <protection/>
    </xf>
    <xf numFmtId="165" fontId="27" fillId="24" borderId="45" xfId="44" applyNumberFormat="1" applyFont="1" applyFill="1" applyBorder="1" applyAlignment="1" applyProtection="1">
      <alignment horizontal="left" wrapText="1"/>
      <protection locked="0"/>
    </xf>
    <xf numFmtId="165" fontId="27" fillId="24" borderId="60" xfId="44" applyNumberFormat="1" applyFont="1" applyFill="1" applyBorder="1" applyAlignment="1" applyProtection="1">
      <alignment horizontal="left" wrapText="1"/>
      <protection locked="0"/>
    </xf>
    <xf numFmtId="49" fontId="0" fillId="24" borderId="45" xfId="56" applyNumberFormat="1" applyFont="1" applyFill="1" applyBorder="1" applyAlignment="1" applyProtection="1">
      <alignment horizontal="left" wrapText="1"/>
      <protection locked="0"/>
    </xf>
    <xf numFmtId="49" fontId="0" fillId="24" borderId="60" xfId="56" applyNumberFormat="1" applyFont="1" applyFill="1" applyBorder="1" applyAlignment="1" applyProtection="1">
      <alignment horizontal="left" wrapText="1"/>
      <protection locked="0"/>
    </xf>
    <xf numFmtId="165" fontId="27" fillId="24" borderId="23" xfId="56" applyNumberFormat="1" applyFont="1" applyFill="1" applyBorder="1" applyAlignment="1" applyProtection="1">
      <alignment horizontal="left"/>
      <protection locked="0"/>
    </xf>
    <xf numFmtId="165" fontId="27" fillId="24" borderId="55" xfId="56" applyNumberFormat="1" applyFont="1" applyFill="1" applyBorder="1" applyAlignment="1" applyProtection="1">
      <alignment horizontal="left"/>
      <protection locked="0"/>
    </xf>
    <xf numFmtId="49" fontId="26" fillId="8" borderId="41" xfId="56" applyNumberFormat="1" applyFont="1" applyFill="1" applyBorder="1" applyAlignment="1" applyProtection="1">
      <alignment horizontal="left"/>
      <protection/>
    </xf>
    <xf numFmtId="49" fontId="26" fillId="8" borderId="29" xfId="56" applyNumberFormat="1" applyFont="1" applyFill="1" applyBorder="1" applyAlignment="1" applyProtection="1">
      <alignment horizontal="left"/>
      <protection/>
    </xf>
    <xf numFmtId="49" fontId="26" fillId="8" borderId="18" xfId="56" applyNumberFormat="1" applyFont="1" applyFill="1" applyBorder="1" applyAlignment="1" applyProtection="1">
      <alignment horizontal="left"/>
      <protection/>
    </xf>
    <xf numFmtId="49" fontId="27" fillId="0" borderId="45" xfId="56" applyNumberFormat="1" applyFont="1" applyFill="1" applyBorder="1" applyAlignment="1" applyProtection="1">
      <alignment horizontal="left"/>
      <protection locked="0"/>
    </xf>
    <xf numFmtId="49" fontId="27" fillId="0" borderId="61" xfId="56" applyNumberFormat="1" applyFont="1" applyFill="1" applyBorder="1" applyAlignment="1" applyProtection="1">
      <alignment horizontal="left"/>
      <protection locked="0"/>
    </xf>
    <xf numFmtId="0" fontId="27" fillId="0" borderId="62" xfId="56" applyFont="1" applyFill="1" applyBorder="1" applyAlignment="1" applyProtection="1">
      <alignment horizontal="center"/>
      <protection/>
    </xf>
    <xf numFmtId="0" fontId="27" fillId="0" borderId="0" xfId="56" applyFont="1" applyFill="1" applyBorder="1" applyAlignment="1" applyProtection="1">
      <alignment horizontal="center"/>
      <protection/>
    </xf>
    <xf numFmtId="0" fontId="27" fillId="0" borderId="30" xfId="56" applyFont="1" applyFill="1" applyBorder="1" applyAlignment="1" applyProtection="1">
      <alignment horizontal="center"/>
      <protection/>
    </xf>
    <xf numFmtId="0" fontId="27" fillId="0" borderId="42" xfId="56" applyFont="1" applyFill="1" applyBorder="1" applyAlignment="1" applyProtection="1">
      <alignment horizontal="center"/>
      <protection/>
    </xf>
    <xf numFmtId="49" fontId="27" fillId="24" borderId="15" xfId="56" applyNumberFormat="1" applyFont="1" applyFill="1" applyBorder="1" applyAlignment="1" applyProtection="1">
      <alignment horizontal="left"/>
      <protection locked="0"/>
    </xf>
    <xf numFmtId="49" fontId="27" fillId="24" borderId="23" xfId="56" applyNumberFormat="1" applyFont="1" applyFill="1" applyBorder="1" applyAlignment="1" applyProtection="1">
      <alignment horizontal="left"/>
      <protection locked="0"/>
    </xf>
    <xf numFmtId="0" fontId="27" fillId="24" borderId="63" xfId="56" applyNumberFormat="1" applyFont="1" applyFill="1" applyBorder="1" applyAlignment="1" applyProtection="1">
      <alignment horizontal="left" wrapText="1"/>
      <protection locked="0"/>
    </xf>
    <xf numFmtId="0" fontId="27" fillId="24" borderId="64" xfId="56" applyNumberFormat="1" applyFont="1" applyFill="1" applyBorder="1" applyAlignment="1" applyProtection="1">
      <alignment horizontal="left" wrapText="1"/>
      <protection locked="0"/>
    </xf>
    <xf numFmtId="0" fontId="27" fillId="24" borderId="65" xfId="56" applyNumberFormat="1" applyFont="1" applyFill="1" applyBorder="1" applyAlignment="1" applyProtection="1">
      <alignment horizontal="left" wrapText="1"/>
      <protection locked="0"/>
    </xf>
    <xf numFmtId="0" fontId="27" fillId="24" borderId="62" xfId="56" applyNumberFormat="1" applyFont="1" applyFill="1" applyBorder="1" applyAlignment="1" applyProtection="1">
      <alignment horizontal="left" wrapText="1"/>
      <protection locked="0"/>
    </xf>
    <xf numFmtId="0" fontId="27" fillId="24" borderId="0" xfId="56" applyNumberFormat="1" applyFont="1" applyFill="1" applyBorder="1" applyAlignment="1" applyProtection="1">
      <alignment horizontal="left" wrapText="1"/>
      <protection locked="0"/>
    </xf>
    <xf numFmtId="0" fontId="27" fillId="24" borderId="66" xfId="56" applyNumberFormat="1" applyFont="1" applyFill="1" applyBorder="1" applyAlignment="1" applyProtection="1">
      <alignment horizontal="left" wrapText="1"/>
      <protection locked="0"/>
    </xf>
    <xf numFmtId="0" fontId="27" fillId="24" borderId="28" xfId="56" applyNumberFormat="1" applyFont="1" applyFill="1" applyBorder="1" applyAlignment="1" applyProtection="1">
      <alignment horizontal="left" wrapText="1"/>
      <protection locked="0"/>
    </xf>
    <xf numFmtId="0" fontId="27" fillId="24" borderId="40" xfId="56" applyNumberFormat="1" applyFont="1" applyFill="1" applyBorder="1" applyAlignment="1" applyProtection="1">
      <alignment horizontal="left" wrapText="1"/>
      <protection locked="0"/>
    </xf>
    <xf numFmtId="0" fontId="27" fillId="24" borderId="67" xfId="56" applyNumberFormat="1" applyFont="1" applyFill="1" applyBorder="1" applyAlignment="1" applyProtection="1">
      <alignment horizontal="left" wrapText="1"/>
      <protection locked="0"/>
    </xf>
    <xf numFmtId="0" fontId="27" fillId="24" borderId="45" xfId="56" applyNumberFormat="1" applyFont="1" applyFill="1" applyBorder="1" applyAlignment="1" applyProtection="1">
      <alignment horizontal="left" wrapText="1"/>
      <protection locked="0"/>
    </xf>
    <xf numFmtId="0" fontId="27" fillId="24" borderId="60" xfId="56" applyNumberFormat="1" applyFont="1" applyFill="1" applyBorder="1" applyAlignment="1" applyProtection="1">
      <alignment horizontal="left" wrapText="1"/>
      <protection locked="0"/>
    </xf>
    <xf numFmtId="49" fontId="27" fillId="24" borderId="15" xfId="56" applyNumberFormat="1" applyFont="1" applyFill="1" applyBorder="1" applyAlignment="1" applyProtection="1">
      <alignment horizontal="left" wrapText="1"/>
      <protection locked="0"/>
    </xf>
    <xf numFmtId="49" fontId="27" fillId="24" borderId="13" xfId="56" applyNumberFormat="1" applyFont="1" applyFill="1" applyBorder="1" applyAlignment="1" applyProtection="1">
      <alignment horizontal="left" wrapText="1"/>
      <protection locked="0"/>
    </xf>
    <xf numFmtId="0" fontId="25" fillId="25" borderId="11" xfId="56" applyFont="1" applyFill="1" applyBorder="1" applyAlignment="1" applyProtection="1">
      <alignment horizontal="center" vertical="center" wrapText="1"/>
      <protection/>
    </xf>
    <xf numFmtId="0" fontId="25" fillId="25" borderId="12" xfId="56" applyFont="1" applyFill="1" applyBorder="1" applyAlignment="1" applyProtection="1">
      <alignment horizontal="center" vertical="center" wrapText="1"/>
      <protection/>
    </xf>
    <xf numFmtId="49" fontId="0" fillId="24" borderId="55" xfId="56" applyNumberFormat="1" applyFont="1" applyFill="1" applyBorder="1" applyAlignment="1" applyProtection="1">
      <alignment horizontal="left" wrapText="1"/>
      <protection locked="0"/>
    </xf>
    <xf numFmtId="49" fontId="27" fillId="24" borderId="68" xfId="56"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0" fontId="34" fillId="26" borderId="11" xfId="56" applyFont="1" applyFill="1" applyBorder="1" applyAlignment="1" applyProtection="1">
      <alignment horizontal="center" wrapText="1"/>
      <protection/>
    </xf>
    <xf numFmtId="0" fontId="34" fillId="26" borderId="12" xfId="56" applyFont="1" applyFill="1" applyBorder="1" applyAlignment="1" applyProtection="1">
      <alignment horizontal="center" wrapText="1"/>
      <protection/>
    </xf>
    <xf numFmtId="0" fontId="34" fillId="26" borderId="21" xfId="56" applyFont="1" applyFill="1" applyBorder="1" applyAlignment="1" applyProtection="1">
      <alignment horizontal="center" wrapText="1"/>
      <protection/>
    </xf>
    <xf numFmtId="0" fontId="25" fillId="25" borderId="69" xfId="56" applyFont="1" applyFill="1" applyBorder="1" applyAlignment="1" applyProtection="1">
      <alignment horizontal="center" vertical="center" wrapText="1"/>
      <protection/>
    </xf>
    <xf numFmtId="0" fontId="25" fillId="25" borderId="70" xfId="56" applyFont="1" applyFill="1" applyBorder="1" applyAlignment="1" applyProtection="1">
      <alignment horizontal="center" vertical="center" wrapText="1"/>
      <protection/>
    </xf>
    <xf numFmtId="0" fontId="25" fillId="25" borderId="71" xfId="56" applyFont="1" applyFill="1" applyBorder="1" applyAlignment="1" applyProtection="1">
      <alignment horizontal="center" vertical="center" wrapText="1"/>
      <protection/>
    </xf>
    <xf numFmtId="0" fontId="25" fillId="25" borderId="11" xfId="56" applyFont="1" applyFill="1" applyBorder="1" applyAlignment="1" applyProtection="1">
      <alignment horizontal="center" vertical="center"/>
      <protection/>
    </xf>
    <xf numFmtId="0" fontId="25" fillId="25" borderId="12" xfId="56" applyFont="1" applyFill="1" applyBorder="1" applyAlignment="1" applyProtection="1">
      <alignment horizontal="center" vertical="center"/>
      <protection/>
    </xf>
    <xf numFmtId="0" fontId="25" fillId="25" borderId="21" xfId="56" applyFont="1" applyFill="1" applyBorder="1" applyAlignment="1" applyProtection="1">
      <alignment horizontal="center" vertical="center"/>
      <protection/>
    </xf>
    <xf numFmtId="0" fontId="27" fillId="24" borderId="15" xfId="56" applyFont="1" applyFill="1" applyBorder="1" applyAlignment="1" applyProtection="1">
      <alignment horizontal="left"/>
      <protection locked="0"/>
    </xf>
    <xf numFmtId="0" fontId="27" fillId="24" borderId="13" xfId="56" applyFont="1" applyFill="1" applyBorder="1" applyAlignment="1" applyProtection="1">
      <alignment horizontal="left"/>
      <protection locked="0"/>
    </xf>
    <xf numFmtId="49" fontId="26" fillId="8" borderId="37" xfId="56" applyNumberFormat="1" applyFont="1" applyFill="1" applyBorder="1" applyAlignment="1" applyProtection="1">
      <alignment horizontal="left" wrapText="1"/>
      <protection/>
    </xf>
    <xf numFmtId="49" fontId="26" fillId="8" borderId="54" xfId="56" applyNumberFormat="1" applyFont="1" applyFill="1" applyBorder="1" applyAlignment="1" applyProtection="1">
      <alignment horizontal="left" wrapText="1"/>
      <protection/>
    </xf>
    <xf numFmtId="49" fontId="27" fillId="24" borderId="61" xfId="56" applyNumberFormat="1" applyFont="1" applyFill="1" applyBorder="1" applyAlignment="1" applyProtection="1">
      <alignment horizontal="left" wrapText="1"/>
      <protection locked="0"/>
    </xf>
    <xf numFmtId="49" fontId="27" fillId="24" borderId="60" xfId="56" applyNumberFormat="1" applyFont="1" applyFill="1" applyBorder="1" applyAlignment="1" applyProtection="1">
      <alignment horizontal="left" wrapText="1"/>
      <protection locked="0"/>
    </xf>
    <xf numFmtId="49" fontId="27" fillId="24" borderId="13" xfId="56" applyNumberFormat="1" applyFont="1" applyFill="1" applyBorder="1" applyAlignment="1" applyProtection="1">
      <alignment horizontal="left"/>
      <protection locked="0"/>
    </xf>
    <xf numFmtId="0" fontId="0" fillId="0" borderId="56" xfId="56" applyFont="1" applyFill="1" applyBorder="1" applyAlignment="1" applyProtection="1">
      <alignment horizontal="center"/>
      <protection/>
    </xf>
    <xf numFmtId="0" fontId="0" fillId="0" borderId="57" xfId="56" applyFont="1" applyFill="1" applyBorder="1" applyAlignment="1" applyProtection="1">
      <alignment horizontal="center"/>
      <protection/>
    </xf>
    <xf numFmtId="0" fontId="0" fillId="0" borderId="27" xfId="56" applyFont="1" applyFill="1" applyBorder="1" applyAlignment="1" applyProtection="1">
      <alignment horizontal="center"/>
      <protection/>
    </xf>
    <xf numFmtId="2" fontId="27" fillId="24" borderId="63" xfId="56" applyNumberFormat="1" applyFont="1" applyFill="1" applyBorder="1" applyAlignment="1" applyProtection="1">
      <alignment horizontal="left" wrapText="1"/>
      <protection locked="0"/>
    </xf>
    <xf numFmtId="2" fontId="27" fillId="24" borderId="65" xfId="56" applyNumberFormat="1" applyFont="1" applyFill="1" applyBorder="1" applyAlignment="1" applyProtection="1">
      <alignment horizontal="left" wrapText="1"/>
      <protection locked="0"/>
    </xf>
    <xf numFmtId="2" fontId="27" fillId="24" borderId="30" xfId="56" applyNumberFormat="1" applyFont="1" applyFill="1" applyBorder="1" applyAlignment="1" applyProtection="1">
      <alignment horizontal="left" wrapText="1"/>
      <protection locked="0"/>
    </xf>
    <xf numFmtId="2" fontId="27" fillId="24" borderId="72" xfId="56" applyNumberFormat="1" applyFont="1" applyFill="1" applyBorder="1" applyAlignment="1" applyProtection="1">
      <alignment horizontal="left" wrapText="1"/>
      <protection locked="0"/>
    </xf>
    <xf numFmtId="0" fontId="27" fillId="24" borderId="73" xfId="56" applyNumberFormat="1" applyFont="1" applyFill="1" applyBorder="1" applyAlignment="1" applyProtection="1">
      <alignment horizontal="left" wrapText="1"/>
      <protection locked="0"/>
    </xf>
    <xf numFmtId="0" fontId="27" fillId="24" borderId="49" xfId="56" applyNumberFormat="1" applyFont="1" applyFill="1" applyBorder="1" applyAlignment="1" applyProtection="1">
      <alignment horizontal="left" wrapText="1"/>
      <protection locked="0"/>
    </xf>
    <xf numFmtId="0" fontId="27" fillId="24" borderId="74" xfId="56" applyNumberFormat="1" applyFont="1" applyFill="1" applyBorder="1" applyAlignment="1" applyProtection="1">
      <alignment horizontal="left" wrapText="1"/>
      <protection locked="0"/>
    </xf>
    <xf numFmtId="0" fontId="27" fillId="24" borderId="33" xfId="56" applyFont="1" applyFill="1" applyBorder="1" applyAlignment="1" applyProtection="1">
      <alignment horizontal="center" wrapText="1"/>
      <protection/>
    </xf>
    <xf numFmtId="0" fontId="27" fillId="24" borderId="34" xfId="56" applyFont="1" applyFill="1" applyBorder="1" applyAlignment="1" applyProtection="1">
      <alignment horizontal="center" wrapText="1"/>
      <protection/>
    </xf>
    <xf numFmtId="0" fontId="27" fillId="24" borderId="17" xfId="56" applyFont="1" applyFill="1" applyBorder="1" applyAlignment="1" applyProtection="1">
      <alignment horizontal="center" wrapText="1"/>
      <protection/>
    </xf>
    <xf numFmtId="0" fontId="27" fillId="24" borderId="15" xfId="56" applyFont="1" applyFill="1" applyBorder="1" applyAlignment="1" applyProtection="1">
      <alignment horizontal="center" wrapText="1"/>
      <protection/>
    </xf>
    <xf numFmtId="0" fontId="27" fillId="24" borderId="23" xfId="56" applyFont="1" applyFill="1" applyBorder="1" applyAlignment="1" applyProtection="1">
      <alignment horizontal="center" wrapText="1"/>
      <protection/>
    </xf>
    <xf numFmtId="0" fontId="27" fillId="24" borderId="13" xfId="56" applyFont="1" applyFill="1" applyBorder="1" applyAlignment="1" applyProtection="1">
      <alignment horizontal="center" wrapText="1"/>
      <protection/>
    </xf>
    <xf numFmtId="49" fontId="26" fillId="8" borderId="41" xfId="56" applyNumberFormat="1" applyFont="1" applyFill="1" applyBorder="1" applyAlignment="1" applyProtection="1">
      <alignment horizontal="left" wrapText="1"/>
      <protection/>
    </xf>
    <xf numFmtId="49" fontId="26" fillId="8" borderId="29" xfId="56" applyNumberFormat="1" applyFont="1" applyFill="1" applyBorder="1" applyAlignment="1" applyProtection="1">
      <alignment horizontal="left" wrapText="1"/>
      <protection/>
    </xf>
    <xf numFmtId="49" fontId="26" fillId="8" borderId="18" xfId="56" applyNumberFormat="1" applyFont="1" applyFill="1" applyBorder="1" applyAlignment="1" applyProtection="1">
      <alignment horizontal="left" wrapText="1"/>
      <protection/>
    </xf>
    <xf numFmtId="0" fontId="27" fillId="24" borderId="11" xfId="56" applyFont="1" applyFill="1" applyBorder="1" applyAlignment="1" applyProtection="1">
      <alignment horizontal="left"/>
      <protection/>
    </xf>
    <xf numFmtId="0" fontId="27" fillId="24" borderId="12" xfId="56" applyFont="1" applyFill="1" applyBorder="1" applyAlignment="1" applyProtection="1">
      <alignment horizontal="left"/>
      <protection/>
    </xf>
    <xf numFmtId="0" fontId="27" fillId="24" borderId="21" xfId="56" applyFont="1" applyFill="1" applyBorder="1" applyAlignment="1" applyProtection="1">
      <alignment horizontal="left"/>
      <protection/>
    </xf>
    <xf numFmtId="0" fontId="27" fillId="0" borderId="53" xfId="56" applyFont="1" applyFill="1" applyBorder="1" applyAlignment="1" applyProtection="1">
      <alignment horizontal="center" wrapText="1"/>
      <protection/>
    </xf>
    <xf numFmtId="49" fontId="27" fillId="24" borderId="45" xfId="56" applyNumberFormat="1" applyFont="1" applyFill="1" applyBorder="1" applyAlignment="1" applyProtection="1">
      <alignment horizontal="left" wrapText="1"/>
      <protection locked="0"/>
    </xf>
    <xf numFmtId="0" fontId="25" fillId="16" borderId="11" xfId="56" applyFont="1" applyFill="1" applyBorder="1" applyAlignment="1" applyProtection="1">
      <alignment horizontal="center" vertical="center"/>
      <protection/>
    </xf>
    <xf numFmtId="0" fontId="25" fillId="16" borderId="12" xfId="56" applyFont="1" applyFill="1" applyBorder="1" applyAlignment="1" applyProtection="1">
      <alignment horizontal="center" vertical="center"/>
      <protection/>
    </xf>
    <xf numFmtId="0" fontId="25" fillId="16" borderId="21" xfId="56" applyFont="1" applyFill="1" applyBorder="1" applyAlignment="1" applyProtection="1">
      <alignment horizontal="center" vertical="center"/>
      <protection/>
    </xf>
    <xf numFmtId="0" fontId="25" fillId="16" borderId="50" xfId="56" applyFont="1" applyFill="1" applyBorder="1" applyAlignment="1" applyProtection="1">
      <alignment horizontal="center" vertical="center"/>
      <protection/>
    </xf>
    <xf numFmtId="0" fontId="25" fillId="16" borderId="53" xfId="56" applyFont="1" applyFill="1" applyBorder="1" applyAlignment="1" applyProtection="1">
      <alignment horizontal="center" vertical="center"/>
      <protection/>
    </xf>
    <xf numFmtId="0" fontId="25" fillId="16" borderId="51" xfId="56" applyFont="1" applyFill="1" applyBorder="1" applyAlignment="1" applyProtection="1">
      <alignment horizontal="center" vertical="center"/>
      <protection/>
    </xf>
    <xf numFmtId="0" fontId="43" fillId="20" borderId="11" xfId="56" applyFont="1" applyFill="1" applyBorder="1" applyAlignment="1" applyProtection="1">
      <alignment horizontal="center"/>
      <protection/>
    </xf>
    <xf numFmtId="0" fontId="43" fillId="20" borderId="12" xfId="56" applyFont="1" applyFill="1" applyBorder="1" applyAlignment="1" applyProtection="1">
      <alignment horizontal="center"/>
      <protection/>
    </xf>
    <xf numFmtId="0" fontId="43" fillId="20" borderId="21" xfId="56" applyFont="1" applyFill="1" applyBorder="1" applyAlignment="1" applyProtection="1">
      <alignment horizontal="center"/>
      <protection/>
    </xf>
    <xf numFmtId="0" fontId="34" fillId="27" borderId="30" xfId="56" applyFont="1" applyFill="1" applyBorder="1" applyAlignment="1" applyProtection="1">
      <alignment horizontal="center" vertical="center"/>
      <protection/>
    </xf>
    <xf numFmtId="0" fontId="34" fillId="27" borderId="42" xfId="56" applyFont="1" applyFill="1" applyBorder="1" applyAlignment="1" applyProtection="1">
      <alignment horizontal="center" vertical="center"/>
      <protection/>
    </xf>
    <xf numFmtId="0" fontId="34" fillId="27" borderId="72" xfId="56" applyFont="1" applyFill="1" applyBorder="1" applyAlignment="1" applyProtection="1">
      <alignment horizontal="center" vertical="center"/>
      <protection/>
    </xf>
    <xf numFmtId="0" fontId="35" fillId="11" borderId="30" xfId="56" applyFont="1" applyFill="1" applyBorder="1" applyAlignment="1" applyProtection="1">
      <alignment horizontal="center" vertical="center"/>
      <protection/>
    </xf>
    <xf numFmtId="0" fontId="35" fillId="11" borderId="42" xfId="56" applyFont="1" applyFill="1" applyBorder="1" applyAlignment="1" applyProtection="1">
      <alignment horizontal="center" vertical="center"/>
      <protection/>
    </xf>
    <xf numFmtId="0" fontId="35" fillId="11" borderId="72" xfId="56" applyFont="1" applyFill="1" applyBorder="1" applyAlignment="1" applyProtection="1">
      <alignment horizontal="center" vertical="center"/>
      <protection/>
    </xf>
    <xf numFmtId="49" fontId="26" fillId="8" borderId="36" xfId="56" applyNumberFormat="1" applyFont="1" applyFill="1" applyBorder="1" applyAlignment="1" applyProtection="1">
      <alignment horizontal="left" wrapText="1"/>
      <protection/>
    </xf>
    <xf numFmtId="0" fontId="2"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FederalReportingTemplate_New2" xfId="56"/>
    <cellStyle name="Normal_Prime Recipient" xfId="57"/>
    <cellStyle name="Normal_Updated" xfId="58"/>
    <cellStyle name="Note" xfId="59"/>
    <cellStyle name="Output" xfId="60"/>
    <cellStyle name="Percent" xfId="61"/>
    <cellStyle name="Title" xfId="62"/>
    <cellStyle name="Total" xfId="63"/>
    <cellStyle name="Warning Text" xfId="64"/>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PageLayoutView="0" workbookViewId="0" topLeftCell="A1">
      <selection activeCell="B18" sqref="B18:C18"/>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96" t="s">
        <v>4083</v>
      </c>
      <c r="C2" s="197"/>
      <c r="F2" s="182" t="s">
        <v>550</v>
      </c>
      <c r="G2" s="183">
        <v>1.1</v>
      </c>
    </row>
    <row r="3" spans="2:3" ht="22.5" customHeight="1" thickBot="1">
      <c r="B3" s="198" t="s">
        <v>461</v>
      </c>
      <c r="C3" s="199"/>
    </row>
    <row r="4" spans="2:3" ht="26.25" customHeight="1" thickBot="1">
      <c r="B4" s="200" t="s">
        <v>1913</v>
      </c>
      <c r="C4" s="201"/>
    </row>
    <row r="5" spans="2:3" ht="19.5" customHeight="1" thickBot="1">
      <c r="B5" s="72" t="s">
        <v>1919</v>
      </c>
      <c r="C5" s="71" t="s">
        <v>1918</v>
      </c>
    </row>
    <row r="6" spans="2:5" ht="19.5" customHeight="1">
      <c r="B6" s="202" t="s">
        <v>1914</v>
      </c>
      <c r="C6" s="70" t="s">
        <v>122</v>
      </c>
      <c r="E6" s="167"/>
    </row>
    <row r="7" spans="2:3" ht="19.5" customHeight="1">
      <c r="B7" s="203"/>
      <c r="C7" s="69" t="s">
        <v>1915</v>
      </c>
    </row>
    <row r="8" spans="2:3" ht="19.5" customHeight="1" thickBot="1">
      <c r="B8" s="191"/>
      <c r="C8" s="67" t="s">
        <v>462</v>
      </c>
    </row>
    <row r="9" spans="2:3" ht="30" customHeight="1">
      <c r="B9" s="190" t="s">
        <v>1916</v>
      </c>
      <c r="C9" s="68" t="s">
        <v>122</v>
      </c>
    </row>
    <row r="10" spans="2:3" ht="30" customHeight="1" thickBot="1">
      <c r="B10" s="191"/>
      <c r="C10" s="67" t="s">
        <v>462</v>
      </c>
    </row>
    <row r="11" spans="2:3" ht="30" customHeight="1">
      <c r="B11" s="190" t="s">
        <v>1917</v>
      </c>
      <c r="C11" s="68" t="s">
        <v>1915</v>
      </c>
    </row>
    <row r="12" spans="2:3" ht="30" customHeight="1" thickBot="1">
      <c r="B12" s="191"/>
      <c r="C12" s="67" t="s">
        <v>462</v>
      </c>
    </row>
    <row r="13" ht="13.5" thickBot="1"/>
    <row r="14" spans="2:6" ht="24" thickBot="1">
      <c r="B14" s="192" t="s">
        <v>4084</v>
      </c>
      <c r="C14" s="193"/>
      <c r="D14" s="193"/>
      <c r="E14" s="193"/>
      <c r="F14" s="194"/>
    </row>
    <row r="15" spans="2:6" ht="15.75">
      <c r="B15" s="204" t="s">
        <v>463</v>
      </c>
      <c r="C15" s="205"/>
      <c r="D15" s="195" t="s">
        <v>2</v>
      </c>
      <c r="E15" s="195"/>
      <c r="F15" s="195"/>
    </row>
    <row r="16" spans="2:6" ht="57" customHeight="1">
      <c r="B16" s="187" t="s">
        <v>1912</v>
      </c>
      <c r="C16" s="188"/>
      <c r="D16" s="187" t="s">
        <v>4085</v>
      </c>
      <c r="E16" s="189"/>
      <c r="F16" s="188"/>
    </row>
    <row r="17" spans="2:6" ht="46.5" customHeight="1">
      <c r="B17" s="187" t="s">
        <v>4086</v>
      </c>
      <c r="C17" s="188"/>
      <c r="D17" s="187" t="s">
        <v>468</v>
      </c>
      <c r="E17" s="189"/>
      <c r="F17" s="188"/>
    </row>
    <row r="18" spans="2:7" ht="37.5" customHeight="1">
      <c r="B18" s="187" t="s">
        <v>464</v>
      </c>
      <c r="C18" s="188"/>
      <c r="D18" s="187" t="s">
        <v>465</v>
      </c>
      <c r="E18" s="189"/>
      <c r="F18" s="188"/>
      <c r="G18" s="164"/>
    </row>
    <row r="19" spans="2:6" ht="33.75" customHeight="1">
      <c r="B19" s="187" t="s">
        <v>466</v>
      </c>
      <c r="C19" s="188"/>
      <c r="D19" s="187" t="s">
        <v>467</v>
      </c>
      <c r="E19" s="189"/>
      <c r="F19" s="188"/>
    </row>
    <row r="20" spans="2:6" ht="89.25" customHeight="1">
      <c r="B20" s="187" t="s">
        <v>551</v>
      </c>
      <c r="C20" s="188"/>
      <c r="D20" s="187" t="s">
        <v>552</v>
      </c>
      <c r="E20" s="189"/>
      <c r="F20" s="188"/>
    </row>
  </sheetData>
  <sheetProtection password="C273" sheet="1" objects="1" scenarios="1"/>
  <mergeCells count="19">
    <mergeCell ref="B2:C2"/>
    <mergeCell ref="B3:C3"/>
    <mergeCell ref="B4:C4"/>
    <mergeCell ref="B6:B8"/>
    <mergeCell ref="B15:C15"/>
    <mergeCell ref="B20:C20"/>
    <mergeCell ref="D20:F20"/>
    <mergeCell ref="B9:B10"/>
    <mergeCell ref="B11:B12"/>
    <mergeCell ref="B14:F14"/>
    <mergeCell ref="D15:F15"/>
    <mergeCell ref="B16:C16"/>
    <mergeCell ref="D16:F16"/>
    <mergeCell ref="B19:C19"/>
    <mergeCell ref="D19:F19"/>
    <mergeCell ref="B17:C17"/>
    <mergeCell ref="D17:F17"/>
    <mergeCell ref="B18:C18"/>
    <mergeCell ref="D18:F18"/>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65536"/>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1615</v>
      </c>
      <c r="B1" s="21"/>
      <c r="C1" s="10" t="s">
        <v>123</v>
      </c>
      <c r="D1" s="10" t="s">
        <v>124</v>
      </c>
      <c r="E1" s="27" t="s">
        <v>3399</v>
      </c>
      <c r="F1" s="10" t="s">
        <v>3400</v>
      </c>
    </row>
    <row r="2" spans="1:6" ht="11.25">
      <c r="A2" s="20" t="s">
        <v>1616</v>
      </c>
      <c r="C2" s="23" t="s">
        <v>1869</v>
      </c>
      <c r="D2" s="23" t="s">
        <v>122</v>
      </c>
      <c r="E2" s="23"/>
      <c r="F2" s="23"/>
    </row>
    <row r="3" spans="2:6" ht="12.75">
      <c r="B3" s="38"/>
      <c r="C3" s="23" t="s">
        <v>1870</v>
      </c>
      <c r="D3" s="23" t="s">
        <v>4043</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zoomScalePageLayoutView="0" workbookViewId="0" topLeftCell="A67">
      <selection activeCell="E69" sqref="E69:F73"/>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633</v>
      </c>
      <c r="C1" s="41"/>
      <c r="D1" s="41"/>
      <c r="E1" s="42" t="s">
        <v>550</v>
      </c>
      <c r="F1" s="81">
        <v>1.1</v>
      </c>
      <c r="G1" s="1"/>
    </row>
    <row r="2" spans="1:7" ht="24.75" customHeight="1" thickBot="1">
      <c r="A2" s="39"/>
      <c r="B2" s="299" t="s">
        <v>122</v>
      </c>
      <c r="C2" s="300"/>
      <c r="D2" s="300"/>
      <c r="E2" s="300"/>
      <c r="F2" s="301"/>
      <c r="G2" s="2"/>
    </row>
    <row r="3" spans="1:7" ht="17.25" customHeight="1" thickBot="1">
      <c r="A3" s="39"/>
      <c r="B3" s="44"/>
      <c r="C3" s="45"/>
      <c r="D3" s="45"/>
      <c r="E3" s="45"/>
      <c r="F3" s="45"/>
      <c r="G3" s="2"/>
    </row>
    <row r="4" spans="1:7" ht="22.5" customHeight="1" thickBot="1">
      <c r="A4" s="39"/>
      <c r="B4" s="302" t="s">
        <v>1990</v>
      </c>
      <c r="C4" s="303"/>
      <c r="D4" s="303"/>
      <c r="E4" s="303"/>
      <c r="F4" s="304"/>
      <c r="G4" s="2"/>
    </row>
    <row r="5" spans="1:7" ht="19.5" customHeight="1">
      <c r="A5" s="39"/>
      <c r="B5" s="211" t="s">
        <v>1366</v>
      </c>
      <c r="C5" s="213"/>
      <c r="D5" s="211" t="s">
        <v>1367</v>
      </c>
      <c r="E5" s="213"/>
      <c r="F5" s="126" t="s">
        <v>1368</v>
      </c>
      <c r="G5" s="2"/>
    </row>
    <row r="6" spans="1:7" ht="37.5" customHeight="1" thickBot="1">
      <c r="A6" s="39"/>
      <c r="B6" s="308" t="s">
        <v>213</v>
      </c>
      <c r="C6" s="309"/>
      <c r="D6" s="224" t="s">
        <v>4184</v>
      </c>
      <c r="E6" s="225"/>
      <c r="F6" s="115" t="s">
        <v>372</v>
      </c>
      <c r="G6" s="2"/>
    </row>
    <row r="7" spans="1:7" ht="18.75" customHeight="1" thickBot="1">
      <c r="A7" s="39"/>
      <c r="B7" s="43"/>
      <c r="C7" s="46"/>
      <c r="G7" s="2"/>
    </row>
    <row r="8" spans="1:7" ht="24.75" customHeight="1" thickBot="1">
      <c r="A8" s="39"/>
      <c r="B8" s="305" t="s">
        <v>1989</v>
      </c>
      <c r="C8" s="306"/>
      <c r="D8" s="306"/>
      <c r="E8" s="306"/>
      <c r="F8" s="307"/>
      <c r="G8" s="2"/>
    </row>
    <row r="9" spans="1:7" ht="19.5" customHeight="1">
      <c r="A9" s="39"/>
      <c r="B9" s="211" t="s">
        <v>1369</v>
      </c>
      <c r="C9" s="213"/>
      <c r="D9" s="310" t="s">
        <v>2594</v>
      </c>
      <c r="E9" s="311"/>
      <c r="F9" s="126" t="s">
        <v>2162</v>
      </c>
      <c r="G9" s="2"/>
    </row>
    <row r="10" spans="1:7" ht="76.5" customHeight="1" thickBot="1">
      <c r="A10" s="39"/>
      <c r="B10" s="278" t="s">
        <v>4179</v>
      </c>
      <c r="C10" s="314"/>
      <c r="D10" s="312"/>
      <c r="E10" s="313"/>
      <c r="F10" s="60" t="s">
        <v>4185</v>
      </c>
      <c r="G10" s="2"/>
    </row>
    <row r="11" spans="1:7" ht="21.75" customHeight="1" thickBot="1">
      <c r="A11" s="39"/>
      <c r="B11" s="43"/>
      <c r="G11" s="2"/>
    </row>
    <row r="12" spans="1:9" ht="30" customHeight="1" thickBot="1">
      <c r="A12" s="39"/>
      <c r="B12" s="209" t="s">
        <v>1991</v>
      </c>
      <c r="C12" s="210"/>
      <c r="D12" s="210"/>
      <c r="E12" s="210"/>
      <c r="F12" s="226"/>
      <c r="G12" s="2"/>
      <c r="H12" s="216" t="s">
        <v>1920</v>
      </c>
      <c r="I12" s="217"/>
    </row>
    <row r="13" spans="1:9" ht="19.5" customHeight="1">
      <c r="A13" s="39"/>
      <c r="B13" s="211" t="s">
        <v>3320</v>
      </c>
      <c r="C13" s="213"/>
      <c r="D13" s="211" t="s">
        <v>3321</v>
      </c>
      <c r="E13" s="213"/>
      <c r="F13" s="126" t="s">
        <v>1372</v>
      </c>
      <c r="G13" s="2"/>
      <c r="H13" s="229" t="s">
        <v>1921</v>
      </c>
      <c r="I13" s="230"/>
    </row>
    <row r="14" spans="1:9" ht="34.5" customHeight="1" thickBot="1">
      <c r="A14" s="39"/>
      <c r="B14" s="224" t="s">
        <v>2823</v>
      </c>
      <c r="C14" s="225"/>
      <c r="D14" s="224" t="s">
        <v>2823</v>
      </c>
      <c r="E14" s="225"/>
      <c r="F14" s="80">
        <v>39890</v>
      </c>
      <c r="G14" s="2"/>
      <c r="H14" s="74" t="s">
        <v>1932</v>
      </c>
      <c r="I14" s="53" t="s">
        <v>4178</v>
      </c>
    </row>
    <row r="15" spans="1:9" ht="35.25" customHeight="1" thickBot="1">
      <c r="A15" s="39"/>
      <c r="B15" s="233" t="s">
        <v>1371</v>
      </c>
      <c r="C15" s="234"/>
      <c r="D15" s="211" t="s">
        <v>4050</v>
      </c>
      <c r="E15" s="213"/>
      <c r="F15" s="315"/>
      <c r="G15" s="2"/>
      <c r="H15" s="73" t="s">
        <v>1933</v>
      </c>
      <c r="I15" s="57" t="s">
        <v>4183</v>
      </c>
    </row>
    <row r="16" spans="1:9" ht="30" customHeight="1" thickBot="1">
      <c r="A16" s="39"/>
      <c r="B16" s="263">
        <v>14500300</v>
      </c>
      <c r="C16" s="264"/>
      <c r="D16" s="265" t="s">
        <v>4180</v>
      </c>
      <c r="E16" s="266"/>
      <c r="F16" s="316"/>
      <c r="G16" s="2"/>
      <c r="H16" s="221" t="s">
        <v>1923</v>
      </c>
      <c r="I16" s="222"/>
    </row>
    <row r="17" spans="1:9" ht="22.5" customHeight="1">
      <c r="A17" s="39"/>
      <c r="B17" s="211" t="s">
        <v>1370</v>
      </c>
      <c r="C17" s="213"/>
      <c r="D17" s="211" t="s">
        <v>4051</v>
      </c>
      <c r="E17" s="220"/>
      <c r="F17" s="316"/>
      <c r="G17" s="2"/>
      <c r="H17" s="76" t="s">
        <v>1925</v>
      </c>
      <c r="I17" s="8" t="s">
        <v>2823</v>
      </c>
    </row>
    <row r="18" spans="1:9" ht="34.5" customHeight="1" thickBot="1">
      <c r="A18" s="39"/>
      <c r="B18" s="224" t="s">
        <v>1446</v>
      </c>
      <c r="C18" s="225"/>
      <c r="D18" s="231"/>
      <c r="E18" s="232"/>
      <c r="F18" s="316"/>
      <c r="G18" s="2"/>
      <c r="H18" s="175" t="s">
        <v>1926</v>
      </c>
      <c r="I18" s="47" t="str">
        <f>VLOOKUP($I17,AGENCY_A,2,FALSE)</f>
        <v>Department of Housing and Urban Development</v>
      </c>
    </row>
    <row r="19" spans="1:9" ht="28.5" customHeight="1">
      <c r="A19" s="39"/>
      <c r="B19" s="211" t="s">
        <v>4046</v>
      </c>
      <c r="C19" s="212"/>
      <c r="D19" s="218" t="s">
        <v>4047</v>
      </c>
      <c r="E19" s="219"/>
      <c r="F19" s="316"/>
      <c r="G19" s="2"/>
      <c r="H19" s="76" t="s">
        <v>1927</v>
      </c>
      <c r="I19" s="8" t="s">
        <v>2997</v>
      </c>
    </row>
    <row r="20" spans="1:9" ht="34.5" customHeight="1" thickBot="1">
      <c r="A20" s="39"/>
      <c r="B20" s="227">
        <v>0</v>
      </c>
      <c r="C20" s="228"/>
      <c r="D20" s="267">
        <v>0</v>
      </c>
      <c r="E20" s="268"/>
      <c r="F20" s="316"/>
      <c r="G20" s="2"/>
      <c r="H20" s="75" t="s">
        <v>1928</v>
      </c>
      <c r="I20" s="47" t="str">
        <f>VLOOKUP($I19,PROG_SRC_A,2,FALSE)</f>
        <v>Salaries and Expenses, Recovery Act</v>
      </c>
    </row>
    <row r="21" spans="1:9" ht="27.75" customHeight="1">
      <c r="A21" s="39"/>
      <c r="B21" s="211" t="s">
        <v>4048</v>
      </c>
      <c r="C21" s="212"/>
      <c r="D21" s="218" t="s">
        <v>4049</v>
      </c>
      <c r="E21" s="219"/>
      <c r="F21" s="316"/>
      <c r="G21" s="2"/>
      <c r="H21" s="221" t="s">
        <v>1924</v>
      </c>
      <c r="I21" s="223"/>
    </row>
    <row r="22" spans="1:9" ht="30" customHeight="1" thickBot="1">
      <c r="A22" s="39"/>
      <c r="B22" s="227">
        <v>14</v>
      </c>
      <c r="C22" s="228"/>
      <c r="D22" s="267">
        <v>130000</v>
      </c>
      <c r="E22" s="268"/>
      <c r="F22" s="316"/>
      <c r="G22" s="2"/>
      <c r="H22" s="77" t="s">
        <v>1929</v>
      </c>
      <c r="I22" s="54" t="s">
        <v>347</v>
      </c>
    </row>
    <row r="23" spans="1:9" ht="34.5" customHeight="1" thickBot="1">
      <c r="A23" s="39"/>
      <c r="B23" s="211" t="s">
        <v>4044</v>
      </c>
      <c r="C23" s="212"/>
      <c r="D23" s="218" t="s">
        <v>4045</v>
      </c>
      <c r="E23" s="219"/>
      <c r="F23" s="316"/>
      <c r="G23" s="2"/>
      <c r="H23" s="175" t="s">
        <v>2034</v>
      </c>
      <c r="I23" s="47" t="str">
        <f ca="1">OFFSET(AGENCY_A,MATCH(I22,OFFSET(AGENCY_A,0,1,ROWS(AGENCY_A),1),0)-1,0,1,1)</f>
        <v>0500</v>
      </c>
    </row>
    <row r="24" spans="1:9" ht="34.5" customHeight="1" thickBot="1">
      <c r="A24" s="39"/>
      <c r="B24" s="227">
        <v>0</v>
      </c>
      <c r="C24" s="228"/>
      <c r="D24" s="267">
        <v>0</v>
      </c>
      <c r="E24" s="268"/>
      <c r="F24" s="317"/>
      <c r="G24" s="2"/>
      <c r="H24" s="76" t="s">
        <v>1930</v>
      </c>
      <c r="I24" s="54" t="s">
        <v>2998</v>
      </c>
    </row>
    <row r="25" spans="1:9" ht="26.25" customHeight="1" thickBot="1">
      <c r="A25" s="39"/>
      <c r="B25" s="269" t="s">
        <v>1373</v>
      </c>
      <c r="C25" s="270"/>
      <c r="D25" s="270"/>
      <c r="E25" s="270"/>
      <c r="F25" s="271"/>
      <c r="G25" s="2"/>
      <c r="H25" s="75" t="s">
        <v>1922</v>
      </c>
      <c r="I25" s="47" t="str">
        <f ca="1">OFFSET(PROG_SRC_A,MATCH($I24,OFFSET(PROG_SRC_A,0,1,ROWS(PROG_SRC_A),1),0)-1,0,1,1)</f>
        <v>05-0108</v>
      </c>
    </row>
    <row r="26" spans="1:9" ht="158.25" customHeight="1">
      <c r="A26" s="39"/>
      <c r="B26" s="206" t="s">
        <v>4186</v>
      </c>
      <c r="C26" s="207"/>
      <c r="D26" s="207"/>
      <c r="E26" s="207"/>
      <c r="F26" s="208"/>
      <c r="G26" s="2"/>
      <c r="I26" s="65"/>
    </row>
    <row r="27" spans="1:7" ht="15" customHeight="1" thickBot="1">
      <c r="A27" s="39"/>
      <c r="B27" s="238" t="str">
        <f>MSG_NUM_CHAR&amp;"    "&amp;LEN(B26)</f>
        <v>Number of characters entered:    325</v>
      </c>
      <c r="C27" s="239"/>
      <c r="D27" s="239"/>
      <c r="E27" s="239"/>
      <c r="F27" s="240"/>
      <c r="G27" s="2"/>
    </row>
    <row r="28" spans="1:7" ht="25.5" customHeight="1" thickBot="1">
      <c r="A28" s="39"/>
      <c r="B28" s="39"/>
      <c r="C28" s="48"/>
      <c r="D28" s="49"/>
      <c r="E28" s="49"/>
      <c r="F28" s="49"/>
      <c r="G28" s="2"/>
    </row>
    <row r="29" spans="1:7" ht="34.5" customHeight="1" thickBot="1">
      <c r="A29" s="39"/>
      <c r="B29" s="209" t="s">
        <v>1374</v>
      </c>
      <c r="C29" s="210"/>
      <c r="D29" s="210"/>
      <c r="E29" s="210"/>
      <c r="F29" s="210"/>
      <c r="G29" s="2"/>
    </row>
    <row r="30" spans="1:7" ht="34.5" customHeight="1">
      <c r="A30" s="39"/>
      <c r="B30" s="211" t="s">
        <v>2163</v>
      </c>
      <c r="C30" s="213"/>
      <c r="D30" s="211" t="s">
        <v>1375</v>
      </c>
      <c r="E30" s="213"/>
      <c r="F30" s="126" t="s">
        <v>2165</v>
      </c>
      <c r="G30" s="2"/>
    </row>
    <row r="31" spans="2:7" ht="79.5" customHeight="1" thickBot="1">
      <c r="B31" s="289" t="s">
        <v>4187</v>
      </c>
      <c r="C31" s="290"/>
      <c r="D31" s="291" t="s">
        <v>3010</v>
      </c>
      <c r="E31" s="292"/>
      <c r="F31" s="116">
        <v>250000</v>
      </c>
      <c r="G31" s="2"/>
    </row>
    <row r="32" spans="1:7" ht="19.5" customHeight="1">
      <c r="A32" s="39"/>
      <c r="B32" s="214" t="s">
        <v>1376</v>
      </c>
      <c r="C32" s="215"/>
      <c r="D32" s="211" t="s">
        <v>1377</v>
      </c>
      <c r="E32" s="212"/>
      <c r="F32" s="213"/>
      <c r="G32" s="2"/>
    </row>
    <row r="33" spans="1:7" ht="183" customHeight="1">
      <c r="A33" s="39"/>
      <c r="B33" s="318">
        <v>22.5</v>
      </c>
      <c r="C33" s="319"/>
      <c r="D33" s="322" t="s">
        <v>4191</v>
      </c>
      <c r="E33" s="323"/>
      <c r="F33" s="324"/>
      <c r="G33" s="2"/>
    </row>
    <row r="34" spans="1:7" ht="24" customHeight="1" thickBot="1">
      <c r="A34" s="39"/>
      <c r="B34" s="320"/>
      <c r="C34" s="321"/>
      <c r="D34" s="238" t="str">
        <f>MSG_NUM_CHAR&amp;" "&amp;LEN(D33)</f>
        <v>Number of characters entered: 280</v>
      </c>
      <c r="E34" s="239"/>
      <c r="F34" s="240"/>
      <c r="G34" s="2"/>
    </row>
    <row r="35" spans="1:7" ht="19.5" customHeight="1">
      <c r="A35" s="39"/>
      <c r="B35" s="211" t="s">
        <v>2164</v>
      </c>
      <c r="C35" s="212"/>
      <c r="D35" s="212"/>
      <c r="E35" s="212"/>
      <c r="F35" s="213"/>
      <c r="G35" s="2"/>
    </row>
    <row r="36" spans="1:7" ht="24" customHeight="1">
      <c r="A36" s="39"/>
      <c r="B36" s="280" t="s">
        <v>4188</v>
      </c>
      <c r="C36" s="281"/>
      <c r="D36" s="281"/>
      <c r="E36" s="281"/>
      <c r="F36" s="282"/>
      <c r="G36" s="2"/>
    </row>
    <row r="37" spans="1:7" ht="27" customHeight="1">
      <c r="A37" s="39"/>
      <c r="B37" s="283"/>
      <c r="C37" s="284"/>
      <c r="D37" s="284"/>
      <c r="E37" s="284"/>
      <c r="F37" s="285"/>
      <c r="G37" s="2"/>
    </row>
    <row r="38" spans="1:7" ht="27.75" customHeight="1">
      <c r="A38" s="39"/>
      <c r="B38" s="283"/>
      <c r="C38" s="284"/>
      <c r="D38" s="284"/>
      <c r="E38" s="284"/>
      <c r="F38" s="285"/>
      <c r="G38" s="2"/>
    </row>
    <row r="39" spans="1:7" ht="27.75" customHeight="1" thickBot="1">
      <c r="A39" s="39"/>
      <c r="B39" s="286"/>
      <c r="C39" s="287"/>
      <c r="D39" s="287"/>
      <c r="E39" s="287"/>
      <c r="F39" s="288"/>
      <c r="G39" s="2"/>
    </row>
    <row r="40" spans="1:9" ht="16.5" customHeight="1" thickBot="1">
      <c r="A40" s="39"/>
      <c r="B40" s="238" t="str">
        <f>MSG_NUM_CHAR&amp;"    "&amp;LEN(B36)</f>
        <v>Number of characters entered:    225</v>
      </c>
      <c r="C40" s="239"/>
      <c r="D40" s="239"/>
      <c r="E40" s="239"/>
      <c r="F40" s="240"/>
      <c r="G40" s="2"/>
      <c r="H40" s="241" t="s">
        <v>1256</v>
      </c>
      <c r="I40" s="242"/>
    </row>
    <row r="41" spans="1:9" ht="34.5" customHeight="1">
      <c r="A41" s="39"/>
      <c r="B41" s="211" t="s">
        <v>1378</v>
      </c>
      <c r="C41" s="212"/>
      <c r="D41" s="212"/>
      <c r="E41" s="213"/>
      <c r="F41" s="244"/>
      <c r="G41" s="2"/>
      <c r="H41" s="229" t="s">
        <v>1931</v>
      </c>
      <c r="I41" s="230"/>
    </row>
    <row r="42" spans="1:9" ht="28.5" customHeight="1" thickBot="1">
      <c r="A42" s="39"/>
      <c r="B42" s="94">
        <v>1</v>
      </c>
      <c r="C42" s="140">
        <v>238140</v>
      </c>
      <c r="D42" s="96">
        <v>2</v>
      </c>
      <c r="E42" s="140">
        <v>238160</v>
      </c>
      <c r="F42" s="245"/>
      <c r="G42" s="2"/>
      <c r="H42" s="139" t="s">
        <v>1257</v>
      </c>
      <c r="I42" s="140" t="s">
        <v>4181</v>
      </c>
    </row>
    <row r="43" spans="1:9" ht="34.5" customHeight="1" thickBot="1">
      <c r="A43" s="39"/>
      <c r="B43" s="94">
        <v>3</v>
      </c>
      <c r="C43" s="140"/>
      <c r="D43" s="96">
        <v>4</v>
      </c>
      <c r="E43" s="181"/>
      <c r="F43" s="245"/>
      <c r="G43" s="2"/>
      <c r="H43" s="139" t="s">
        <v>1258</v>
      </c>
      <c r="I43" s="140" t="s">
        <v>476</v>
      </c>
    </row>
    <row r="44" spans="1:9" ht="31.5" customHeight="1" thickBot="1">
      <c r="A44" s="39"/>
      <c r="B44" s="94">
        <v>5</v>
      </c>
      <c r="C44" s="181"/>
      <c r="D44" s="96">
        <v>6</v>
      </c>
      <c r="E44" s="181"/>
      <c r="F44" s="245"/>
      <c r="G44" s="2"/>
      <c r="H44" s="139" t="s">
        <v>1259</v>
      </c>
      <c r="I44" s="140" t="s">
        <v>477</v>
      </c>
    </row>
    <row r="45" spans="1:9" ht="31.5" customHeight="1">
      <c r="A45" s="39"/>
      <c r="B45" s="94">
        <v>7</v>
      </c>
      <c r="C45" s="181"/>
      <c r="D45" s="96">
        <v>8</v>
      </c>
      <c r="E45" s="181"/>
      <c r="F45" s="245"/>
      <c r="G45" s="2"/>
      <c r="H45" s="221" t="s">
        <v>1923</v>
      </c>
      <c r="I45" s="222"/>
    </row>
    <row r="46" spans="1:9" ht="35.25" customHeight="1" thickBot="1">
      <c r="A46" s="39"/>
      <c r="B46" s="95">
        <v>9</v>
      </c>
      <c r="C46" s="181"/>
      <c r="D46" s="97">
        <v>10</v>
      </c>
      <c r="E46" s="181"/>
      <c r="F46" s="246"/>
      <c r="G46" s="2"/>
      <c r="H46" s="78" t="s">
        <v>1934</v>
      </c>
      <c r="I46" s="169">
        <v>111110</v>
      </c>
    </row>
    <row r="47" spans="1:9" ht="30" customHeight="1" thickBot="1">
      <c r="A47" s="39"/>
      <c r="B47" s="211" t="s">
        <v>2166</v>
      </c>
      <c r="C47" s="213"/>
      <c r="D47" s="211" t="s">
        <v>2167</v>
      </c>
      <c r="E47" s="213"/>
      <c r="F47" s="126" t="s">
        <v>2242</v>
      </c>
      <c r="G47" s="2"/>
      <c r="H47" s="79" t="s">
        <v>1935</v>
      </c>
      <c r="I47" s="141" t="str">
        <f>VLOOKUP(I46,ACTIVITY_A,2,FALSE)</f>
        <v>Soybean Farming</v>
      </c>
    </row>
    <row r="48" spans="1:9" ht="34.5" customHeight="1" thickBot="1">
      <c r="A48" s="39"/>
      <c r="B48" s="249">
        <v>250000</v>
      </c>
      <c r="C48" s="250"/>
      <c r="D48" s="247"/>
      <c r="E48" s="248"/>
      <c r="F48" s="117"/>
      <c r="G48" s="2"/>
      <c r="H48" s="78" t="s">
        <v>1260</v>
      </c>
      <c r="I48" s="55" t="s">
        <v>2220</v>
      </c>
    </row>
    <row r="49" spans="1:9" ht="19.5" customHeight="1" thickBot="1">
      <c r="A49" s="39"/>
      <c r="B49" s="211" t="s">
        <v>2239</v>
      </c>
      <c r="C49" s="212"/>
      <c r="D49" s="212" t="s">
        <v>2237</v>
      </c>
      <c r="E49" s="212"/>
      <c r="F49" s="125" t="s">
        <v>2238</v>
      </c>
      <c r="G49" s="2"/>
      <c r="H49" s="79" t="s">
        <v>1261</v>
      </c>
      <c r="I49" s="50" t="str">
        <f>VLOOKUP(I48,STATE_A,2,FALSE)</f>
        <v>California</v>
      </c>
    </row>
    <row r="50" spans="1:9" ht="34.5" customHeight="1">
      <c r="A50" s="39"/>
      <c r="B50" s="297"/>
      <c r="C50" s="298"/>
      <c r="D50" s="251"/>
      <c r="E50" s="251"/>
      <c r="F50" s="118"/>
      <c r="G50" s="2"/>
      <c r="H50" s="78" t="s">
        <v>1262</v>
      </c>
      <c r="I50" s="55" t="s">
        <v>3367</v>
      </c>
    </row>
    <row r="51" spans="1:9" ht="19.5" customHeight="1" thickBot="1">
      <c r="A51" s="39"/>
      <c r="B51" s="236" t="s">
        <v>3289</v>
      </c>
      <c r="C51" s="237"/>
      <c r="D51" s="237" t="s">
        <v>3290</v>
      </c>
      <c r="E51" s="237"/>
      <c r="F51" s="121" t="s">
        <v>3291</v>
      </c>
      <c r="G51" s="2"/>
      <c r="H51" s="79" t="s">
        <v>1263</v>
      </c>
      <c r="I51" s="50" t="str">
        <f>VLOOKUP(I50,COUNTRY_A,2,FALSE)</f>
        <v>United States</v>
      </c>
    </row>
    <row r="52" spans="1:9" ht="34.5" customHeight="1">
      <c r="A52" s="39"/>
      <c r="B52" s="252"/>
      <c r="C52" s="243"/>
      <c r="D52" s="243"/>
      <c r="E52" s="243"/>
      <c r="F52" s="8"/>
      <c r="G52" s="43"/>
      <c r="H52" s="221" t="s">
        <v>1924</v>
      </c>
      <c r="I52" s="223"/>
    </row>
    <row r="53" spans="1:9" ht="30" customHeight="1">
      <c r="A53" s="39"/>
      <c r="B53" s="236" t="s">
        <v>2240</v>
      </c>
      <c r="C53" s="237"/>
      <c r="D53" s="237" t="s">
        <v>2241</v>
      </c>
      <c r="E53" s="237"/>
      <c r="F53" s="121" t="s">
        <v>3292</v>
      </c>
      <c r="G53" s="2"/>
      <c r="H53" s="78" t="s">
        <v>1936</v>
      </c>
      <c r="I53" s="119" t="s">
        <v>3697</v>
      </c>
    </row>
    <row r="54" spans="1:9" s="4" customFormat="1" ht="34.5" customHeight="1" thickBot="1">
      <c r="A54" s="3"/>
      <c r="B54" s="278"/>
      <c r="C54" s="279"/>
      <c r="D54" s="235"/>
      <c r="E54" s="235"/>
      <c r="F54" s="186"/>
      <c r="G54" s="2"/>
      <c r="H54" s="79" t="s">
        <v>1937</v>
      </c>
      <c r="I54" s="50">
        <f ca="1">OFFSET(ACTIVITY_A,MATCH(I53,OFFSET(ACTIVITY_A,0,1,ROWS(ACTIVITY_A),1),0)-1,0,1,1)</f>
        <v>111219</v>
      </c>
    </row>
    <row r="55" spans="1:9" s="52" customFormat="1" ht="29.25" customHeight="1">
      <c r="A55" s="51"/>
      <c r="B55" s="331" t="s">
        <v>2168</v>
      </c>
      <c r="C55" s="332"/>
      <c r="D55" s="332"/>
      <c r="E55" s="332"/>
      <c r="F55" s="333"/>
      <c r="G55" s="2"/>
      <c r="H55" s="78" t="s">
        <v>1264</v>
      </c>
      <c r="I55" s="56" t="s">
        <v>117</v>
      </c>
    </row>
    <row r="56" spans="1:9" s="52" customFormat="1" ht="162.75" customHeight="1" thickBot="1">
      <c r="A56" s="51"/>
      <c r="B56" s="338"/>
      <c r="C56" s="312"/>
      <c r="D56" s="312"/>
      <c r="E56" s="312"/>
      <c r="F56" s="313"/>
      <c r="G56" s="2"/>
      <c r="H56" s="79" t="s">
        <v>1265</v>
      </c>
      <c r="I56" s="50" t="str">
        <f ca="1">OFFSET(STATE_A,MATCH(I55,OFFSET(STATE_A,0,1,ROWS(STATE_A),1),0)-1,0,1,1)</f>
        <v>CA</v>
      </c>
    </row>
    <row r="57" spans="1:9" s="52" customFormat="1" ht="19.5" customHeight="1" thickBot="1">
      <c r="A57" s="51"/>
      <c r="B57" s="334" t="str">
        <f>MSG_NUM_CHAR&amp;"    "&amp;LEN(B56)</f>
        <v>Number of characters entered:    0</v>
      </c>
      <c r="C57" s="335"/>
      <c r="D57" s="335"/>
      <c r="E57" s="335"/>
      <c r="F57" s="336"/>
      <c r="G57" s="2"/>
      <c r="H57" s="78" t="s">
        <v>1266</v>
      </c>
      <c r="I57" s="56" t="s">
        <v>3368</v>
      </c>
    </row>
    <row r="58" spans="1:9" s="52" customFormat="1" ht="24.75" customHeight="1" thickBot="1">
      <c r="A58" s="51"/>
      <c r="B58" s="337"/>
      <c r="C58" s="337"/>
      <c r="D58" s="337"/>
      <c r="E58" s="337"/>
      <c r="F58" s="337"/>
      <c r="G58" s="2"/>
      <c r="H58" s="79" t="s">
        <v>1267</v>
      </c>
      <c r="I58" s="50" t="str">
        <f ca="1">OFFSET(COUNTRY_A,MATCH(I57,OFFSET(COUNTRY_A,0,1,ROWS(COUNTRY_A),1),0)-1,0,1,1)</f>
        <v>US</v>
      </c>
    </row>
    <row r="59" spans="1:9" s="52" customFormat="1" ht="24.75" customHeight="1">
      <c r="A59" s="51"/>
      <c r="B59" s="255" t="s">
        <v>1379</v>
      </c>
      <c r="C59" s="256"/>
      <c r="D59" s="256"/>
      <c r="E59" s="256"/>
      <c r="F59" s="257"/>
      <c r="G59" s="2"/>
      <c r="I59" s="168"/>
    </row>
    <row r="60" spans="1:7" s="52" customFormat="1" ht="19.5" customHeight="1">
      <c r="A60" s="7"/>
      <c r="B60" s="236" t="s">
        <v>2169</v>
      </c>
      <c r="C60" s="237"/>
      <c r="D60" s="237" t="s">
        <v>2170</v>
      </c>
      <c r="E60" s="237"/>
      <c r="F60" s="121" t="s">
        <v>4039</v>
      </c>
      <c r="G60" s="2"/>
    </row>
    <row r="61" spans="1:7" s="52" customFormat="1" ht="36.75" customHeight="1">
      <c r="A61" s="7"/>
      <c r="B61" s="258" t="s">
        <v>4182</v>
      </c>
      <c r="C61" s="259"/>
      <c r="D61" s="259"/>
      <c r="E61" s="259"/>
      <c r="F61" s="170" t="s">
        <v>4190</v>
      </c>
      <c r="G61" s="2"/>
    </row>
    <row r="62" spans="1:6" s="52" customFormat="1" ht="19.5" customHeight="1">
      <c r="A62" s="7"/>
      <c r="B62" s="236" t="s">
        <v>4041</v>
      </c>
      <c r="C62" s="237"/>
      <c r="D62" s="237" t="s">
        <v>4052</v>
      </c>
      <c r="E62" s="237"/>
      <c r="F62" s="121" t="s">
        <v>4040</v>
      </c>
    </row>
    <row r="63" spans="1:6" s="52" customFormat="1" ht="42" customHeight="1" thickBot="1">
      <c r="A63" s="7"/>
      <c r="B63" s="260" t="s">
        <v>1956</v>
      </c>
      <c r="C63" s="261"/>
      <c r="D63" s="296" t="s">
        <v>4189</v>
      </c>
      <c r="E63" s="296"/>
      <c r="F63" s="120" t="s">
        <v>4185</v>
      </c>
    </row>
    <row r="64" spans="1:7" s="52" customFormat="1" ht="19.5" customHeight="1">
      <c r="A64" s="7"/>
      <c r="B64" s="236" t="s">
        <v>2235</v>
      </c>
      <c r="C64" s="262"/>
      <c r="D64" s="325"/>
      <c r="E64" s="326"/>
      <c r="F64" s="327"/>
      <c r="G64" s="5"/>
    </row>
    <row r="65" spans="1:6" s="52" customFormat="1" ht="45" customHeight="1" thickBot="1">
      <c r="A65" s="7"/>
      <c r="B65" s="224" t="s">
        <v>3367</v>
      </c>
      <c r="C65" s="295"/>
      <c r="D65" s="328"/>
      <c r="E65" s="329"/>
      <c r="F65" s="330"/>
    </row>
    <row r="66" spans="1:6" s="52" customFormat="1" ht="24.75" customHeight="1" thickBot="1">
      <c r="A66" s="7"/>
      <c r="C66" s="43"/>
      <c r="D66" s="43"/>
      <c r="E66" s="43"/>
      <c r="F66" s="43"/>
    </row>
    <row r="67" spans="1:7" s="52" customFormat="1" ht="30" customHeight="1" thickBot="1">
      <c r="A67" s="7"/>
      <c r="B67" s="293" t="s">
        <v>1938</v>
      </c>
      <c r="C67" s="294"/>
      <c r="D67" s="210"/>
      <c r="E67" s="210"/>
      <c r="F67" s="226"/>
      <c r="G67" s="6"/>
    </row>
    <row r="68" spans="1:7" s="52" customFormat="1" ht="34.5" customHeight="1">
      <c r="A68" s="7"/>
      <c r="B68" s="253" t="s">
        <v>2236</v>
      </c>
      <c r="C68" s="254"/>
      <c r="D68" s="122" t="s">
        <v>4126</v>
      </c>
      <c r="E68" s="123" t="s">
        <v>1380</v>
      </c>
      <c r="F68" s="124" t="s">
        <v>1381</v>
      </c>
      <c r="G68" s="6"/>
    </row>
    <row r="69" spans="1:7" s="52" customFormat="1" ht="34.5" customHeight="1" thickBot="1">
      <c r="A69" s="7"/>
      <c r="B69" s="272" t="s">
        <v>3022</v>
      </c>
      <c r="C69" s="273"/>
      <c r="D69" s="58">
        <v>1</v>
      </c>
      <c r="E69" s="171" t="s">
        <v>4199</v>
      </c>
      <c r="F69" s="172">
        <v>200000</v>
      </c>
      <c r="G69" s="6"/>
    </row>
    <row r="70" spans="1:7" s="52" customFormat="1" ht="34.5" customHeight="1">
      <c r="A70" s="7"/>
      <c r="B70" s="274"/>
      <c r="C70" s="275"/>
      <c r="D70" s="58">
        <v>2</v>
      </c>
      <c r="E70" s="171" t="s">
        <v>4200</v>
      </c>
      <c r="F70" s="172">
        <v>150000</v>
      </c>
      <c r="G70" s="6"/>
    </row>
    <row r="71" spans="1:7" s="52" customFormat="1" ht="34.5" customHeight="1">
      <c r="A71" s="7"/>
      <c r="B71" s="274"/>
      <c r="C71" s="275"/>
      <c r="D71" s="58">
        <v>3</v>
      </c>
      <c r="E71" s="171" t="s">
        <v>4201</v>
      </c>
      <c r="F71" s="172">
        <v>75000</v>
      </c>
      <c r="G71" s="6"/>
    </row>
    <row r="72" spans="1:7" s="52" customFormat="1" ht="34.5" customHeight="1">
      <c r="A72" s="7"/>
      <c r="B72" s="274"/>
      <c r="C72" s="275"/>
      <c r="D72" s="58">
        <v>4</v>
      </c>
      <c r="E72" s="171" t="s">
        <v>4202</v>
      </c>
      <c r="F72" s="172">
        <v>75000</v>
      </c>
      <c r="G72" s="6"/>
    </row>
    <row r="73" spans="1:7" s="52" customFormat="1" ht="24.75" customHeight="1" thickBot="1">
      <c r="A73" s="7"/>
      <c r="B73" s="276"/>
      <c r="C73" s="277"/>
      <c r="D73" s="59">
        <v>5</v>
      </c>
      <c r="E73" s="173" t="s">
        <v>4203</v>
      </c>
      <c r="F73" s="174">
        <v>75000</v>
      </c>
      <c r="G73" s="6"/>
    </row>
    <row r="74" spans="2:6" ht="24.75" customHeight="1">
      <c r="B74" s="64"/>
      <c r="C74" s="65"/>
      <c r="D74" s="66"/>
      <c r="E74" s="66"/>
      <c r="F74" s="66"/>
    </row>
  </sheetData>
  <sheetProtection password="C273" sheet="1" selectLockedCells="1"/>
  <mergeCells count="99">
    <mergeCell ref="F15:F24"/>
    <mergeCell ref="B33:C34"/>
    <mergeCell ref="D33:F33"/>
    <mergeCell ref="D34:F34"/>
    <mergeCell ref="D64:F65"/>
    <mergeCell ref="D49:E49"/>
    <mergeCell ref="D60:E60"/>
    <mergeCell ref="D62:E62"/>
    <mergeCell ref="D61:E61"/>
    <mergeCell ref="B55:F55"/>
    <mergeCell ref="B57:F57"/>
    <mergeCell ref="B58:F58"/>
    <mergeCell ref="B56:F56"/>
    <mergeCell ref="B35:F35"/>
    <mergeCell ref="D51:E51"/>
    <mergeCell ref="D53:E53"/>
    <mergeCell ref="B2:F2"/>
    <mergeCell ref="B13:C13"/>
    <mergeCell ref="B14:C14"/>
    <mergeCell ref="B4:F4"/>
    <mergeCell ref="B8:F8"/>
    <mergeCell ref="B5:C5"/>
    <mergeCell ref="B6:C6"/>
    <mergeCell ref="D5:E5"/>
    <mergeCell ref="D6:E6"/>
    <mergeCell ref="D9:E9"/>
    <mergeCell ref="D10:E10"/>
    <mergeCell ref="B9:C9"/>
    <mergeCell ref="B10:C10"/>
    <mergeCell ref="B69:C69"/>
    <mergeCell ref="B70:C73"/>
    <mergeCell ref="B54:C54"/>
    <mergeCell ref="B21:C21"/>
    <mergeCell ref="B36:F39"/>
    <mergeCell ref="B27:F27"/>
    <mergeCell ref="B31:C31"/>
    <mergeCell ref="D30:E30"/>
    <mergeCell ref="D31:E31"/>
    <mergeCell ref="B67:F67"/>
    <mergeCell ref="B47:C47"/>
    <mergeCell ref="B41:E41"/>
    <mergeCell ref="D47:E47"/>
    <mergeCell ref="B65:C65"/>
    <mergeCell ref="D63:E63"/>
    <mergeCell ref="B50:C50"/>
    <mergeCell ref="B16:C16"/>
    <mergeCell ref="B30:C30"/>
    <mergeCell ref="D15:E15"/>
    <mergeCell ref="D16:E16"/>
    <mergeCell ref="B17:C17"/>
    <mergeCell ref="B23:C23"/>
    <mergeCell ref="B19:C19"/>
    <mergeCell ref="D22:E22"/>
    <mergeCell ref="B22:C22"/>
    <mergeCell ref="D19:E19"/>
    <mergeCell ref="D20:E20"/>
    <mergeCell ref="B18:C18"/>
    <mergeCell ref="D23:E23"/>
    <mergeCell ref="D24:E24"/>
    <mergeCell ref="B25:F25"/>
    <mergeCell ref="B24:C24"/>
    <mergeCell ref="B68:C68"/>
    <mergeCell ref="B59:F59"/>
    <mergeCell ref="B60:C60"/>
    <mergeCell ref="B61:C61"/>
    <mergeCell ref="B62:C62"/>
    <mergeCell ref="B63:C63"/>
    <mergeCell ref="B64:C64"/>
    <mergeCell ref="H41:I41"/>
    <mergeCell ref="D54:E54"/>
    <mergeCell ref="B53:C53"/>
    <mergeCell ref="B40:F40"/>
    <mergeCell ref="H40:I40"/>
    <mergeCell ref="H45:I45"/>
    <mergeCell ref="H52:I52"/>
    <mergeCell ref="D52:E52"/>
    <mergeCell ref="F41:F46"/>
    <mergeCell ref="D48:E48"/>
    <mergeCell ref="B49:C49"/>
    <mergeCell ref="B48:C48"/>
    <mergeCell ref="D50:E50"/>
    <mergeCell ref="B51:C51"/>
    <mergeCell ref="B52:C52"/>
    <mergeCell ref="B26:F26"/>
    <mergeCell ref="B29:F29"/>
    <mergeCell ref="D32:F32"/>
    <mergeCell ref="B32:C32"/>
    <mergeCell ref="H12:I12"/>
    <mergeCell ref="D21:E21"/>
    <mergeCell ref="D17:E17"/>
    <mergeCell ref="H16:I16"/>
    <mergeCell ref="H21:I21"/>
    <mergeCell ref="D13:E13"/>
    <mergeCell ref="D14:E14"/>
    <mergeCell ref="B12:F12"/>
    <mergeCell ref="B20:C20"/>
    <mergeCell ref="H13:I13"/>
    <mergeCell ref="D18:E18"/>
    <mergeCell ref="B15:C15"/>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landscape" paperSize="5" scale="63"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B6" sqref="B6"/>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633</v>
      </c>
      <c r="C1" s="185"/>
      <c r="D1" s="42" t="s">
        <v>550</v>
      </c>
      <c r="E1" s="81">
        <v>1.1</v>
      </c>
      <c r="F1" s="1"/>
      <c r="G1" s="1"/>
      <c r="H1" s="1"/>
      <c r="I1" s="345" t="s">
        <v>1268</v>
      </c>
      <c r="J1" s="346"/>
      <c r="K1" s="347"/>
      <c r="L1" s="1"/>
      <c r="M1" s="1"/>
      <c r="N1" s="1"/>
      <c r="O1" s="1"/>
      <c r="P1" s="1"/>
      <c r="Q1" s="1"/>
      <c r="R1" s="1"/>
      <c r="S1" s="1"/>
      <c r="T1" s="1"/>
      <c r="U1" s="1"/>
      <c r="V1" s="1"/>
      <c r="W1" s="1"/>
      <c r="X1" s="1"/>
      <c r="Y1" s="1"/>
      <c r="Z1" s="43"/>
    </row>
    <row r="2" spans="1:26" ht="29.25" customHeight="1" thickBot="1">
      <c r="A2" s="39"/>
      <c r="B2" s="348" t="s">
        <v>4043</v>
      </c>
      <c r="C2" s="349"/>
      <c r="D2" s="349"/>
      <c r="E2" s="350"/>
      <c r="F2" s="2"/>
      <c r="G2" s="2"/>
      <c r="H2" s="1"/>
      <c r="I2" s="155" t="s">
        <v>1269</v>
      </c>
      <c r="J2" s="156" t="s">
        <v>1264</v>
      </c>
      <c r="K2" s="157" t="s">
        <v>1270</v>
      </c>
      <c r="L2" s="2"/>
      <c r="M2" s="2"/>
      <c r="N2" s="2"/>
      <c r="O2" s="2"/>
      <c r="P2" s="2"/>
      <c r="Q2" s="2"/>
      <c r="R2" s="2"/>
      <c r="S2" s="2"/>
      <c r="T2" s="2"/>
      <c r="U2" s="2"/>
      <c r="V2" s="2"/>
      <c r="W2" s="2"/>
      <c r="X2" s="2"/>
      <c r="Y2" s="2"/>
      <c r="Z2" s="43"/>
    </row>
    <row r="3" spans="1:26" ht="15.75" thickBot="1">
      <c r="A3" s="39"/>
      <c r="B3" s="62"/>
      <c r="C3" s="62"/>
      <c r="D3" s="62"/>
      <c r="E3" s="2"/>
      <c r="F3" s="2"/>
      <c r="G3" s="2"/>
      <c r="H3" s="2"/>
      <c r="I3" s="158" t="s">
        <v>476</v>
      </c>
      <c r="J3" s="159" t="s">
        <v>1330</v>
      </c>
      <c r="K3" s="160" t="str">
        <f ca="1">OFFSET(STATE_A,MATCH(J3,OFFSET(STATE_A,0,1,ROWS(STATE_A),1),0)-1,0,1,1)</f>
        <v>AK</v>
      </c>
      <c r="L3" s="2"/>
      <c r="M3" s="2"/>
      <c r="N3" s="2"/>
      <c r="O3" s="2"/>
      <c r="P3" s="2"/>
      <c r="Q3" s="2"/>
      <c r="R3" s="2"/>
      <c r="S3" s="2"/>
      <c r="T3" s="2"/>
      <c r="U3" s="2"/>
      <c r="V3" s="2"/>
      <c r="W3" s="2"/>
      <c r="X3" s="2"/>
      <c r="Y3" s="2"/>
      <c r="Z3" s="43"/>
    </row>
    <row r="4" spans="1:26" ht="21" customHeight="1" thickBot="1">
      <c r="A4" s="39"/>
      <c r="B4" s="339" t="s">
        <v>1990</v>
      </c>
      <c r="C4" s="340"/>
      <c r="D4" s="341"/>
      <c r="E4" s="2"/>
      <c r="F4" s="2"/>
      <c r="G4" s="2"/>
      <c r="H4" s="2"/>
      <c r="I4" s="345" t="s">
        <v>1271</v>
      </c>
      <c r="J4" s="346"/>
      <c r="K4" s="347"/>
      <c r="L4" s="2"/>
      <c r="M4" s="2"/>
      <c r="N4" s="2"/>
      <c r="O4" s="2"/>
      <c r="P4" s="2"/>
      <c r="Q4" s="2"/>
      <c r="R4" s="2"/>
      <c r="S4" s="2"/>
      <c r="T4" s="2"/>
      <c r="U4" s="2"/>
      <c r="V4" s="2"/>
      <c r="W4" s="2"/>
      <c r="X4" s="2"/>
      <c r="Y4" s="2"/>
      <c r="Z4" s="43"/>
    </row>
    <row r="5" spans="1:26" ht="30" customHeight="1">
      <c r="A5" s="39"/>
      <c r="B5" s="137" t="s">
        <v>1366</v>
      </c>
      <c r="C5" s="137" t="s">
        <v>1367</v>
      </c>
      <c r="D5" s="137" t="s">
        <v>1369</v>
      </c>
      <c r="E5" s="2"/>
      <c r="F5" s="2"/>
      <c r="G5" s="2"/>
      <c r="H5" s="2"/>
      <c r="I5" s="155" t="s">
        <v>1272</v>
      </c>
      <c r="J5" s="161" t="s">
        <v>1266</v>
      </c>
      <c r="K5" s="157" t="s">
        <v>1273</v>
      </c>
      <c r="L5" s="2"/>
      <c r="M5" s="2"/>
      <c r="N5" s="2"/>
      <c r="O5" s="2"/>
      <c r="P5" s="2"/>
      <c r="Q5" s="2"/>
      <c r="R5" s="2"/>
      <c r="S5" s="2"/>
      <c r="T5" s="2"/>
      <c r="U5" s="2"/>
      <c r="V5" s="2"/>
      <c r="W5" s="2"/>
      <c r="X5" s="2"/>
      <c r="Y5" s="2"/>
      <c r="Z5" s="43"/>
    </row>
    <row r="6" spans="1:26" ht="44.25" customHeight="1" thickBot="1">
      <c r="A6" s="39"/>
      <c r="B6" s="165"/>
      <c r="C6" s="138"/>
      <c r="D6" s="166"/>
      <c r="E6" s="2"/>
      <c r="F6" s="2"/>
      <c r="G6" s="43"/>
      <c r="H6" s="43"/>
      <c r="I6" s="158" t="s">
        <v>477</v>
      </c>
      <c r="J6" s="162" t="s">
        <v>3368</v>
      </c>
      <c r="K6" s="160"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39" t="s">
        <v>3863</v>
      </c>
      <c r="C8" s="340"/>
      <c r="D8" s="341"/>
      <c r="E8" s="342" t="s">
        <v>3864</v>
      </c>
      <c r="F8" s="343"/>
      <c r="G8" s="344"/>
      <c r="H8" s="339" t="s">
        <v>3687</v>
      </c>
      <c r="I8" s="340"/>
      <c r="J8" s="340"/>
      <c r="K8" s="340"/>
      <c r="L8" s="340"/>
      <c r="M8" s="340"/>
      <c r="N8" s="341"/>
      <c r="O8" s="339" t="s">
        <v>3686</v>
      </c>
      <c r="P8" s="340"/>
      <c r="Q8" s="340"/>
      <c r="R8" s="340"/>
      <c r="S8" s="340"/>
      <c r="T8" s="340"/>
      <c r="U8" s="340"/>
      <c r="V8" s="340"/>
      <c r="W8" s="340"/>
      <c r="X8" s="340"/>
      <c r="Y8" s="341"/>
      <c r="Z8" s="2"/>
    </row>
    <row r="9" spans="1:26" s="4" customFormat="1" ht="34.5" customHeight="1">
      <c r="A9" s="3" t="s">
        <v>1382</v>
      </c>
      <c r="B9" s="127" t="s">
        <v>4053</v>
      </c>
      <c r="C9" s="128" t="s">
        <v>4054</v>
      </c>
      <c r="D9" s="129" t="s">
        <v>4055</v>
      </c>
      <c r="E9" s="130" t="s">
        <v>3865</v>
      </c>
      <c r="F9" s="128" t="s">
        <v>3867</v>
      </c>
      <c r="G9" s="131" t="s">
        <v>3866</v>
      </c>
      <c r="H9" s="132" t="s">
        <v>2169</v>
      </c>
      <c r="I9" s="128" t="s">
        <v>2170</v>
      </c>
      <c r="J9" s="128" t="s">
        <v>4039</v>
      </c>
      <c r="K9" s="128" t="s">
        <v>4041</v>
      </c>
      <c r="L9" s="128" t="s">
        <v>4052</v>
      </c>
      <c r="M9" s="128" t="s">
        <v>4040</v>
      </c>
      <c r="N9" s="131" t="s">
        <v>2235</v>
      </c>
      <c r="O9" s="133" t="s">
        <v>4056</v>
      </c>
      <c r="P9" s="134" t="s">
        <v>1383</v>
      </c>
      <c r="Q9" s="134" t="s">
        <v>1384</v>
      </c>
      <c r="R9" s="134" t="s">
        <v>1385</v>
      </c>
      <c r="S9" s="134" t="s">
        <v>1386</v>
      </c>
      <c r="T9" s="134" t="s">
        <v>1387</v>
      </c>
      <c r="U9" s="134" t="s">
        <v>1388</v>
      </c>
      <c r="V9" s="134" t="s">
        <v>1389</v>
      </c>
      <c r="W9" s="134" t="s">
        <v>1390</v>
      </c>
      <c r="X9" s="134" t="s">
        <v>1391</v>
      </c>
      <c r="Y9" s="135" t="s">
        <v>1392</v>
      </c>
      <c r="Z9" s="5"/>
    </row>
    <row r="10" spans="1:25" s="52" customFormat="1" ht="30" customHeight="1">
      <c r="A10" s="51">
        <v>1</v>
      </c>
      <c r="B10" s="106"/>
      <c r="C10" s="107"/>
      <c r="D10" s="144"/>
      <c r="E10" s="145"/>
      <c r="F10" s="146"/>
      <c r="G10" s="147"/>
      <c r="H10" s="148"/>
      <c r="I10" s="108"/>
      <c r="J10" s="108"/>
      <c r="K10" s="107"/>
      <c r="L10" s="109"/>
      <c r="M10" s="109"/>
      <c r="N10" s="110"/>
      <c r="O10" s="148"/>
      <c r="P10" s="109"/>
      <c r="Q10" s="146"/>
      <c r="R10" s="109"/>
      <c r="S10" s="146"/>
      <c r="T10" s="109"/>
      <c r="U10" s="146"/>
      <c r="V10" s="109"/>
      <c r="W10" s="146"/>
      <c r="X10" s="109"/>
      <c r="Y10" s="178"/>
    </row>
    <row r="11" spans="1:26" s="52" customFormat="1" ht="30" customHeight="1">
      <c r="A11" s="51">
        <f aca="true" t="shared" si="0" ref="A11:A74">A10+1</f>
        <v>2</v>
      </c>
      <c r="B11" s="106"/>
      <c r="C11" s="107"/>
      <c r="D11" s="144"/>
      <c r="E11" s="149"/>
      <c r="F11" s="150"/>
      <c r="G11" s="147"/>
      <c r="H11" s="148"/>
      <c r="I11" s="108"/>
      <c r="J11" s="108"/>
      <c r="K11" s="107"/>
      <c r="L11" s="109"/>
      <c r="M11" s="109"/>
      <c r="N11" s="110"/>
      <c r="O11" s="148"/>
      <c r="P11" s="109"/>
      <c r="Q11" s="146"/>
      <c r="R11" s="109"/>
      <c r="S11" s="146"/>
      <c r="T11" s="109"/>
      <c r="U11" s="146"/>
      <c r="V11" s="109"/>
      <c r="W11" s="146"/>
      <c r="X11" s="109"/>
      <c r="Y11" s="178"/>
      <c r="Z11" s="6"/>
    </row>
    <row r="12" spans="1:26" s="52" customFormat="1" ht="30" customHeight="1">
      <c r="A12" s="51">
        <f t="shared" si="0"/>
        <v>3</v>
      </c>
      <c r="B12" s="106"/>
      <c r="C12" s="107"/>
      <c r="D12" s="144"/>
      <c r="E12" s="149"/>
      <c r="F12" s="150"/>
      <c r="G12" s="147"/>
      <c r="H12" s="148"/>
      <c r="I12" s="108"/>
      <c r="J12" s="108"/>
      <c r="K12" s="107"/>
      <c r="L12" s="109"/>
      <c r="M12" s="109"/>
      <c r="N12" s="110"/>
      <c r="O12" s="148"/>
      <c r="P12" s="109"/>
      <c r="Q12" s="146"/>
      <c r="R12" s="109"/>
      <c r="S12" s="146"/>
      <c r="T12" s="109"/>
      <c r="U12" s="146"/>
      <c r="V12" s="109"/>
      <c r="W12" s="146"/>
      <c r="X12" s="109"/>
      <c r="Y12" s="178"/>
      <c r="Z12" s="6"/>
    </row>
    <row r="13" spans="1:26" s="52" customFormat="1" ht="30" customHeight="1">
      <c r="A13" s="51">
        <f t="shared" si="0"/>
        <v>4</v>
      </c>
      <c r="B13" s="106"/>
      <c r="C13" s="107"/>
      <c r="D13" s="144"/>
      <c r="E13" s="149"/>
      <c r="F13" s="150"/>
      <c r="G13" s="147"/>
      <c r="H13" s="148"/>
      <c r="I13" s="108"/>
      <c r="J13" s="108"/>
      <c r="K13" s="107"/>
      <c r="L13" s="109"/>
      <c r="M13" s="109"/>
      <c r="N13" s="110"/>
      <c r="O13" s="148"/>
      <c r="P13" s="109"/>
      <c r="Q13" s="146"/>
      <c r="R13" s="109"/>
      <c r="S13" s="146"/>
      <c r="T13" s="109"/>
      <c r="U13" s="146"/>
      <c r="V13" s="109"/>
      <c r="W13" s="146"/>
      <c r="X13" s="109"/>
      <c r="Y13" s="178"/>
      <c r="Z13" s="6"/>
    </row>
    <row r="14" spans="1:26" s="52" customFormat="1" ht="30" customHeight="1">
      <c r="A14" s="51">
        <f t="shared" si="0"/>
        <v>5</v>
      </c>
      <c r="B14" s="106"/>
      <c r="C14" s="107"/>
      <c r="D14" s="144"/>
      <c r="E14" s="149"/>
      <c r="F14" s="150"/>
      <c r="G14" s="147"/>
      <c r="H14" s="148"/>
      <c r="I14" s="108"/>
      <c r="J14" s="108"/>
      <c r="K14" s="107"/>
      <c r="L14" s="109"/>
      <c r="M14" s="109"/>
      <c r="N14" s="110"/>
      <c r="O14" s="148"/>
      <c r="P14" s="109"/>
      <c r="Q14" s="146"/>
      <c r="R14" s="109"/>
      <c r="S14" s="146"/>
      <c r="T14" s="109"/>
      <c r="U14" s="146"/>
      <c r="V14" s="109"/>
      <c r="W14" s="146"/>
      <c r="X14" s="109"/>
      <c r="Y14" s="178"/>
      <c r="Z14" s="6"/>
    </row>
    <row r="15" spans="1:26" s="52" customFormat="1" ht="30" customHeight="1">
      <c r="A15" s="51">
        <f t="shared" si="0"/>
        <v>6</v>
      </c>
      <c r="B15" s="106"/>
      <c r="C15" s="107"/>
      <c r="D15" s="144"/>
      <c r="E15" s="149"/>
      <c r="F15" s="150"/>
      <c r="G15" s="147"/>
      <c r="H15" s="148"/>
      <c r="I15" s="108"/>
      <c r="J15" s="108"/>
      <c r="K15" s="107"/>
      <c r="L15" s="109"/>
      <c r="M15" s="109"/>
      <c r="N15" s="110"/>
      <c r="O15" s="148"/>
      <c r="P15" s="109"/>
      <c r="Q15" s="146"/>
      <c r="R15" s="109"/>
      <c r="S15" s="146"/>
      <c r="T15" s="109"/>
      <c r="U15" s="146"/>
      <c r="V15" s="109"/>
      <c r="W15" s="146"/>
      <c r="X15" s="109"/>
      <c r="Y15" s="178"/>
      <c r="Z15" s="6"/>
    </row>
    <row r="16" spans="1:26" s="52" customFormat="1" ht="30" customHeight="1">
      <c r="A16" s="51">
        <f t="shared" si="0"/>
        <v>7</v>
      </c>
      <c r="B16" s="106"/>
      <c r="C16" s="107"/>
      <c r="D16" s="144"/>
      <c r="E16" s="149"/>
      <c r="F16" s="150"/>
      <c r="G16" s="147"/>
      <c r="H16" s="148"/>
      <c r="I16" s="108"/>
      <c r="J16" s="108"/>
      <c r="K16" s="107"/>
      <c r="L16" s="109"/>
      <c r="M16" s="109"/>
      <c r="N16" s="110"/>
      <c r="O16" s="148"/>
      <c r="P16" s="109"/>
      <c r="Q16" s="146"/>
      <c r="R16" s="109"/>
      <c r="S16" s="146"/>
      <c r="T16" s="109"/>
      <c r="U16" s="146"/>
      <c r="V16" s="109"/>
      <c r="W16" s="146"/>
      <c r="X16" s="109"/>
      <c r="Y16" s="178"/>
      <c r="Z16" s="6"/>
    </row>
    <row r="17" spans="1:26" s="52" customFormat="1" ht="30" customHeight="1">
      <c r="A17" s="51">
        <f t="shared" si="0"/>
        <v>8</v>
      </c>
      <c r="B17" s="106"/>
      <c r="C17" s="107"/>
      <c r="D17" s="144"/>
      <c r="E17" s="149"/>
      <c r="F17" s="150"/>
      <c r="G17" s="147"/>
      <c r="H17" s="148"/>
      <c r="I17" s="108"/>
      <c r="J17" s="108"/>
      <c r="K17" s="107"/>
      <c r="L17" s="109"/>
      <c r="M17" s="109"/>
      <c r="N17" s="110"/>
      <c r="O17" s="148"/>
      <c r="P17" s="109"/>
      <c r="Q17" s="146"/>
      <c r="R17" s="109"/>
      <c r="S17" s="146"/>
      <c r="T17" s="109"/>
      <c r="U17" s="146"/>
      <c r="V17" s="109"/>
      <c r="W17" s="146"/>
      <c r="X17" s="109"/>
      <c r="Y17" s="178"/>
      <c r="Z17" s="6"/>
    </row>
    <row r="18" spans="1:26" s="52" customFormat="1" ht="30" customHeight="1">
      <c r="A18" s="51">
        <f t="shared" si="0"/>
        <v>9</v>
      </c>
      <c r="B18" s="106"/>
      <c r="C18" s="107"/>
      <c r="D18" s="144"/>
      <c r="E18" s="149"/>
      <c r="F18" s="150"/>
      <c r="G18" s="147"/>
      <c r="H18" s="148"/>
      <c r="I18" s="108"/>
      <c r="J18" s="108"/>
      <c r="K18" s="107"/>
      <c r="L18" s="109"/>
      <c r="M18" s="109"/>
      <c r="N18" s="110"/>
      <c r="O18" s="148"/>
      <c r="P18" s="109"/>
      <c r="Q18" s="146"/>
      <c r="R18" s="109"/>
      <c r="S18" s="146"/>
      <c r="T18" s="109"/>
      <c r="U18" s="146"/>
      <c r="V18" s="109"/>
      <c r="W18" s="146"/>
      <c r="X18" s="109"/>
      <c r="Y18" s="178"/>
      <c r="Z18" s="6"/>
    </row>
    <row r="19" spans="1:26" s="52" customFormat="1" ht="30" customHeight="1">
      <c r="A19" s="51">
        <f t="shared" si="0"/>
        <v>10</v>
      </c>
      <c r="B19" s="106"/>
      <c r="C19" s="107"/>
      <c r="D19" s="144"/>
      <c r="E19" s="149"/>
      <c r="F19" s="150"/>
      <c r="G19" s="147"/>
      <c r="H19" s="148"/>
      <c r="I19" s="108"/>
      <c r="J19" s="108"/>
      <c r="K19" s="107"/>
      <c r="L19" s="109"/>
      <c r="M19" s="109"/>
      <c r="N19" s="110"/>
      <c r="O19" s="148"/>
      <c r="P19" s="109"/>
      <c r="Q19" s="146"/>
      <c r="R19" s="109"/>
      <c r="S19" s="146"/>
      <c r="T19" s="109"/>
      <c r="U19" s="146"/>
      <c r="V19" s="109"/>
      <c r="W19" s="146"/>
      <c r="X19" s="109"/>
      <c r="Y19" s="178"/>
      <c r="Z19" s="6"/>
    </row>
    <row r="20" spans="1:26" s="52" customFormat="1" ht="30" customHeight="1">
      <c r="A20" s="51">
        <f t="shared" si="0"/>
        <v>11</v>
      </c>
      <c r="B20" s="106"/>
      <c r="C20" s="107"/>
      <c r="D20" s="144"/>
      <c r="E20" s="149"/>
      <c r="F20" s="150"/>
      <c r="G20" s="147"/>
      <c r="H20" s="148"/>
      <c r="I20" s="108"/>
      <c r="J20" s="108"/>
      <c r="K20" s="107"/>
      <c r="L20" s="109"/>
      <c r="M20" s="109"/>
      <c r="N20" s="110"/>
      <c r="O20" s="148"/>
      <c r="P20" s="109"/>
      <c r="Q20" s="146"/>
      <c r="R20" s="109"/>
      <c r="S20" s="146"/>
      <c r="T20" s="109"/>
      <c r="U20" s="146"/>
      <c r="V20" s="109"/>
      <c r="W20" s="146"/>
      <c r="X20" s="109"/>
      <c r="Y20" s="178"/>
      <c r="Z20" s="6"/>
    </row>
    <row r="21" spans="1:26" s="52" customFormat="1" ht="30" customHeight="1">
      <c r="A21" s="51">
        <f t="shared" si="0"/>
        <v>12</v>
      </c>
      <c r="B21" s="106"/>
      <c r="C21" s="107"/>
      <c r="D21" s="144"/>
      <c r="E21" s="149"/>
      <c r="F21" s="150"/>
      <c r="G21" s="147"/>
      <c r="H21" s="148"/>
      <c r="I21" s="108"/>
      <c r="J21" s="108"/>
      <c r="K21" s="107"/>
      <c r="L21" s="109"/>
      <c r="M21" s="109"/>
      <c r="N21" s="110"/>
      <c r="O21" s="148"/>
      <c r="P21" s="109"/>
      <c r="Q21" s="146"/>
      <c r="R21" s="109"/>
      <c r="S21" s="146"/>
      <c r="T21" s="109"/>
      <c r="U21" s="146"/>
      <c r="V21" s="109"/>
      <c r="W21" s="146"/>
      <c r="X21" s="109"/>
      <c r="Y21" s="178"/>
      <c r="Z21" s="6"/>
    </row>
    <row r="22" spans="1:26" s="52" customFormat="1" ht="30" customHeight="1">
      <c r="A22" s="51">
        <f t="shared" si="0"/>
        <v>13</v>
      </c>
      <c r="B22" s="106"/>
      <c r="C22" s="107"/>
      <c r="D22" s="144"/>
      <c r="E22" s="149"/>
      <c r="F22" s="150"/>
      <c r="G22" s="147"/>
      <c r="H22" s="148"/>
      <c r="I22" s="108"/>
      <c r="J22" s="108"/>
      <c r="K22" s="107"/>
      <c r="L22" s="109"/>
      <c r="M22" s="109"/>
      <c r="N22" s="110"/>
      <c r="O22" s="148"/>
      <c r="P22" s="109"/>
      <c r="Q22" s="146"/>
      <c r="R22" s="109"/>
      <c r="S22" s="146"/>
      <c r="T22" s="109"/>
      <c r="U22" s="146"/>
      <c r="V22" s="109"/>
      <c r="W22" s="146"/>
      <c r="X22" s="109"/>
      <c r="Y22" s="178"/>
      <c r="Z22" s="6"/>
    </row>
    <row r="23" spans="1:26" s="52" customFormat="1" ht="30" customHeight="1">
      <c r="A23" s="51">
        <f t="shared" si="0"/>
        <v>14</v>
      </c>
      <c r="B23" s="106"/>
      <c r="C23" s="107"/>
      <c r="D23" s="144"/>
      <c r="E23" s="149"/>
      <c r="F23" s="150"/>
      <c r="G23" s="147"/>
      <c r="H23" s="148"/>
      <c r="I23" s="108"/>
      <c r="J23" s="108"/>
      <c r="K23" s="107"/>
      <c r="L23" s="109"/>
      <c r="M23" s="109"/>
      <c r="N23" s="110"/>
      <c r="O23" s="148"/>
      <c r="P23" s="109"/>
      <c r="Q23" s="146"/>
      <c r="R23" s="109"/>
      <c r="S23" s="146"/>
      <c r="T23" s="109"/>
      <c r="U23" s="146"/>
      <c r="V23" s="109"/>
      <c r="W23" s="146"/>
      <c r="X23" s="109"/>
      <c r="Y23" s="178"/>
      <c r="Z23" s="6"/>
    </row>
    <row r="24" spans="1:26" s="52" customFormat="1" ht="30" customHeight="1">
      <c r="A24" s="51">
        <f t="shared" si="0"/>
        <v>15</v>
      </c>
      <c r="B24" s="106"/>
      <c r="C24" s="107"/>
      <c r="D24" s="144"/>
      <c r="E24" s="149"/>
      <c r="F24" s="150"/>
      <c r="G24" s="147"/>
      <c r="H24" s="148"/>
      <c r="I24" s="108"/>
      <c r="J24" s="108"/>
      <c r="K24" s="107"/>
      <c r="L24" s="109"/>
      <c r="M24" s="109"/>
      <c r="N24" s="110"/>
      <c r="O24" s="148"/>
      <c r="P24" s="109"/>
      <c r="Q24" s="146"/>
      <c r="R24" s="109"/>
      <c r="S24" s="146"/>
      <c r="T24" s="109"/>
      <c r="U24" s="146"/>
      <c r="V24" s="109"/>
      <c r="W24" s="146"/>
      <c r="X24" s="109"/>
      <c r="Y24" s="178"/>
      <c r="Z24" s="6"/>
    </row>
    <row r="25" spans="1:26" s="52" customFormat="1" ht="30" customHeight="1">
      <c r="A25" s="51">
        <f t="shared" si="0"/>
        <v>16</v>
      </c>
      <c r="B25" s="106"/>
      <c r="C25" s="107"/>
      <c r="D25" s="144"/>
      <c r="E25" s="149"/>
      <c r="F25" s="150"/>
      <c r="G25" s="147"/>
      <c r="H25" s="148"/>
      <c r="I25" s="108"/>
      <c r="J25" s="108"/>
      <c r="K25" s="107"/>
      <c r="L25" s="109"/>
      <c r="M25" s="109"/>
      <c r="N25" s="110"/>
      <c r="O25" s="148"/>
      <c r="P25" s="109"/>
      <c r="Q25" s="146"/>
      <c r="R25" s="109"/>
      <c r="S25" s="146"/>
      <c r="T25" s="109"/>
      <c r="U25" s="146"/>
      <c r="V25" s="109"/>
      <c r="W25" s="146"/>
      <c r="X25" s="109"/>
      <c r="Y25" s="178"/>
      <c r="Z25" s="6"/>
    </row>
    <row r="26" spans="1:26" s="52" customFormat="1" ht="30" customHeight="1">
      <c r="A26" s="51">
        <f t="shared" si="0"/>
        <v>17</v>
      </c>
      <c r="B26" s="106"/>
      <c r="C26" s="107"/>
      <c r="D26" s="144"/>
      <c r="E26" s="149"/>
      <c r="F26" s="150"/>
      <c r="G26" s="147"/>
      <c r="H26" s="148"/>
      <c r="I26" s="108"/>
      <c r="J26" s="108"/>
      <c r="K26" s="107"/>
      <c r="L26" s="109"/>
      <c r="M26" s="109"/>
      <c r="N26" s="110"/>
      <c r="O26" s="148"/>
      <c r="P26" s="109"/>
      <c r="Q26" s="146"/>
      <c r="R26" s="109"/>
      <c r="S26" s="146"/>
      <c r="T26" s="109"/>
      <c r="U26" s="146"/>
      <c r="V26" s="109"/>
      <c r="W26" s="146"/>
      <c r="X26" s="109"/>
      <c r="Y26" s="178"/>
      <c r="Z26" s="6"/>
    </row>
    <row r="27" spans="1:26" s="52" customFormat="1" ht="30" customHeight="1">
      <c r="A27" s="51">
        <f t="shared" si="0"/>
        <v>18</v>
      </c>
      <c r="B27" s="106"/>
      <c r="C27" s="107"/>
      <c r="D27" s="144"/>
      <c r="E27" s="149"/>
      <c r="F27" s="150"/>
      <c r="G27" s="147"/>
      <c r="H27" s="148"/>
      <c r="I27" s="108"/>
      <c r="J27" s="108"/>
      <c r="K27" s="107"/>
      <c r="L27" s="109"/>
      <c r="M27" s="109"/>
      <c r="N27" s="110"/>
      <c r="O27" s="148"/>
      <c r="P27" s="109"/>
      <c r="Q27" s="146"/>
      <c r="R27" s="109"/>
      <c r="S27" s="146"/>
      <c r="T27" s="109"/>
      <c r="U27" s="146"/>
      <c r="V27" s="109"/>
      <c r="W27" s="146"/>
      <c r="X27" s="109"/>
      <c r="Y27" s="178"/>
      <c r="Z27" s="6"/>
    </row>
    <row r="28" spans="1:26" s="52" customFormat="1" ht="30" customHeight="1">
      <c r="A28" s="51">
        <f t="shared" si="0"/>
        <v>19</v>
      </c>
      <c r="B28" s="106"/>
      <c r="C28" s="107"/>
      <c r="D28" s="144"/>
      <c r="E28" s="149"/>
      <c r="F28" s="150"/>
      <c r="G28" s="147"/>
      <c r="H28" s="148"/>
      <c r="I28" s="108"/>
      <c r="J28" s="108"/>
      <c r="K28" s="107"/>
      <c r="L28" s="109"/>
      <c r="M28" s="109"/>
      <c r="N28" s="110"/>
      <c r="O28" s="148"/>
      <c r="P28" s="109"/>
      <c r="Q28" s="146"/>
      <c r="R28" s="109"/>
      <c r="S28" s="146"/>
      <c r="T28" s="109"/>
      <c r="U28" s="146"/>
      <c r="V28" s="109"/>
      <c r="W28" s="146"/>
      <c r="X28" s="109"/>
      <c r="Y28" s="178"/>
      <c r="Z28" s="6"/>
    </row>
    <row r="29" spans="1:26" s="52" customFormat="1" ht="30" customHeight="1">
      <c r="A29" s="51">
        <f t="shared" si="0"/>
        <v>20</v>
      </c>
      <c r="B29" s="106"/>
      <c r="C29" s="107"/>
      <c r="D29" s="144"/>
      <c r="E29" s="149"/>
      <c r="F29" s="150"/>
      <c r="G29" s="147"/>
      <c r="H29" s="148"/>
      <c r="I29" s="108"/>
      <c r="J29" s="108"/>
      <c r="K29" s="107"/>
      <c r="L29" s="109"/>
      <c r="M29" s="109"/>
      <c r="N29" s="110"/>
      <c r="O29" s="148"/>
      <c r="P29" s="109"/>
      <c r="Q29" s="146"/>
      <c r="R29" s="109"/>
      <c r="S29" s="146"/>
      <c r="T29" s="109"/>
      <c r="U29" s="146"/>
      <c r="V29" s="109"/>
      <c r="W29" s="146"/>
      <c r="X29" s="109"/>
      <c r="Y29" s="178"/>
      <c r="Z29" s="6"/>
    </row>
    <row r="30" spans="1:26" s="52" customFormat="1" ht="30" customHeight="1">
      <c r="A30" s="51">
        <f t="shared" si="0"/>
        <v>21</v>
      </c>
      <c r="B30" s="106"/>
      <c r="C30" s="107"/>
      <c r="D30" s="144"/>
      <c r="E30" s="149"/>
      <c r="F30" s="150"/>
      <c r="G30" s="147"/>
      <c r="H30" s="148"/>
      <c r="I30" s="108"/>
      <c r="J30" s="108"/>
      <c r="K30" s="107"/>
      <c r="L30" s="109"/>
      <c r="M30" s="109"/>
      <c r="N30" s="110"/>
      <c r="O30" s="148"/>
      <c r="P30" s="109"/>
      <c r="Q30" s="146"/>
      <c r="R30" s="109"/>
      <c r="S30" s="146"/>
      <c r="T30" s="109"/>
      <c r="U30" s="146"/>
      <c r="V30" s="109"/>
      <c r="W30" s="146"/>
      <c r="X30" s="109"/>
      <c r="Y30" s="178"/>
      <c r="Z30" s="6"/>
    </row>
    <row r="31" spans="1:26" s="52" customFormat="1" ht="30" customHeight="1">
      <c r="A31" s="51">
        <f t="shared" si="0"/>
        <v>22</v>
      </c>
      <c r="B31" s="106"/>
      <c r="C31" s="107"/>
      <c r="D31" s="144"/>
      <c r="E31" s="149"/>
      <c r="F31" s="150"/>
      <c r="G31" s="147"/>
      <c r="H31" s="148"/>
      <c r="I31" s="108"/>
      <c r="J31" s="108"/>
      <c r="K31" s="107"/>
      <c r="L31" s="109"/>
      <c r="M31" s="109"/>
      <c r="N31" s="110"/>
      <c r="O31" s="148"/>
      <c r="P31" s="109"/>
      <c r="Q31" s="146"/>
      <c r="R31" s="109"/>
      <c r="S31" s="146"/>
      <c r="T31" s="109"/>
      <c r="U31" s="146"/>
      <c r="V31" s="109"/>
      <c r="W31" s="146"/>
      <c r="X31" s="109"/>
      <c r="Y31" s="178"/>
      <c r="Z31" s="6"/>
    </row>
    <row r="32" spans="1:26" s="52" customFormat="1" ht="30" customHeight="1">
      <c r="A32" s="51">
        <f t="shared" si="0"/>
        <v>23</v>
      </c>
      <c r="B32" s="106"/>
      <c r="C32" s="107"/>
      <c r="D32" s="144"/>
      <c r="E32" s="149"/>
      <c r="F32" s="150"/>
      <c r="G32" s="147"/>
      <c r="H32" s="148"/>
      <c r="I32" s="108"/>
      <c r="J32" s="108"/>
      <c r="K32" s="107"/>
      <c r="L32" s="109"/>
      <c r="M32" s="109"/>
      <c r="N32" s="110"/>
      <c r="O32" s="148"/>
      <c r="P32" s="109"/>
      <c r="Q32" s="146"/>
      <c r="R32" s="109"/>
      <c r="S32" s="146"/>
      <c r="T32" s="109"/>
      <c r="U32" s="146"/>
      <c r="V32" s="109"/>
      <c r="W32" s="146"/>
      <c r="X32" s="109"/>
      <c r="Y32" s="178"/>
      <c r="Z32" s="6"/>
    </row>
    <row r="33" spans="1:26" s="52" customFormat="1" ht="30" customHeight="1">
      <c r="A33" s="51">
        <f t="shared" si="0"/>
        <v>24</v>
      </c>
      <c r="B33" s="106"/>
      <c r="C33" s="107"/>
      <c r="D33" s="144"/>
      <c r="E33" s="149"/>
      <c r="F33" s="150"/>
      <c r="G33" s="147"/>
      <c r="H33" s="148"/>
      <c r="I33" s="108"/>
      <c r="J33" s="108"/>
      <c r="K33" s="107"/>
      <c r="L33" s="109"/>
      <c r="M33" s="109"/>
      <c r="N33" s="110"/>
      <c r="O33" s="148"/>
      <c r="P33" s="109"/>
      <c r="Q33" s="146"/>
      <c r="R33" s="109"/>
      <c r="S33" s="146"/>
      <c r="T33" s="109"/>
      <c r="U33" s="146"/>
      <c r="V33" s="109"/>
      <c r="W33" s="146"/>
      <c r="X33" s="109"/>
      <c r="Y33" s="178"/>
      <c r="Z33" s="6"/>
    </row>
    <row r="34" spans="1:26" s="52" customFormat="1" ht="30" customHeight="1">
      <c r="A34" s="51">
        <f t="shared" si="0"/>
        <v>25</v>
      </c>
      <c r="B34" s="106"/>
      <c r="C34" s="107"/>
      <c r="D34" s="144"/>
      <c r="E34" s="149"/>
      <c r="F34" s="150"/>
      <c r="G34" s="147"/>
      <c r="H34" s="148"/>
      <c r="I34" s="108"/>
      <c r="J34" s="108"/>
      <c r="K34" s="107"/>
      <c r="L34" s="109"/>
      <c r="M34" s="109"/>
      <c r="N34" s="110"/>
      <c r="O34" s="148"/>
      <c r="P34" s="109"/>
      <c r="Q34" s="146"/>
      <c r="R34" s="109"/>
      <c r="S34" s="146"/>
      <c r="T34" s="109"/>
      <c r="U34" s="146"/>
      <c r="V34" s="109"/>
      <c r="W34" s="146"/>
      <c r="X34" s="109"/>
      <c r="Y34" s="178"/>
      <c r="Z34" s="6"/>
    </row>
    <row r="35" spans="1:26" s="52" customFormat="1" ht="30" customHeight="1">
      <c r="A35" s="51">
        <f t="shared" si="0"/>
        <v>26</v>
      </c>
      <c r="B35" s="106"/>
      <c r="C35" s="107"/>
      <c r="D35" s="144"/>
      <c r="E35" s="149"/>
      <c r="F35" s="150"/>
      <c r="G35" s="147"/>
      <c r="H35" s="148"/>
      <c r="I35" s="108"/>
      <c r="J35" s="108"/>
      <c r="K35" s="107"/>
      <c r="L35" s="109"/>
      <c r="M35" s="109"/>
      <c r="N35" s="110"/>
      <c r="O35" s="148"/>
      <c r="P35" s="109"/>
      <c r="Q35" s="146"/>
      <c r="R35" s="109"/>
      <c r="S35" s="146"/>
      <c r="T35" s="109"/>
      <c r="U35" s="146"/>
      <c r="V35" s="109"/>
      <c r="W35" s="146"/>
      <c r="X35" s="109"/>
      <c r="Y35" s="178"/>
      <c r="Z35" s="6"/>
    </row>
    <row r="36" spans="1:26" s="52" customFormat="1" ht="30" customHeight="1">
      <c r="A36" s="51">
        <f t="shared" si="0"/>
        <v>27</v>
      </c>
      <c r="B36" s="106"/>
      <c r="C36" s="107"/>
      <c r="D36" s="144"/>
      <c r="E36" s="149"/>
      <c r="F36" s="150"/>
      <c r="G36" s="147"/>
      <c r="H36" s="148"/>
      <c r="I36" s="108"/>
      <c r="J36" s="108"/>
      <c r="K36" s="107"/>
      <c r="L36" s="109"/>
      <c r="M36" s="109"/>
      <c r="N36" s="110"/>
      <c r="O36" s="148"/>
      <c r="P36" s="109"/>
      <c r="Q36" s="146"/>
      <c r="R36" s="109"/>
      <c r="S36" s="146"/>
      <c r="T36" s="109"/>
      <c r="U36" s="146"/>
      <c r="V36" s="109"/>
      <c r="W36" s="146"/>
      <c r="X36" s="109"/>
      <c r="Y36" s="178"/>
      <c r="Z36" s="6"/>
    </row>
    <row r="37" spans="1:26" s="52" customFormat="1" ht="30" customHeight="1">
      <c r="A37" s="51">
        <f t="shared" si="0"/>
        <v>28</v>
      </c>
      <c r="B37" s="106"/>
      <c r="C37" s="107"/>
      <c r="D37" s="144"/>
      <c r="E37" s="149"/>
      <c r="F37" s="150"/>
      <c r="G37" s="147"/>
      <c r="H37" s="148"/>
      <c r="I37" s="108"/>
      <c r="J37" s="108"/>
      <c r="K37" s="107"/>
      <c r="L37" s="109"/>
      <c r="M37" s="109"/>
      <c r="N37" s="110"/>
      <c r="O37" s="148"/>
      <c r="P37" s="109"/>
      <c r="Q37" s="146"/>
      <c r="R37" s="109"/>
      <c r="S37" s="146"/>
      <c r="T37" s="109"/>
      <c r="U37" s="146"/>
      <c r="V37" s="109"/>
      <c r="W37" s="146"/>
      <c r="X37" s="109"/>
      <c r="Y37" s="178"/>
      <c r="Z37" s="6"/>
    </row>
    <row r="38" spans="1:26" s="52" customFormat="1" ht="30" customHeight="1">
      <c r="A38" s="51">
        <f t="shared" si="0"/>
        <v>29</v>
      </c>
      <c r="B38" s="106"/>
      <c r="C38" s="107"/>
      <c r="D38" s="144"/>
      <c r="E38" s="149"/>
      <c r="F38" s="150"/>
      <c r="G38" s="147"/>
      <c r="H38" s="148"/>
      <c r="I38" s="108"/>
      <c r="J38" s="108"/>
      <c r="K38" s="107"/>
      <c r="L38" s="109"/>
      <c r="M38" s="109"/>
      <c r="N38" s="110"/>
      <c r="O38" s="148"/>
      <c r="P38" s="109"/>
      <c r="Q38" s="146"/>
      <c r="R38" s="109"/>
      <c r="S38" s="146"/>
      <c r="T38" s="109"/>
      <c r="U38" s="146"/>
      <c r="V38" s="109"/>
      <c r="W38" s="146"/>
      <c r="X38" s="109"/>
      <c r="Y38" s="178"/>
      <c r="Z38" s="6"/>
    </row>
    <row r="39" spans="1:26" s="52" customFormat="1" ht="30" customHeight="1">
      <c r="A39" s="51">
        <f t="shared" si="0"/>
        <v>30</v>
      </c>
      <c r="B39" s="106"/>
      <c r="C39" s="107"/>
      <c r="D39" s="144"/>
      <c r="E39" s="149"/>
      <c r="F39" s="150"/>
      <c r="G39" s="147"/>
      <c r="H39" s="148"/>
      <c r="I39" s="108"/>
      <c r="J39" s="108"/>
      <c r="K39" s="107"/>
      <c r="L39" s="109"/>
      <c r="M39" s="109"/>
      <c r="N39" s="110"/>
      <c r="O39" s="148"/>
      <c r="P39" s="109"/>
      <c r="Q39" s="146"/>
      <c r="R39" s="109"/>
      <c r="S39" s="146"/>
      <c r="T39" s="109"/>
      <c r="U39" s="146"/>
      <c r="V39" s="109"/>
      <c r="W39" s="146"/>
      <c r="X39" s="109"/>
      <c r="Y39" s="178"/>
      <c r="Z39" s="6"/>
    </row>
    <row r="40" spans="1:26" s="52" customFormat="1" ht="30" customHeight="1">
      <c r="A40" s="51">
        <f t="shared" si="0"/>
        <v>31</v>
      </c>
      <c r="B40" s="106"/>
      <c r="C40" s="107"/>
      <c r="D40" s="144"/>
      <c r="E40" s="149"/>
      <c r="F40" s="150"/>
      <c r="G40" s="147"/>
      <c r="H40" s="148"/>
      <c r="I40" s="108"/>
      <c r="J40" s="108"/>
      <c r="K40" s="107"/>
      <c r="L40" s="109"/>
      <c r="M40" s="109"/>
      <c r="N40" s="110"/>
      <c r="O40" s="148"/>
      <c r="P40" s="109"/>
      <c r="Q40" s="146"/>
      <c r="R40" s="109"/>
      <c r="S40" s="146"/>
      <c r="T40" s="109"/>
      <c r="U40" s="146"/>
      <c r="V40" s="109"/>
      <c r="W40" s="146"/>
      <c r="X40" s="109"/>
      <c r="Y40" s="178"/>
      <c r="Z40" s="6"/>
    </row>
    <row r="41" spans="1:26" s="52" customFormat="1" ht="30" customHeight="1">
      <c r="A41" s="51">
        <f t="shared" si="0"/>
        <v>32</v>
      </c>
      <c r="B41" s="106"/>
      <c r="C41" s="107"/>
      <c r="D41" s="144"/>
      <c r="E41" s="149"/>
      <c r="F41" s="150"/>
      <c r="G41" s="147"/>
      <c r="H41" s="148"/>
      <c r="I41" s="108"/>
      <c r="J41" s="108"/>
      <c r="K41" s="107"/>
      <c r="L41" s="109"/>
      <c r="M41" s="109"/>
      <c r="N41" s="110"/>
      <c r="O41" s="148"/>
      <c r="P41" s="109"/>
      <c r="Q41" s="146"/>
      <c r="R41" s="109"/>
      <c r="S41" s="146"/>
      <c r="T41" s="109"/>
      <c r="U41" s="146"/>
      <c r="V41" s="109"/>
      <c r="W41" s="146"/>
      <c r="X41" s="109"/>
      <c r="Y41" s="178"/>
      <c r="Z41" s="6"/>
    </row>
    <row r="42" spans="1:26" s="52" customFormat="1" ht="30" customHeight="1">
      <c r="A42" s="51">
        <f t="shared" si="0"/>
        <v>33</v>
      </c>
      <c r="B42" s="106"/>
      <c r="C42" s="107"/>
      <c r="D42" s="144"/>
      <c r="E42" s="149"/>
      <c r="F42" s="150"/>
      <c r="G42" s="147"/>
      <c r="H42" s="148"/>
      <c r="I42" s="108"/>
      <c r="J42" s="108"/>
      <c r="K42" s="107"/>
      <c r="L42" s="109"/>
      <c r="M42" s="109"/>
      <c r="N42" s="110"/>
      <c r="O42" s="148"/>
      <c r="P42" s="109"/>
      <c r="Q42" s="146"/>
      <c r="R42" s="109"/>
      <c r="S42" s="146"/>
      <c r="T42" s="109"/>
      <c r="U42" s="146"/>
      <c r="V42" s="109"/>
      <c r="W42" s="146"/>
      <c r="X42" s="109"/>
      <c r="Y42" s="178"/>
      <c r="Z42" s="6"/>
    </row>
    <row r="43" spans="1:26" s="52" customFormat="1" ht="30" customHeight="1">
      <c r="A43" s="51">
        <f t="shared" si="0"/>
        <v>34</v>
      </c>
      <c r="B43" s="106"/>
      <c r="C43" s="107"/>
      <c r="D43" s="144"/>
      <c r="E43" s="149"/>
      <c r="F43" s="150"/>
      <c r="G43" s="147"/>
      <c r="H43" s="148"/>
      <c r="I43" s="108"/>
      <c r="J43" s="108"/>
      <c r="K43" s="107"/>
      <c r="L43" s="109"/>
      <c r="M43" s="109"/>
      <c r="N43" s="110"/>
      <c r="O43" s="148"/>
      <c r="P43" s="109"/>
      <c r="Q43" s="146"/>
      <c r="R43" s="109"/>
      <c r="S43" s="146"/>
      <c r="T43" s="109"/>
      <c r="U43" s="146"/>
      <c r="V43" s="109"/>
      <c r="W43" s="146"/>
      <c r="X43" s="109"/>
      <c r="Y43" s="178"/>
      <c r="Z43" s="6"/>
    </row>
    <row r="44" spans="1:26" s="52" customFormat="1" ht="30" customHeight="1">
      <c r="A44" s="51">
        <f t="shared" si="0"/>
        <v>35</v>
      </c>
      <c r="B44" s="106"/>
      <c r="C44" s="107"/>
      <c r="D44" s="144"/>
      <c r="E44" s="149"/>
      <c r="F44" s="150"/>
      <c r="G44" s="147"/>
      <c r="H44" s="148"/>
      <c r="I44" s="108"/>
      <c r="J44" s="108"/>
      <c r="K44" s="107"/>
      <c r="L44" s="109"/>
      <c r="M44" s="109"/>
      <c r="N44" s="110"/>
      <c r="O44" s="148"/>
      <c r="P44" s="109"/>
      <c r="Q44" s="146"/>
      <c r="R44" s="109"/>
      <c r="S44" s="146"/>
      <c r="T44" s="109"/>
      <c r="U44" s="146"/>
      <c r="V44" s="109"/>
      <c r="W44" s="146"/>
      <c r="X44" s="109"/>
      <c r="Y44" s="178"/>
      <c r="Z44" s="6"/>
    </row>
    <row r="45" spans="1:26" s="52" customFormat="1" ht="30" customHeight="1">
      <c r="A45" s="51">
        <f t="shared" si="0"/>
        <v>36</v>
      </c>
      <c r="B45" s="106"/>
      <c r="C45" s="107"/>
      <c r="D45" s="144"/>
      <c r="E45" s="149"/>
      <c r="F45" s="150"/>
      <c r="G45" s="147"/>
      <c r="H45" s="148"/>
      <c r="I45" s="108"/>
      <c r="J45" s="108"/>
      <c r="K45" s="107"/>
      <c r="L45" s="109"/>
      <c r="M45" s="109"/>
      <c r="N45" s="110"/>
      <c r="O45" s="148"/>
      <c r="P45" s="109"/>
      <c r="Q45" s="146"/>
      <c r="R45" s="109"/>
      <c r="S45" s="146"/>
      <c r="T45" s="109"/>
      <c r="U45" s="146"/>
      <c r="V45" s="109"/>
      <c r="W45" s="146"/>
      <c r="X45" s="109"/>
      <c r="Y45" s="178"/>
      <c r="Z45" s="6"/>
    </row>
    <row r="46" spans="1:26" s="52" customFormat="1" ht="30" customHeight="1">
      <c r="A46" s="51">
        <f t="shared" si="0"/>
        <v>37</v>
      </c>
      <c r="B46" s="106"/>
      <c r="C46" s="107"/>
      <c r="D46" s="144"/>
      <c r="E46" s="149"/>
      <c r="F46" s="150"/>
      <c r="G46" s="147"/>
      <c r="H46" s="148"/>
      <c r="I46" s="108"/>
      <c r="J46" s="108"/>
      <c r="K46" s="107"/>
      <c r="L46" s="109"/>
      <c r="M46" s="109"/>
      <c r="N46" s="110"/>
      <c r="O46" s="148"/>
      <c r="P46" s="109"/>
      <c r="Q46" s="146"/>
      <c r="R46" s="109"/>
      <c r="S46" s="146"/>
      <c r="T46" s="109"/>
      <c r="U46" s="146"/>
      <c r="V46" s="109"/>
      <c r="W46" s="146"/>
      <c r="X46" s="109"/>
      <c r="Y46" s="178"/>
      <c r="Z46" s="6"/>
    </row>
    <row r="47" spans="1:26" s="52" customFormat="1" ht="30" customHeight="1">
      <c r="A47" s="51">
        <f t="shared" si="0"/>
        <v>38</v>
      </c>
      <c r="B47" s="106"/>
      <c r="C47" s="107"/>
      <c r="D47" s="144"/>
      <c r="E47" s="149"/>
      <c r="F47" s="150"/>
      <c r="G47" s="147"/>
      <c r="H47" s="148"/>
      <c r="I47" s="108"/>
      <c r="J47" s="108"/>
      <c r="K47" s="107"/>
      <c r="L47" s="109"/>
      <c r="M47" s="109"/>
      <c r="N47" s="110"/>
      <c r="O47" s="148"/>
      <c r="P47" s="109"/>
      <c r="Q47" s="146"/>
      <c r="R47" s="109"/>
      <c r="S47" s="146"/>
      <c r="T47" s="109"/>
      <c r="U47" s="146"/>
      <c r="V47" s="109"/>
      <c r="W47" s="146"/>
      <c r="X47" s="109"/>
      <c r="Y47" s="178"/>
      <c r="Z47" s="6"/>
    </row>
    <row r="48" spans="1:26" s="52" customFormat="1" ht="30" customHeight="1">
      <c r="A48" s="51">
        <f t="shared" si="0"/>
        <v>39</v>
      </c>
      <c r="B48" s="106"/>
      <c r="C48" s="107"/>
      <c r="D48" s="144"/>
      <c r="E48" s="149"/>
      <c r="F48" s="150"/>
      <c r="G48" s="147"/>
      <c r="H48" s="148"/>
      <c r="I48" s="108"/>
      <c r="J48" s="108"/>
      <c r="K48" s="107"/>
      <c r="L48" s="109"/>
      <c r="M48" s="109"/>
      <c r="N48" s="110"/>
      <c r="O48" s="148"/>
      <c r="P48" s="109"/>
      <c r="Q48" s="146"/>
      <c r="R48" s="109"/>
      <c r="S48" s="146"/>
      <c r="T48" s="109"/>
      <c r="U48" s="146"/>
      <c r="V48" s="109"/>
      <c r="W48" s="146"/>
      <c r="X48" s="109"/>
      <c r="Y48" s="178"/>
      <c r="Z48" s="6"/>
    </row>
    <row r="49" spans="1:26" s="52" customFormat="1" ht="30" customHeight="1">
      <c r="A49" s="51">
        <f t="shared" si="0"/>
        <v>40</v>
      </c>
      <c r="B49" s="106"/>
      <c r="C49" s="107"/>
      <c r="D49" s="144"/>
      <c r="E49" s="149"/>
      <c r="F49" s="150"/>
      <c r="G49" s="147"/>
      <c r="H49" s="148"/>
      <c r="I49" s="108"/>
      <c r="J49" s="108"/>
      <c r="K49" s="107"/>
      <c r="L49" s="109"/>
      <c r="M49" s="109"/>
      <c r="N49" s="110"/>
      <c r="O49" s="148"/>
      <c r="P49" s="109"/>
      <c r="Q49" s="146"/>
      <c r="R49" s="109"/>
      <c r="S49" s="146"/>
      <c r="T49" s="109"/>
      <c r="U49" s="146"/>
      <c r="V49" s="109"/>
      <c r="W49" s="146"/>
      <c r="X49" s="109"/>
      <c r="Y49" s="178"/>
      <c r="Z49" s="6"/>
    </row>
    <row r="50" spans="1:26" s="52" customFormat="1" ht="30" customHeight="1">
      <c r="A50" s="51">
        <f t="shared" si="0"/>
        <v>41</v>
      </c>
      <c r="B50" s="106"/>
      <c r="C50" s="107"/>
      <c r="D50" s="144"/>
      <c r="E50" s="149"/>
      <c r="F50" s="150"/>
      <c r="G50" s="147"/>
      <c r="H50" s="148"/>
      <c r="I50" s="108"/>
      <c r="J50" s="108"/>
      <c r="K50" s="107"/>
      <c r="L50" s="109"/>
      <c r="M50" s="109"/>
      <c r="N50" s="110"/>
      <c r="O50" s="148"/>
      <c r="P50" s="109"/>
      <c r="Q50" s="146"/>
      <c r="R50" s="109"/>
      <c r="S50" s="146"/>
      <c r="T50" s="109"/>
      <c r="U50" s="146"/>
      <c r="V50" s="109"/>
      <c r="W50" s="146"/>
      <c r="X50" s="109"/>
      <c r="Y50" s="178"/>
      <c r="Z50" s="6"/>
    </row>
    <row r="51" spans="1:26" s="52" customFormat="1" ht="30" customHeight="1">
      <c r="A51" s="51">
        <f t="shared" si="0"/>
        <v>42</v>
      </c>
      <c r="B51" s="106"/>
      <c r="C51" s="107"/>
      <c r="D51" s="144"/>
      <c r="E51" s="149"/>
      <c r="F51" s="150"/>
      <c r="G51" s="147"/>
      <c r="H51" s="148"/>
      <c r="I51" s="108"/>
      <c r="J51" s="108"/>
      <c r="K51" s="107"/>
      <c r="L51" s="109"/>
      <c r="M51" s="109"/>
      <c r="N51" s="110"/>
      <c r="O51" s="148"/>
      <c r="P51" s="109"/>
      <c r="Q51" s="146"/>
      <c r="R51" s="109"/>
      <c r="S51" s="146"/>
      <c r="T51" s="109"/>
      <c r="U51" s="146"/>
      <c r="V51" s="109"/>
      <c r="W51" s="146"/>
      <c r="X51" s="109"/>
      <c r="Y51" s="178"/>
      <c r="Z51" s="6"/>
    </row>
    <row r="52" spans="1:26" s="52" customFormat="1" ht="30" customHeight="1">
      <c r="A52" s="51">
        <f t="shared" si="0"/>
        <v>43</v>
      </c>
      <c r="B52" s="106"/>
      <c r="C52" s="107"/>
      <c r="D52" s="144"/>
      <c r="E52" s="149"/>
      <c r="F52" s="150"/>
      <c r="G52" s="147"/>
      <c r="H52" s="148"/>
      <c r="I52" s="108"/>
      <c r="J52" s="108"/>
      <c r="K52" s="107"/>
      <c r="L52" s="109"/>
      <c r="M52" s="109"/>
      <c r="N52" s="110"/>
      <c r="O52" s="148"/>
      <c r="P52" s="109"/>
      <c r="Q52" s="146"/>
      <c r="R52" s="109"/>
      <c r="S52" s="146"/>
      <c r="T52" s="109"/>
      <c r="U52" s="146"/>
      <c r="V52" s="109"/>
      <c r="W52" s="146"/>
      <c r="X52" s="109"/>
      <c r="Y52" s="178"/>
      <c r="Z52" s="6"/>
    </row>
    <row r="53" spans="1:26" s="52" customFormat="1" ht="30" customHeight="1">
      <c r="A53" s="51">
        <f t="shared" si="0"/>
        <v>44</v>
      </c>
      <c r="B53" s="106"/>
      <c r="C53" s="107"/>
      <c r="D53" s="144"/>
      <c r="E53" s="149"/>
      <c r="F53" s="150"/>
      <c r="G53" s="147"/>
      <c r="H53" s="148"/>
      <c r="I53" s="108"/>
      <c r="J53" s="108"/>
      <c r="K53" s="107"/>
      <c r="L53" s="109"/>
      <c r="M53" s="109"/>
      <c r="N53" s="110"/>
      <c r="O53" s="148"/>
      <c r="P53" s="109"/>
      <c r="Q53" s="146"/>
      <c r="R53" s="109"/>
      <c r="S53" s="146"/>
      <c r="T53" s="109"/>
      <c r="U53" s="146"/>
      <c r="V53" s="109"/>
      <c r="W53" s="146"/>
      <c r="X53" s="109"/>
      <c r="Y53" s="178"/>
      <c r="Z53" s="6"/>
    </row>
    <row r="54" spans="1:26" s="52" customFormat="1" ht="30" customHeight="1">
      <c r="A54" s="51">
        <f t="shared" si="0"/>
        <v>45</v>
      </c>
      <c r="B54" s="106"/>
      <c r="C54" s="107"/>
      <c r="D54" s="144"/>
      <c r="E54" s="149"/>
      <c r="F54" s="150"/>
      <c r="G54" s="147"/>
      <c r="H54" s="148"/>
      <c r="I54" s="108"/>
      <c r="J54" s="108"/>
      <c r="K54" s="107"/>
      <c r="L54" s="109"/>
      <c r="M54" s="109"/>
      <c r="N54" s="110"/>
      <c r="O54" s="148"/>
      <c r="P54" s="109"/>
      <c r="Q54" s="146"/>
      <c r="R54" s="109"/>
      <c r="S54" s="146"/>
      <c r="T54" s="109"/>
      <c r="U54" s="146"/>
      <c r="V54" s="109"/>
      <c r="W54" s="146"/>
      <c r="X54" s="109"/>
      <c r="Y54" s="178"/>
      <c r="Z54" s="6"/>
    </row>
    <row r="55" spans="1:26" s="52" customFormat="1" ht="30" customHeight="1">
      <c r="A55" s="51">
        <f t="shared" si="0"/>
        <v>46</v>
      </c>
      <c r="B55" s="106"/>
      <c r="C55" s="107"/>
      <c r="D55" s="144"/>
      <c r="E55" s="149"/>
      <c r="F55" s="150"/>
      <c r="G55" s="147"/>
      <c r="H55" s="148"/>
      <c r="I55" s="108"/>
      <c r="J55" s="108"/>
      <c r="K55" s="107"/>
      <c r="L55" s="109"/>
      <c r="M55" s="109"/>
      <c r="N55" s="110"/>
      <c r="O55" s="148"/>
      <c r="P55" s="109"/>
      <c r="Q55" s="146"/>
      <c r="R55" s="109"/>
      <c r="S55" s="146"/>
      <c r="T55" s="109"/>
      <c r="U55" s="146"/>
      <c r="V55" s="109"/>
      <c r="W55" s="146"/>
      <c r="X55" s="109"/>
      <c r="Y55" s="178"/>
      <c r="Z55" s="6"/>
    </row>
    <row r="56" spans="1:26" s="52" customFormat="1" ht="30" customHeight="1">
      <c r="A56" s="51">
        <f t="shared" si="0"/>
        <v>47</v>
      </c>
      <c r="B56" s="106"/>
      <c r="C56" s="107"/>
      <c r="D56" s="144"/>
      <c r="E56" s="149"/>
      <c r="F56" s="150"/>
      <c r="G56" s="147"/>
      <c r="H56" s="148"/>
      <c r="I56" s="108"/>
      <c r="J56" s="108"/>
      <c r="K56" s="107"/>
      <c r="L56" s="109"/>
      <c r="M56" s="109"/>
      <c r="N56" s="110"/>
      <c r="O56" s="148"/>
      <c r="P56" s="109"/>
      <c r="Q56" s="146"/>
      <c r="R56" s="109"/>
      <c r="S56" s="146"/>
      <c r="T56" s="109"/>
      <c r="U56" s="146"/>
      <c r="V56" s="109"/>
      <c r="W56" s="146"/>
      <c r="X56" s="109"/>
      <c r="Y56" s="178"/>
      <c r="Z56" s="6"/>
    </row>
    <row r="57" spans="1:26" s="52" customFormat="1" ht="30" customHeight="1">
      <c r="A57" s="51">
        <f t="shared" si="0"/>
        <v>48</v>
      </c>
      <c r="B57" s="106"/>
      <c r="C57" s="107"/>
      <c r="D57" s="144"/>
      <c r="E57" s="149"/>
      <c r="F57" s="150"/>
      <c r="G57" s="147"/>
      <c r="H57" s="148"/>
      <c r="I57" s="108"/>
      <c r="J57" s="108"/>
      <c r="K57" s="107"/>
      <c r="L57" s="109"/>
      <c r="M57" s="109"/>
      <c r="N57" s="110"/>
      <c r="O57" s="148"/>
      <c r="P57" s="109"/>
      <c r="Q57" s="146"/>
      <c r="R57" s="109"/>
      <c r="S57" s="146"/>
      <c r="T57" s="109"/>
      <c r="U57" s="146"/>
      <c r="V57" s="109"/>
      <c r="W57" s="146"/>
      <c r="X57" s="109"/>
      <c r="Y57" s="178"/>
      <c r="Z57" s="6"/>
    </row>
    <row r="58" spans="1:26" s="52" customFormat="1" ht="30" customHeight="1">
      <c r="A58" s="51">
        <f t="shared" si="0"/>
        <v>49</v>
      </c>
      <c r="B58" s="106"/>
      <c r="C58" s="107"/>
      <c r="D58" s="144"/>
      <c r="E58" s="149"/>
      <c r="F58" s="150"/>
      <c r="G58" s="147"/>
      <c r="H58" s="148"/>
      <c r="I58" s="108"/>
      <c r="J58" s="108"/>
      <c r="K58" s="107"/>
      <c r="L58" s="109"/>
      <c r="M58" s="109"/>
      <c r="N58" s="110"/>
      <c r="O58" s="148"/>
      <c r="P58" s="109"/>
      <c r="Q58" s="146"/>
      <c r="R58" s="109"/>
      <c r="S58" s="146"/>
      <c r="T58" s="109"/>
      <c r="U58" s="146"/>
      <c r="V58" s="109"/>
      <c r="W58" s="146"/>
      <c r="X58" s="109"/>
      <c r="Y58" s="178"/>
      <c r="Z58" s="6"/>
    </row>
    <row r="59" spans="1:26" s="52" customFormat="1" ht="30" customHeight="1">
      <c r="A59" s="51">
        <f t="shared" si="0"/>
        <v>50</v>
      </c>
      <c r="B59" s="106"/>
      <c r="C59" s="107"/>
      <c r="D59" s="144"/>
      <c r="E59" s="149"/>
      <c r="F59" s="150"/>
      <c r="G59" s="147"/>
      <c r="H59" s="148"/>
      <c r="I59" s="108"/>
      <c r="J59" s="108"/>
      <c r="K59" s="107"/>
      <c r="L59" s="109"/>
      <c r="M59" s="109"/>
      <c r="N59" s="110"/>
      <c r="O59" s="148"/>
      <c r="P59" s="109"/>
      <c r="Q59" s="146"/>
      <c r="R59" s="109"/>
      <c r="S59" s="146"/>
      <c r="T59" s="109"/>
      <c r="U59" s="146"/>
      <c r="V59" s="109"/>
      <c r="W59" s="146"/>
      <c r="X59" s="109"/>
      <c r="Y59" s="178"/>
      <c r="Z59" s="6"/>
    </row>
    <row r="60" spans="1:26" s="52" customFormat="1" ht="30" customHeight="1">
      <c r="A60" s="51">
        <f t="shared" si="0"/>
        <v>51</v>
      </c>
      <c r="B60" s="106"/>
      <c r="C60" s="107"/>
      <c r="D60" s="144"/>
      <c r="E60" s="149"/>
      <c r="F60" s="150"/>
      <c r="G60" s="147"/>
      <c r="H60" s="148"/>
      <c r="I60" s="108"/>
      <c r="J60" s="108"/>
      <c r="K60" s="107"/>
      <c r="L60" s="109"/>
      <c r="M60" s="109"/>
      <c r="N60" s="110"/>
      <c r="O60" s="148"/>
      <c r="P60" s="109"/>
      <c r="Q60" s="146"/>
      <c r="R60" s="109"/>
      <c r="S60" s="146"/>
      <c r="T60" s="109"/>
      <c r="U60" s="146"/>
      <c r="V60" s="109"/>
      <c r="W60" s="146"/>
      <c r="X60" s="109"/>
      <c r="Y60" s="178"/>
      <c r="Z60" s="6"/>
    </row>
    <row r="61" spans="1:26" s="52" customFormat="1" ht="30" customHeight="1">
      <c r="A61" s="51">
        <f t="shared" si="0"/>
        <v>52</v>
      </c>
      <c r="B61" s="106"/>
      <c r="C61" s="107"/>
      <c r="D61" s="144"/>
      <c r="E61" s="149"/>
      <c r="F61" s="150"/>
      <c r="G61" s="147"/>
      <c r="H61" s="148"/>
      <c r="I61" s="108"/>
      <c r="J61" s="108"/>
      <c r="K61" s="107"/>
      <c r="L61" s="109"/>
      <c r="M61" s="109"/>
      <c r="N61" s="110"/>
      <c r="O61" s="148"/>
      <c r="P61" s="109"/>
      <c r="Q61" s="146"/>
      <c r="R61" s="109"/>
      <c r="S61" s="146"/>
      <c r="T61" s="109"/>
      <c r="U61" s="146"/>
      <c r="V61" s="109"/>
      <c r="W61" s="146"/>
      <c r="X61" s="109"/>
      <c r="Y61" s="178"/>
      <c r="Z61" s="6"/>
    </row>
    <row r="62" spans="1:26" s="52" customFormat="1" ht="30" customHeight="1">
      <c r="A62" s="51">
        <f t="shared" si="0"/>
        <v>53</v>
      </c>
      <c r="B62" s="106"/>
      <c r="C62" s="107"/>
      <c r="D62" s="144"/>
      <c r="E62" s="149"/>
      <c r="F62" s="150"/>
      <c r="G62" s="147"/>
      <c r="H62" s="148"/>
      <c r="I62" s="108"/>
      <c r="J62" s="108"/>
      <c r="K62" s="107"/>
      <c r="L62" s="109"/>
      <c r="M62" s="109"/>
      <c r="N62" s="110"/>
      <c r="O62" s="148"/>
      <c r="P62" s="109"/>
      <c r="Q62" s="146"/>
      <c r="R62" s="109"/>
      <c r="S62" s="146"/>
      <c r="T62" s="109"/>
      <c r="U62" s="146"/>
      <c r="V62" s="109"/>
      <c r="W62" s="146"/>
      <c r="X62" s="109"/>
      <c r="Y62" s="178"/>
      <c r="Z62" s="6"/>
    </row>
    <row r="63" spans="1:26" s="52" customFormat="1" ht="30" customHeight="1">
      <c r="A63" s="51">
        <f t="shared" si="0"/>
        <v>54</v>
      </c>
      <c r="B63" s="106"/>
      <c r="C63" s="107"/>
      <c r="D63" s="144"/>
      <c r="E63" s="149"/>
      <c r="F63" s="150"/>
      <c r="G63" s="147"/>
      <c r="H63" s="148"/>
      <c r="I63" s="108"/>
      <c r="J63" s="108"/>
      <c r="K63" s="107"/>
      <c r="L63" s="109"/>
      <c r="M63" s="109"/>
      <c r="N63" s="110"/>
      <c r="O63" s="148"/>
      <c r="P63" s="109"/>
      <c r="Q63" s="146"/>
      <c r="R63" s="109"/>
      <c r="S63" s="146"/>
      <c r="T63" s="109"/>
      <c r="U63" s="146"/>
      <c r="V63" s="109"/>
      <c r="W63" s="146"/>
      <c r="X63" s="109"/>
      <c r="Y63" s="178"/>
      <c r="Z63" s="6"/>
    </row>
    <row r="64" spans="1:26" s="52" customFormat="1" ht="30" customHeight="1">
      <c r="A64" s="51">
        <f t="shared" si="0"/>
        <v>55</v>
      </c>
      <c r="B64" s="106"/>
      <c r="C64" s="107"/>
      <c r="D64" s="144"/>
      <c r="E64" s="149"/>
      <c r="F64" s="150"/>
      <c r="G64" s="147"/>
      <c r="H64" s="148"/>
      <c r="I64" s="108"/>
      <c r="J64" s="108"/>
      <c r="K64" s="107"/>
      <c r="L64" s="109"/>
      <c r="M64" s="109"/>
      <c r="N64" s="110"/>
      <c r="O64" s="148"/>
      <c r="P64" s="109"/>
      <c r="Q64" s="146"/>
      <c r="R64" s="109"/>
      <c r="S64" s="146"/>
      <c r="T64" s="109"/>
      <c r="U64" s="146"/>
      <c r="V64" s="109"/>
      <c r="W64" s="146"/>
      <c r="X64" s="109"/>
      <c r="Y64" s="178"/>
      <c r="Z64" s="6"/>
    </row>
    <row r="65" spans="1:26" s="52" customFormat="1" ht="30" customHeight="1">
      <c r="A65" s="51">
        <f t="shared" si="0"/>
        <v>56</v>
      </c>
      <c r="B65" s="106"/>
      <c r="C65" s="107"/>
      <c r="D65" s="144"/>
      <c r="E65" s="149"/>
      <c r="F65" s="150"/>
      <c r="G65" s="147"/>
      <c r="H65" s="148"/>
      <c r="I65" s="108"/>
      <c r="J65" s="108"/>
      <c r="K65" s="107"/>
      <c r="L65" s="109"/>
      <c r="M65" s="109"/>
      <c r="N65" s="110"/>
      <c r="O65" s="148"/>
      <c r="P65" s="109"/>
      <c r="Q65" s="146"/>
      <c r="R65" s="109"/>
      <c r="S65" s="146"/>
      <c r="T65" s="109"/>
      <c r="U65" s="146"/>
      <c r="V65" s="109"/>
      <c r="W65" s="146"/>
      <c r="X65" s="109"/>
      <c r="Y65" s="178"/>
      <c r="Z65" s="6"/>
    </row>
    <row r="66" spans="1:26" s="52" customFormat="1" ht="30" customHeight="1">
      <c r="A66" s="51">
        <f t="shared" si="0"/>
        <v>57</v>
      </c>
      <c r="B66" s="106"/>
      <c r="C66" s="107"/>
      <c r="D66" s="144"/>
      <c r="E66" s="149"/>
      <c r="F66" s="150"/>
      <c r="G66" s="147"/>
      <c r="H66" s="148"/>
      <c r="I66" s="108"/>
      <c r="J66" s="108"/>
      <c r="K66" s="107"/>
      <c r="L66" s="109"/>
      <c r="M66" s="109"/>
      <c r="N66" s="110"/>
      <c r="O66" s="148"/>
      <c r="P66" s="109"/>
      <c r="Q66" s="146"/>
      <c r="R66" s="109"/>
      <c r="S66" s="146"/>
      <c r="T66" s="109"/>
      <c r="U66" s="146"/>
      <c r="V66" s="109"/>
      <c r="W66" s="146"/>
      <c r="X66" s="109"/>
      <c r="Y66" s="178"/>
      <c r="Z66" s="6"/>
    </row>
    <row r="67" spans="1:26" s="52" customFormat="1" ht="30" customHeight="1">
      <c r="A67" s="51">
        <f t="shared" si="0"/>
        <v>58</v>
      </c>
      <c r="B67" s="106"/>
      <c r="C67" s="107"/>
      <c r="D67" s="144"/>
      <c r="E67" s="149"/>
      <c r="F67" s="150"/>
      <c r="G67" s="147"/>
      <c r="H67" s="148"/>
      <c r="I67" s="108"/>
      <c r="J67" s="108"/>
      <c r="K67" s="107"/>
      <c r="L67" s="109"/>
      <c r="M67" s="109"/>
      <c r="N67" s="110"/>
      <c r="O67" s="148"/>
      <c r="P67" s="109"/>
      <c r="Q67" s="146"/>
      <c r="R67" s="109"/>
      <c r="S67" s="146"/>
      <c r="T67" s="109"/>
      <c r="U67" s="146"/>
      <c r="V67" s="109"/>
      <c r="W67" s="146"/>
      <c r="X67" s="109"/>
      <c r="Y67" s="178"/>
      <c r="Z67" s="6"/>
    </row>
    <row r="68" spans="1:26" s="52" customFormat="1" ht="30" customHeight="1">
      <c r="A68" s="51">
        <f t="shared" si="0"/>
        <v>59</v>
      </c>
      <c r="B68" s="106"/>
      <c r="C68" s="107"/>
      <c r="D68" s="144"/>
      <c r="E68" s="149"/>
      <c r="F68" s="150"/>
      <c r="G68" s="147"/>
      <c r="H68" s="148"/>
      <c r="I68" s="108"/>
      <c r="J68" s="108"/>
      <c r="K68" s="107"/>
      <c r="L68" s="109"/>
      <c r="M68" s="109"/>
      <c r="N68" s="110"/>
      <c r="O68" s="148"/>
      <c r="P68" s="109"/>
      <c r="Q68" s="146"/>
      <c r="R68" s="109"/>
      <c r="S68" s="146"/>
      <c r="T68" s="109"/>
      <c r="U68" s="146"/>
      <c r="V68" s="109"/>
      <c r="W68" s="146"/>
      <c r="X68" s="109"/>
      <c r="Y68" s="178"/>
      <c r="Z68" s="6"/>
    </row>
    <row r="69" spans="1:26" s="52" customFormat="1" ht="30" customHeight="1">
      <c r="A69" s="51">
        <f t="shared" si="0"/>
        <v>60</v>
      </c>
      <c r="B69" s="106"/>
      <c r="C69" s="107"/>
      <c r="D69" s="144"/>
      <c r="E69" s="149"/>
      <c r="F69" s="150"/>
      <c r="G69" s="147"/>
      <c r="H69" s="148"/>
      <c r="I69" s="108"/>
      <c r="J69" s="108"/>
      <c r="K69" s="107"/>
      <c r="L69" s="109"/>
      <c r="M69" s="109"/>
      <c r="N69" s="110"/>
      <c r="O69" s="148"/>
      <c r="P69" s="109"/>
      <c r="Q69" s="146"/>
      <c r="R69" s="109"/>
      <c r="S69" s="146"/>
      <c r="T69" s="109"/>
      <c r="U69" s="146"/>
      <c r="V69" s="109"/>
      <c r="W69" s="146"/>
      <c r="X69" s="109"/>
      <c r="Y69" s="178"/>
      <c r="Z69" s="6"/>
    </row>
    <row r="70" spans="1:26" s="52" customFormat="1" ht="30" customHeight="1">
      <c r="A70" s="51">
        <f t="shared" si="0"/>
        <v>61</v>
      </c>
      <c r="B70" s="106"/>
      <c r="C70" s="107"/>
      <c r="D70" s="144"/>
      <c r="E70" s="149"/>
      <c r="F70" s="150"/>
      <c r="G70" s="147"/>
      <c r="H70" s="148"/>
      <c r="I70" s="108"/>
      <c r="J70" s="108"/>
      <c r="K70" s="107"/>
      <c r="L70" s="109"/>
      <c r="M70" s="109"/>
      <c r="N70" s="110"/>
      <c r="O70" s="148"/>
      <c r="P70" s="109"/>
      <c r="Q70" s="146"/>
      <c r="R70" s="109"/>
      <c r="S70" s="146"/>
      <c r="T70" s="109"/>
      <c r="U70" s="146"/>
      <c r="V70" s="109"/>
      <c r="W70" s="146"/>
      <c r="X70" s="109"/>
      <c r="Y70" s="178"/>
      <c r="Z70" s="6"/>
    </row>
    <row r="71" spans="1:26" s="52" customFormat="1" ht="30" customHeight="1">
      <c r="A71" s="51">
        <f t="shared" si="0"/>
        <v>62</v>
      </c>
      <c r="B71" s="106"/>
      <c r="C71" s="107"/>
      <c r="D71" s="144"/>
      <c r="E71" s="149"/>
      <c r="F71" s="150"/>
      <c r="G71" s="147"/>
      <c r="H71" s="148"/>
      <c r="I71" s="108"/>
      <c r="J71" s="108"/>
      <c r="K71" s="107"/>
      <c r="L71" s="109"/>
      <c r="M71" s="109"/>
      <c r="N71" s="110"/>
      <c r="O71" s="148"/>
      <c r="P71" s="109"/>
      <c r="Q71" s="146"/>
      <c r="R71" s="109"/>
      <c r="S71" s="146"/>
      <c r="T71" s="109"/>
      <c r="U71" s="146"/>
      <c r="V71" s="109"/>
      <c r="W71" s="146"/>
      <c r="X71" s="109"/>
      <c r="Y71" s="178"/>
      <c r="Z71" s="6"/>
    </row>
    <row r="72" spans="1:26" s="52" customFormat="1" ht="30" customHeight="1">
      <c r="A72" s="51">
        <f t="shared" si="0"/>
        <v>63</v>
      </c>
      <c r="B72" s="106"/>
      <c r="C72" s="107"/>
      <c r="D72" s="144"/>
      <c r="E72" s="149"/>
      <c r="F72" s="150"/>
      <c r="G72" s="147"/>
      <c r="H72" s="148"/>
      <c r="I72" s="108"/>
      <c r="J72" s="108"/>
      <c r="K72" s="107"/>
      <c r="L72" s="109"/>
      <c r="M72" s="109"/>
      <c r="N72" s="110"/>
      <c r="O72" s="148"/>
      <c r="P72" s="109"/>
      <c r="Q72" s="146"/>
      <c r="R72" s="109"/>
      <c r="S72" s="146"/>
      <c r="T72" s="109"/>
      <c r="U72" s="146"/>
      <c r="V72" s="109"/>
      <c r="W72" s="146"/>
      <c r="X72" s="109"/>
      <c r="Y72" s="178"/>
      <c r="Z72" s="6"/>
    </row>
    <row r="73" spans="1:26" s="52" customFormat="1" ht="30" customHeight="1">
      <c r="A73" s="51">
        <f t="shared" si="0"/>
        <v>64</v>
      </c>
      <c r="B73" s="106"/>
      <c r="C73" s="107"/>
      <c r="D73" s="144"/>
      <c r="E73" s="149"/>
      <c r="F73" s="150"/>
      <c r="G73" s="147"/>
      <c r="H73" s="148"/>
      <c r="I73" s="108"/>
      <c r="J73" s="108"/>
      <c r="K73" s="107"/>
      <c r="L73" s="109"/>
      <c r="M73" s="109"/>
      <c r="N73" s="110"/>
      <c r="O73" s="148"/>
      <c r="P73" s="109"/>
      <c r="Q73" s="146"/>
      <c r="R73" s="109"/>
      <c r="S73" s="146"/>
      <c r="T73" s="109"/>
      <c r="U73" s="146"/>
      <c r="V73" s="109"/>
      <c r="W73" s="146"/>
      <c r="X73" s="109"/>
      <c r="Y73" s="178"/>
      <c r="Z73" s="6"/>
    </row>
    <row r="74" spans="1:26" s="52" customFormat="1" ht="30" customHeight="1">
      <c r="A74" s="51">
        <f t="shared" si="0"/>
        <v>65</v>
      </c>
      <c r="B74" s="106"/>
      <c r="C74" s="107"/>
      <c r="D74" s="144"/>
      <c r="E74" s="149"/>
      <c r="F74" s="150"/>
      <c r="G74" s="147"/>
      <c r="H74" s="148"/>
      <c r="I74" s="108"/>
      <c r="J74" s="108"/>
      <c r="K74" s="107"/>
      <c r="L74" s="109"/>
      <c r="M74" s="109"/>
      <c r="N74" s="110"/>
      <c r="O74" s="148"/>
      <c r="P74" s="109"/>
      <c r="Q74" s="146"/>
      <c r="R74" s="109"/>
      <c r="S74" s="146"/>
      <c r="T74" s="109"/>
      <c r="U74" s="146"/>
      <c r="V74" s="109"/>
      <c r="W74" s="146"/>
      <c r="X74" s="109"/>
      <c r="Y74" s="178"/>
      <c r="Z74" s="6"/>
    </row>
    <row r="75" spans="1:26" s="52" customFormat="1" ht="30" customHeight="1">
      <c r="A75" s="51">
        <f aca="true" t="shared" si="1" ref="A75:A138">A74+1</f>
        <v>66</v>
      </c>
      <c r="B75" s="106"/>
      <c r="C75" s="107"/>
      <c r="D75" s="144"/>
      <c r="E75" s="149"/>
      <c r="F75" s="150"/>
      <c r="G75" s="147"/>
      <c r="H75" s="148"/>
      <c r="I75" s="108"/>
      <c r="J75" s="108"/>
      <c r="K75" s="107"/>
      <c r="L75" s="109"/>
      <c r="M75" s="109"/>
      <c r="N75" s="110"/>
      <c r="O75" s="148"/>
      <c r="P75" s="109"/>
      <c r="Q75" s="146"/>
      <c r="R75" s="109"/>
      <c r="S75" s="146"/>
      <c r="T75" s="109"/>
      <c r="U75" s="146"/>
      <c r="V75" s="109"/>
      <c r="W75" s="146"/>
      <c r="X75" s="109"/>
      <c r="Y75" s="178"/>
      <c r="Z75" s="6"/>
    </row>
    <row r="76" spans="1:26" s="52" customFormat="1" ht="30" customHeight="1">
      <c r="A76" s="51">
        <f t="shared" si="1"/>
        <v>67</v>
      </c>
      <c r="B76" s="106"/>
      <c r="C76" s="107"/>
      <c r="D76" s="144"/>
      <c r="E76" s="149"/>
      <c r="F76" s="150"/>
      <c r="G76" s="147"/>
      <c r="H76" s="148"/>
      <c r="I76" s="108"/>
      <c r="J76" s="108"/>
      <c r="K76" s="107"/>
      <c r="L76" s="109"/>
      <c r="M76" s="109"/>
      <c r="N76" s="110"/>
      <c r="O76" s="148"/>
      <c r="P76" s="109"/>
      <c r="Q76" s="146"/>
      <c r="R76" s="109"/>
      <c r="S76" s="146"/>
      <c r="T76" s="109"/>
      <c r="U76" s="146"/>
      <c r="V76" s="109"/>
      <c r="W76" s="146"/>
      <c r="X76" s="109"/>
      <c r="Y76" s="178"/>
      <c r="Z76" s="6"/>
    </row>
    <row r="77" spans="1:26" s="52" customFormat="1" ht="30" customHeight="1">
      <c r="A77" s="51">
        <f t="shared" si="1"/>
        <v>68</v>
      </c>
      <c r="B77" s="106"/>
      <c r="C77" s="107"/>
      <c r="D77" s="144"/>
      <c r="E77" s="149"/>
      <c r="F77" s="150"/>
      <c r="G77" s="147"/>
      <c r="H77" s="148"/>
      <c r="I77" s="108"/>
      <c r="J77" s="108"/>
      <c r="K77" s="107"/>
      <c r="L77" s="109"/>
      <c r="M77" s="109"/>
      <c r="N77" s="110"/>
      <c r="O77" s="148"/>
      <c r="P77" s="109"/>
      <c r="Q77" s="146"/>
      <c r="R77" s="109"/>
      <c r="S77" s="146"/>
      <c r="T77" s="109"/>
      <c r="U77" s="146"/>
      <c r="V77" s="109"/>
      <c r="W77" s="146"/>
      <c r="X77" s="109"/>
      <c r="Y77" s="178"/>
      <c r="Z77" s="6"/>
    </row>
    <row r="78" spans="1:26" s="52" customFormat="1" ht="30" customHeight="1">
      <c r="A78" s="51">
        <f t="shared" si="1"/>
        <v>69</v>
      </c>
      <c r="B78" s="106"/>
      <c r="C78" s="107"/>
      <c r="D78" s="144"/>
      <c r="E78" s="149"/>
      <c r="F78" s="150"/>
      <c r="G78" s="147"/>
      <c r="H78" s="148"/>
      <c r="I78" s="108"/>
      <c r="J78" s="108"/>
      <c r="K78" s="107"/>
      <c r="L78" s="109"/>
      <c r="M78" s="109"/>
      <c r="N78" s="110"/>
      <c r="O78" s="148"/>
      <c r="P78" s="109"/>
      <c r="Q78" s="146"/>
      <c r="R78" s="109"/>
      <c r="S78" s="146"/>
      <c r="T78" s="109"/>
      <c r="U78" s="146"/>
      <c r="V78" s="109"/>
      <c r="W78" s="146"/>
      <c r="X78" s="109"/>
      <c r="Y78" s="178"/>
      <c r="Z78" s="6"/>
    </row>
    <row r="79" spans="1:26" s="52" customFormat="1" ht="30" customHeight="1">
      <c r="A79" s="51">
        <f t="shared" si="1"/>
        <v>70</v>
      </c>
      <c r="B79" s="106"/>
      <c r="C79" s="107"/>
      <c r="D79" s="144"/>
      <c r="E79" s="149"/>
      <c r="F79" s="150"/>
      <c r="G79" s="147"/>
      <c r="H79" s="148"/>
      <c r="I79" s="108"/>
      <c r="J79" s="108"/>
      <c r="K79" s="107"/>
      <c r="L79" s="109"/>
      <c r="M79" s="109"/>
      <c r="N79" s="110"/>
      <c r="O79" s="148"/>
      <c r="P79" s="109"/>
      <c r="Q79" s="146"/>
      <c r="R79" s="109"/>
      <c r="S79" s="146"/>
      <c r="T79" s="109"/>
      <c r="U79" s="146"/>
      <c r="V79" s="109"/>
      <c r="W79" s="146"/>
      <c r="X79" s="109"/>
      <c r="Y79" s="178"/>
      <c r="Z79" s="6"/>
    </row>
    <row r="80" spans="1:26" s="52" customFormat="1" ht="30" customHeight="1">
      <c r="A80" s="51">
        <f t="shared" si="1"/>
        <v>71</v>
      </c>
      <c r="B80" s="106"/>
      <c r="C80" s="107"/>
      <c r="D80" s="144"/>
      <c r="E80" s="149"/>
      <c r="F80" s="150"/>
      <c r="G80" s="147"/>
      <c r="H80" s="148"/>
      <c r="I80" s="108"/>
      <c r="J80" s="108"/>
      <c r="K80" s="107"/>
      <c r="L80" s="109"/>
      <c r="M80" s="109"/>
      <c r="N80" s="110"/>
      <c r="O80" s="148"/>
      <c r="P80" s="109"/>
      <c r="Q80" s="146"/>
      <c r="R80" s="109"/>
      <c r="S80" s="146"/>
      <c r="T80" s="109"/>
      <c r="U80" s="146"/>
      <c r="V80" s="109"/>
      <c r="W80" s="146"/>
      <c r="X80" s="109"/>
      <c r="Y80" s="178"/>
      <c r="Z80" s="6"/>
    </row>
    <row r="81" spans="1:26" s="52" customFormat="1" ht="30" customHeight="1">
      <c r="A81" s="51">
        <f t="shared" si="1"/>
        <v>72</v>
      </c>
      <c r="B81" s="106"/>
      <c r="C81" s="107"/>
      <c r="D81" s="144"/>
      <c r="E81" s="149"/>
      <c r="F81" s="150"/>
      <c r="G81" s="147"/>
      <c r="H81" s="148"/>
      <c r="I81" s="108"/>
      <c r="J81" s="108"/>
      <c r="K81" s="107"/>
      <c r="L81" s="109"/>
      <c r="M81" s="109"/>
      <c r="N81" s="110"/>
      <c r="O81" s="148"/>
      <c r="P81" s="109"/>
      <c r="Q81" s="146"/>
      <c r="R81" s="109"/>
      <c r="S81" s="146"/>
      <c r="T81" s="109"/>
      <c r="U81" s="146"/>
      <c r="V81" s="109"/>
      <c r="W81" s="146"/>
      <c r="X81" s="109"/>
      <c r="Y81" s="178"/>
      <c r="Z81" s="6"/>
    </row>
    <row r="82" spans="1:26" s="52" customFormat="1" ht="30" customHeight="1">
      <c r="A82" s="51">
        <f t="shared" si="1"/>
        <v>73</v>
      </c>
      <c r="B82" s="106"/>
      <c r="C82" s="107"/>
      <c r="D82" s="144"/>
      <c r="E82" s="149"/>
      <c r="F82" s="150"/>
      <c r="G82" s="147"/>
      <c r="H82" s="148"/>
      <c r="I82" s="108"/>
      <c r="J82" s="108"/>
      <c r="K82" s="107"/>
      <c r="L82" s="109"/>
      <c r="M82" s="109"/>
      <c r="N82" s="110"/>
      <c r="O82" s="148"/>
      <c r="P82" s="109"/>
      <c r="Q82" s="146"/>
      <c r="R82" s="109"/>
      <c r="S82" s="146"/>
      <c r="T82" s="109"/>
      <c r="U82" s="146"/>
      <c r="V82" s="109"/>
      <c r="W82" s="146"/>
      <c r="X82" s="109"/>
      <c r="Y82" s="178"/>
      <c r="Z82" s="6"/>
    </row>
    <row r="83" spans="1:26" s="52" customFormat="1" ht="30" customHeight="1">
      <c r="A83" s="51">
        <f t="shared" si="1"/>
        <v>74</v>
      </c>
      <c r="B83" s="106"/>
      <c r="C83" s="107"/>
      <c r="D83" s="144"/>
      <c r="E83" s="149"/>
      <c r="F83" s="150"/>
      <c r="G83" s="147"/>
      <c r="H83" s="148"/>
      <c r="I83" s="108"/>
      <c r="J83" s="108"/>
      <c r="K83" s="107"/>
      <c r="L83" s="109"/>
      <c r="M83" s="109"/>
      <c r="N83" s="110"/>
      <c r="O83" s="148"/>
      <c r="P83" s="109"/>
      <c r="Q83" s="146"/>
      <c r="R83" s="109"/>
      <c r="S83" s="146"/>
      <c r="T83" s="109"/>
      <c r="U83" s="146"/>
      <c r="V83" s="109"/>
      <c r="W83" s="146"/>
      <c r="X83" s="109"/>
      <c r="Y83" s="178"/>
      <c r="Z83" s="6"/>
    </row>
    <row r="84" spans="1:26" s="52" customFormat="1" ht="30" customHeight="1">
      <c r="A84" s="51">
        <f t="shared" si="1"/>
        <v>75</v>
      </c>
      <c r="B84" s="106"/>
      <c r="C84" s="107"/>
      <c r="D84" s="144"/>
      <c r="E84" s="149"/>
      <c r="F84" s="150"/>
      <c r="G84" s="147"/>
      <c r="H84" s="148"/>
      <c r="I84" s="108"/>
      <c r="J84" s="108"/>
      <c r="K84" s="107"/>
      <c r="L84" s="109"/>
      <c r="M84" s="109"/>
      <c r="N84" s="110"/>
      <c r="O84" s="148"/>
      <c r="P84" s="109"/>
      <c r="Q84" s="146"/>
      <c r="R84" s="109"/>
      <c r="S84" s="146"/>
      <c r="T84" s="109"/>
      <c r="U84" s="146"/>
      <c r="V84" s="109"/>
      <c r="W84" s="146"/>
      <c r="X84" s="109"/>
      <c r="Y84" s="178"/>
      <c r="Z84" s="6"/>
    </row>
    <row r="85" spans="1:26" s="52" customFormat="1" ht="30" customHeight="1">
      <c r="A85" s="51">
        <f t="shared" si="1"/>
        <v>76</v>
      </c>
      <c r="B85" s="106"/>
      <c r="C85" s="107"/>
      <c r="D85" s="144"/>
      <c r="E85" s="149"/>
      <c r="F85" s="150"/>
      <c r="G85" s="147"/>
      <c r="H85" s="148"/>
      <c r="I85" s="108"/>
      <c r="J85" s="108"/>
      <c r="K85" s="107"/>
      <c r="L85" s="109"/>
      <c r="M85" s="109"/>
      <c r="N85" s="110"/>
      <c r="O85" s="148"/>
      <c r="P85" s="109"/>
      <c r="Q85" s="146"/>
      <c r="R85" s="109"/>
      <c r="S85" s="146"/>
      <c r="T85" s="109"/>
      <c r="U85" s="146"/>
      <c r="V85" s="109"/>
      <c r="W85" s="146"/>
      <c r="X85" s="109"/>
      <c r="Y85" s="178"/>
      <c r="Z85" s="6"/>
    </row>
    <row r="86" spans="1:26" s="52" customFormat="1" ht="30" customHeight="1">
      <c r="A86" s="51">
        <f t="shared" si="1"/>
        <v>77</v>
      </c>
      <c r="B86" s="106"/>
      <c r="C86" s="107"/>
      <c r="D86" s="144"/>
      <c r="E86" s="149"/>
      <c r="F86" s="150"/>
      <c r="G86" s="147"/>
      <c r="H86" s="148"/>
      <c r="I86" s="108"/>
      <c r="J86" s="108"/>
      <c r="K86" s="107"/>
      <c r="L86" s="109"/>
      <c r="M86" s="109"/>
      <c r="N86" s="110"/>
      <c r="O86" s="148"/>
      <c r="P86" s="109"/>
      <c r="Q86" s="146"/>
      <c r="R86" s="109"/>
      <c r="S86" s="146"/>
      <c r="T86" s="109"/>
      <c r="U86" s="146"/>
      <c r="V86" s="109"/>
      <c r="W86" s="146"/>
      <c r="X86" s="109"/>
      <c r="Y86" s="178"/>
      <c r="Z86" s="6"/>
    </row>
    <row r="87" spans="1:26" s="52" customFormat="1" ht="30" customHeight="1">
      <c r="A87" s="51">
        <f t="shared" si="1"/>
        <v>78</v>
      </c>
      <c r="B87" s="106"/>
      <c r="C87" s="107"/>
      <c r="D87" s="144"/>
      <c r="E87" s="149"/>
      <c r="F87" s="150"/>
      <c r="G87" s="147"/>
      <c r="H87" s="148"/>
      <c r="I87" s="108"/>
      <c r="J87" s="108"/>
      <c r="K87" s="107"/>
      <c r="L87" s="109"/>
      <c r="M87" s="109"/>
      <c r="N87" s="110"/>
      <c r="O87" s="148"/>
      <c r="P87" s="109"/>
      <c r="Q87" s="146"/>
      <c r="R87" s="109"/>
      <c r="S87" s="146"/>
      <c r="T87" s="109"/>
      <c r="U87" s="146"/>
      <c r="V87" s="109"/>
      <c r="W87" s="146"/>
      <c r="X87" s="109"/>
      <c r="Y87" s="178"/>
      <c r="Z87" s="6"/>
    </row>
    <row r="88" spans="1:26" s="52" customFormat="1" ht="30" customHeight="1">
      <c r="A88" s="51">
        <f t="shared" si="1"/>
        <v>79</v>
      </c>
      <c r="B88" s="106"/>
      <c r="C88" s="107"/>
      <c r="D88" s="144"/>
      <c r="E88" s="149"/>
      <c r="F88" s="150"/>
      <c r="G88" s="147"/>
      <c r="H88" s="148"/>
      <c r="I88" s="108"/>
      <c r="J88" s="108"/>
      <c r="K88" s="107"/>
      <c r="L88" s="109"/>
      <c r="M88" s="109"/>
      <c r="N88" s="110"/>
      <c r="O88" s="148"/>
      <c r="P88" s="109"/>
      <c r="Q88" s="146"/>
      <c r="R88" s="109"/>
      <c r="S88" s="146"/>
      <c r="T88" s="109"/>
      <c r="U88" s="146"/>
      <c r="V88" s="109"/>
      <c r="W88" s="146"/>
      <c r="X88" s="109"/>
      <c r="Y88" s="178"/>
      <c r="Z88" s="6"/>
    </row>
    <row r="89" spans="1:26" s="52" customFormat="1" ht="30" customHeight="1">
      <c r="A89" s="51">
        <f t="shared" si="1"/>
        <v>80</v>
      </c>
      <c r="B89" s="106"/>
      <c r="C89" s="107"/>
      <c r="D89" s="144"/>
      <c r="E89" s="149"/>
      <c r="F89" s="150"/>
      <c r="G89" s="147"/>
      <c r="H89" s="148"/>
      <c r="I89" s="108"/>
      <c r="J89" s="108"/>
      <c r="K89" s="107"/>
      <c r="L89" s="109"/>
      <c r="M89" s="109"/>
      <c r="N89" s="110"/>
      <c r="O89" s="148"/>
      <c r="P89" s="109"/>
      <c r="Q89" s="146"/>
      <c r="R89" s="109"/>
      <c r="S89" s="146"/>
      <c r="T89" s="109"/>
      <c r="U89" s="146"/>
      <c r="V89" s="109"/>
      <c r="W89" s="146"/>
      <c r="X89" s="109"/>
      <c r="Y89" s="178"/>
      <c r="Z89" s="6"/>
    </row>
    <row r="90" spans="1:26" s="52" customFormat="1" ht="30" customHeight="1">
      <c r="A90" s="51">
        <f t="shared" si="1"/>
        <v>81</v>
      </c>
      <c r="B90" s="106"/>
      <c r="C90" s="107"/>
      <c r="D90" s="144"/>
      <c r="E90" s="149"/>
      <c r="F90" s="150"/>
      <c r="G90" s="147"/>
      <c r="H90" s="148"/>
      <c r="I90" s="108"/>
      <c r="J90" s="108"/>
      <c r="K90" s="107"/>
      <c r="L90" s="109"/>
      <c r="M90" s="109"/>
      <c r="N90" s="110"/>
      <c r="O90" s="148"/>
      <c r="P90" s="109"/>
      <c r="Q90" s="146"/>
      <c r="R90" s="109"/>
      <c r="S90" s="146"/>
      <c r="T90" s="109"/>
      <c r="U90" s="146"/>
      <c r="V90" s="109"/>
      <c r="W90" s="146"/>
      <c r="X90" s="109"/>
      <c r="Y90" s="178"/>
      <c r="Z90" s="6"/>
    </row>
    <row r="91" spans="1:26" s="52" customFormat="1" ht="30" customHeight="1">
      <c r="A91" s="51">
        <f t="shared" si="1"/>
        <v>82</v>
      </c>
      <c r="B91" s="106"/>
      <c r="C91" s="107"/>
      <c r="D91" s="144"/>
      <c r="E91" s="149"/>
      <c r="F91" s="150"/>
      <c r="G91" s="147"/>
      <c r="H91" s="148"/>
      <c r="I91" s="108"/>
      <c r="J91" s="108"/>
      <c r="K91" s="107"/>
      <c r="L91" s="109"/>
      <c r="M91" s="109"/>
      <c r="N91" s="110"/>
      <c r="O91" s="148"/>
      <c r="P91" s="109"/>
      <c r="Q91" s="146"/>
      <c r="R91" s="109"/>
      <c r="S91" s="146"/>
      <c r="T91" s="109"/>
      <c r="U91" s="146"/>
      <c r="V91" s="109"/>
      <c r="W91" s="146"/>
      <c r="X91" s="109"/>
      <c r="Y91" s="178"/>
      <c r="Z91" s="6"/>
    </row>
    <row r="92" spans="1:26" s="52" customFormat="1" ht="30" customHeight="1">
      <c r="A92" s="51">
        <f t="shared" si="1"/>
        <v>83</v>
      </c>
      <c r="B92" s="106"/>
      <c r="C92" s="107"/>
      <c r="D92" s="144"/>
      <c r="E92" s="149"/>
      <c r="F92" s="150"/>
      <c r="G92" s="147"/>
      <c r="H92" s="148"/>
      <c r="I92" s="108"/>
      <c r="J92" s="108"/>
      <c r="K92" s="107"/>
      <c r="L92" s="109"/>
      <c r="M92" s="109"/>
      <c r="N92" s="110"/>
      <c r="O92" s="148"/>
      <c r="P92" s="109"/>
      <c r="Q92" s="146"/>
      <c r="R92" s="109"/>
      <c r="S92" s="146"/>
      <c r="T92" s="109"/>
      <c r="U92" s="146"/>
      <c r="V92" s="109"/>
      <c r="W92" s="146"/>
      <c r="X92" s="109"/>
      <c r="Y92" s="178"/>
      <c r="Z92" s="6"/>
    </row>
    <row r="93" spans="1:26" s="52" customFormat="1" ht="30" customHeight="1">
      <c r="A93" s="51">
        <f t="shared" si="1"/>
        <v>84</v>
      </c>
      <c r="B93" s="106"/>
      <c r="C93" s="107"/>
      <c r="D93" s="144"/>
      <c r="E93" s="149"/>
      <c r="F93" s="150"/>
      <c r="G93" s="147"/>
      <c r="H93" s="148"/>
      <c r="I93" s="108"/>
      <c r="J93" s="108"/>
      <c r="K93" s="107"/>
      <c r="L93" s="109"/>
      <c r="M93" s="109"/>
      <c r="N93" s="110"/>
      <c r="O93" s="148"/>
      <c r="P93" s="109"/>
      <c r="Q93" s="146"/>
      <c r="R93" s="109"/>
      <c r="S93" s="146"/>
      <c r="T93" s="109"/>
      <c r="U93" s="146"/>
      <c r="V93" s="109"/>
      <c r="W93" s="146"/>
      <c r="X93" s="109"/>
      <c r="Y93" s="178"/>
      <c r="Z93" s="6"/>
    </row>
    <row r="94" spans="1:26" s="52" customFormat="1" ht="30" customHeight="1">
      <c r="A94" s="51">
        <f t="shared" si="1"/>
        <v>85</v>
      </c>
      <c r="B94" s="106"/>
      <c r="C94" s="107"/>
      <c r="D94" s="144"/>
      <c r="E94" s="149"/>
      <c r="F94" s="150"/>
      <c r="G94" s="147"/>
      <c r="H94" s="148"/>
      <c r="I94" s="108"/>
      <c r="J94" s="108"/>
      <c r="K94" s="107"/>
      <c r="L94" s="109"/>
      <c r="M94" s="109"/>
      <c r="N94" s="110"/>
      <c r="O94" s="148"/>
      <c r="P94" s="109"/>
      <c r="Q94" s="146"/>
      <c r="R94" s="109"/>
      <c r="S94" s="146"/>
      <c r="T94" s="109"/>
      <c r="U94" s="146"/>
      <c r="V94" s="109"/>
      <c r="W94" s="146"/>
      <c r="X94" s="109"/>
      <c r="Y94" s="178"/>
      <c r="Z94" s="6"/>
    </row>
    <row r="95" spans="1:26" s="52" customFormat="1" ht="30" customHeight="1">
      <c r="A95" s="51">
        <f t="shared" si="1"/>
        <v>86</v>
      </c>
      <c r="B95" s="106"/>
      <c r="C95" s="107"/>
      <c r="D95" s="144"/>
      <c r="E95" s="149"/>
      <c r="F95" s="150"/>
      <c r="G95" s="147"/>
      <c r="H95" s="148"/>
      <c r="I95" s="108"/>
      <c r="J95" s="108"/>
      <c r="K95" s="107"/>
      <c r="L95" s="109"/>
      <c r="M95" s="109"/>
      <c r="N95" s="110"/>
      <c r="O95" s="148"/>
      <c r="P95" s="109"/>
      <c r="Q95" s="146"/>
      <c r="R95" s="109"/>
      <c r="S95" s="146"/>
      <c r="T95" s="109"/>
      <c r="U95" s="146"/>
      <c r="V95" s="109"/>
      <c r="W95" s="146"/>
      <c r="X95" s="109"/>
      <c r="Y95" s="178"/>
      <c r="Z95" s="6"/>
    </row>
    <row r="96" spans="1:26" s="52" customFormat="1" ht="30" customHeight="1">
      <c r="A96" s="51">
        <f t="shared" si="1"/>
        <v>87</v>
      </c>
      <c r="B96" s="106"/>
      <c r="C96" s="107"/>
      <c r="D96" s="144"/>
      <c r="E96" s="149"/>
      <c r="F96" s="150"/>
      <c r="G96" s="147"/>
      <c r="H96" s="148"/>
      <c r="I96" s="108"/>
      <c r="J96" s="108"/>
      <c r="K96" s="107"/>
      <c r="L96" s="109"/>
      <c r="M96" s="109"/>
      <c r="N96" s="110"/>
      <c r="O96" s="148"/>
      <c r="P96" s="109"/>
      <c r="Q96" s="146"/>
      <c r="R96" s="109"/>
      <c r="S96" s="146"/>
      <c r="T96" s="109"/>
      <c r="U96" s="146"/>
      <c r="V96" s="109"/>
      <c r="W96" s="146"/>
      <c r="X96" s="109"/>
      <c r="Y96" s="178"/>
      <c r="Z96" s="6"/>
    </row>
    <row r="97" spans="1:26" s="52" customFormat="1" ht="30" customHeight="1">
      <c r="A97" s="51">
        <f t="shared" si="1"/>
        <v>88</v>
      </c>
      <c r="B97" s="106"/>
      <c r="C97" s="107"/>
      <c r="D97" s="144"/>
      <c r="E97" s="149"/>
      <c r="F97" s="150"/>
      <c r="G97" s="147"/>
      <c r="H97" s="148"/>
      <c r="I97" s="108"/>
      <c r="J97" s="108"/>
      <c r="K97" s="107"/>
      <c r="L97" s="109"/>
      <c r="M97" s="109"/>
      <c r="N97" s="110"/>
      <c r="O97" s="148"/>
      <c r="P97" s="109"/>
      <c r="Q97" s="146"/>
      <c r="R97" s="109"/>
      <c r="S97" s="146"/>
      <c r="T97" s="109"/>
      <c r="U97" s="146"/>
      <c r="V97" s="109"/>
      <c r="W97" s="146"/>
      <c r="X97" s="109"/>
      <c r="Y97" s="178"/>
      <c r="Z97" s="6"/>
    </row>
    <row r="98" spans="1:26" s="52" customFormat="1" ht="30" customHeight="1">
      <c r="A98" s="51">
        <f t="shared" si="1"/>
        <v>89</v>
      </c>
      <c r="B98" s="106"/>
      <c r="C98" s="107"/>
      <c r="D98" s="144"/>
      <c r="E98" s="149"/>
      <c r="F98" s="150"/>
      <c r="G98" s="147"/>
      <c r="H98" s="148"/>
      <c r="I98" s="108"/>
      <c r="J98" s="108"/>
      <c r="K98" s="107"/>
      <c r="L98" s="109"/>
      <c r="M98" s="109"/>
      <c r="N98" s="110"/>
      <c r="O98" s="148"/>
      <c r="P98" s="109"/>
      <c r="Q98" s="146"/>
      <c r="R98" s="109"/>
      <c r="S98" s="146"/>
      <c r="T98" s="109"/>
      <c r="U98" s="146"/>
      <c r="V98" s="109"/>
      <c r="W98" s="146"/>
      <c r="X98" s="109"/>
      <c r="Y98" s="178"/>
      <c r="Z98" s="6"/>
    </row>
    <row r="99" spans="1:26" s="52" customFormat="1" ht="30" customHeight="1">
      <c r="A99" s="51">
        <f t="shared" si="1"/>
        <v>90</v>
      </c>
      <c r="B99" s="106"/>
      <c r="C99" s="107"/>
      <c r="D99" s="144"/>
      <c r="E99" s="149"/>
      <c r="F99" s="150"/>
      <c r="G99" s="147"/>
      <c r="H99" s="148"/>
      <c r="I99" s="108"/>
      <c r="J99" s="108"/>
      <c r="K99" s="107"/>
      <c r="L99" s="109"/>
      <c r="M99" s="109"/>
      <c r="N99" s="110"/>
      <c r="O99" s="148"/>
      <c r="P99" s="109"/>
      <c r="Q99" s="146"/>
      <c r="R99" s="109"/>
      <c r="S99" s="146"/>
      <c r="T99" s="109"/>
      <c r="U99" s="146"/>
      <c r="V99" s="109"/>
      <c r="W99" s="146"/>
      <c r="X99" s="109"/>
      <c r="Y99" s="178"/>
      <c r="Z99" s="6"/>
    </row>
    <row r="100" spans="1:26" s="52" customFormat="1" ht="30" customHeight="1">
      <c r="A100" s="51">
        <f t="shared" si="1"/>
        <v>91</v>
      </c>
      <c r="B100" s="106"/>
      <c r="C100" s="107"/>
      <c r="D100" s="144"/>
      <c r="E100" s="149"/>
      <c r="F100" s="150"/>
      <c r="G100" s="147"/>
      <c r="H100" s="148"/>
      <c r="I100" s="108"/>
      <c r="J100" s="108"/>
      <c r="K100" s="107"/>
      <c r="L100" s="109"/>
      <c r="M100" s="109"/>
      <c r="N100" s="110"/>
      <c r="O100" s="148"/>
      <c r="P100" s="109"/>
      <c r="Q100" s="146"/>
      <c r="R100" s="109"/>
      <c r="S100" s="146"/>
      <c r="T100" s="109"/>
      <c r="U100" s="146"/>
      <c r="V100" s="109"/>
      <c r="W100" s="146"/>
      <c r="X100" s="109"/>
      <c r="Y100" s="178"/>
      <c r="Z100" s="6"/>
    </row>
    <row r="101" spans="1:26" s="52" customFormat="1" ht="30" customHeight="1">
      <c r="A101" s="51">
        <f t="shared" si="1"/>
        <v>92</v>
      </c>
      <c r="B101" s="106"/>
      <c r="C101" s="107"/>
      <c r="D101" s="144"/>
      <c r="E101" s="149"/>
      <c r="F101" s="150"/>
      <c r="G101" s="147"/>
      <c r="H101" s="148"/>
      <c r="I101" s="108"/>
      <c r="J101" s="108"/>
      <c r="K101" s="107"/>
      <c r="L101" s="109"/>
      <c r="M101" s="109"/>
      <c r="N101" s="110"/>
      <c r="O101" s="148"/>
      <c r="P101" s="109"/>
      <c r="Q101" s="146"/>
      <c r="R101" s="109"/>
      <c r="S101" s="146"/>
      <c r="T101" s="109"/>
      <c r="U101" s="146"/>
      <c r="V101" s="109"/>
      <c r="W101" s="146"/>
      <c r="X101" s="109"/>
      <c r="Y101" s="178"/>
      <c r="Z101" s="6"/>
    </row>
    <row r="102" spans="1:26" s="52" customFormat="1" ht="30" customHeight="1">
      <c r="A102" s="51">
        <f t="shared" si="1"/>
        <v>93</v>
      </c>
      <c r="B102" s="106"/>
      <c r="C102" s="107"/>
      <c r="D102" s="144"/>
      <c r="E102" s="149"/>
      <c r="F102" s="150"/>
      <c r="G102" s="147"/>
      <c r="H102" s="148"/>
      <c r="I102" s="108"/>
      <c r="J102" s="108"/>
      <c r="K102" s="107"/>
      <c r="L102" s="109"/>
      <c r="M102" s="109"/>
      <c r="N102" s="110"/>
      <c r="O102" s="148"/>
      <c r="P102" s="109"/>
      <c r="Q102" s="146"/>
      <c r="R102" s="109"/>
      <c r="S102" s="146"/>
      <c r="T102" s="109"/>
      <c r="U102" s="146"/>
      <c r="V102" s="109"/>
      <c r="W102" s="146"/>
      <c r="X102" s="109"/>
      <c r="Y102" s="178"/>
      <c r="Z102" s="6"/>
    </row>
    <row r="103" spans="1:26" s="52" customFormat="1" ht="30" customHeight="1">
      <c r="A103" s="51">
        <f t="shared" si="1"/>
        <v>94</v>
      </c>
      <c r="B103" s="106"/>
      <c r="C103" s="107"/>
      <c r="D103" s="144"/>
      <c r="E103" s="149"/>
      <c r="F103" s="150"/>
      <c r="G103" s="147"/>
      <c r="H103" s="148"/>
      <c r="I103" s="108"/>
      <c r="J103" s="108"/>
      <c r="K103" s="107"/>
      <c r="L103" s="109"/>
      <c r="M103" s="109"/>
      <c r="N103" s="110"/>
      <c r="O103" s="148"/>
      <c r="P103" s="109"/>
      <c r="Q103" s="146"/>
      <c r="R103" s="109"/>
      <c r="S103" s="146"/>
      <c r="T103" s="109"/>
      <c r="U103" s="146"/>
      <c r="V103" s="109"/>
      <c r="W103" s="146"/>
      <c r="X103" s="109"/>
      <c r="Y103" s="178"/>
      <c r="Z103" s="6"/>
    </row>
    <row r="104" spans="1:26" s="52" customFormat="1" ht="30" customHeight="1">
      <c r="A104" s="51">
        <f t="shared" si="1"/>
        <v>95</v>
      </c>
      <c r="B104" s="106"/>
      <c r="C104" s="107"/>
      <c r="D104" s="144"/>
      <c r="E104" s="149"/>
      <c r="F104" s="150"/>
      <c r="G104" s="147"/>
      <c r="H104" s="148"/>
      <c r="I104" s="108"/>
      <c r="J104" s="108"/>
      <c r="K104" s="107"/>
      <c r="L104" s="109"/>
      <c r="M104" s="109"/>
      <c r="N104" s="110"/>
      <c r="O104" s="148"/>
      <c r="P104" s="109"/>
      <c r="Q104" s="146"/>
      <c r="R104" s="109"/>
      <c r="S104" s="146"/>
      <c r="T104" s="109"/>
      <c r="U104" s="146"/>
      <c r="V104" s="109"/>
      <c r="W104" s="146"/>
      <c r="X104" s="109"/>
      <c r="Y104" s="178"/>
      <c r="Z104" s="6"/>
    </row>
    <row r="105" spans="1:26" s="52" customFormat="1" ht="30" customHeight="1">
      <c r="A105" s="51">
        <f t="shared" si="1"/>
        <v>96</v>
      </c>
      <c r="B105" s="106"/>
      <c r="C105" s="107"/>
      <c r="D105" s="144"/>
      <c r="E105" s="149"/>
      <c r="F105" s="150"/>
      <c r="G105" s="147"/>
      <c r="H105" s="148"/>
      <c r="I105" s="108"/>
      <c r="J105" s="108"/>
      <c r="K105" s="107"/>
      <c r="L105" s="109"/>
      <c r="M105" s="109"/>
      <c r="N105" s="110"/>
      <c r="O105" s="148"/>
      <c r="P105" s="109"/>
      <c r="Q105" s="146"/>
      <c r="R105" s="109"/>
      <c r="S105" s="146"/>
      <c r="T105" s="109"/>
      <c r="U105" s="146"/>
      <c r="V105" s="109"/>
      <c r="W105" s="146"/>
      <c r="X105" s="109"/>
      <c r="Y105" s="178"/>
      <c r="Z105" s="6"/>
    </row>
    <row r="106" spans="1:25" ht="30" customHeight="1">
      <c r="A106" s="51">
        <f t="shared" si="1"/>
        <v>97</v>
      </c>
      <c r="B106" s="106"/>
      <c r="C106" s="107"/>
      <c r="D106" s="144"/>
      <c r="E106" s="149"/>
      <c r="F106" s="150"/>
      <c r="G106" s="147"/>
      <c r="H106" s="148"/>
      <c r="I106" s="108"/>
      <c r="J106" s="108"/>
      <c r="K106" s="107"/>
      <c r="L106" s="109"/>
      <c r="M106" s="109"/>
      <c r="N106" s="110"/>
      <c r="O106" s="148"/>
      <c r="P106" s="109"/>
      <c r="Q106" s="146"/>
      <c r="R106" s="109"/>
      <c r="S106" s="146"/>
      <c r="T106" s="109"/>
      <c r="U106" s="146"/>
      <c r="V106" s="109"/>
      <c r="W106" s="146"/>
      <c r="X106" s="109"/>
      <c r="Y106" s="178"/>
    </row>
    <row r="107" spans="1:25" ht="30" customHeight="1">
      <c r="A107" s="51">
        <f t="shared" si="1"/>
        <v>98</v>
      </c>
      <c r="B107" s="106"/>
      <c r="C107" s="107"/>
      <c r="D107" s="144"/>
      <c r="E107" s="149"/>
      <c r="F107" s="150"/>
      <c r="G107" s="147"/>
      <c r="H107" s="148"/>
      <c r="I107" s="108"/>
      <c r="J107" s="108"/>
      <c r="K107" s="107"/>
      <c r="L107" s="109"/>
      <c r="M107" s="109"/>
      <c r="N107" s="110"/>
      <c r="O107" s="148"/>
      <c r="P107" s="109"/>
      <c r="Q107" s="146"/>
      <c r="R107" s="109"/>
      <c r="S107" s="146"/>
      <c r="T107" s="109"/>
      <c r="U107" s="146"/>
      <c r="V107" s="109"/>
      <c r="W107" s="146"/>
      <c r="X107" s="109"/>
      <c r="Y107" s="178"/>
    </row>
    <row r="108" spans="1:25" ht="30" customHeight="1">
      <c r="A108" s="51">
        <f t="shared" si="1"/>
        <v>99</v>
      </c>
      <c r="B108" s="106"/>
      <c r="C108" s="107"/>
      <c r="D108" s="144"/>
      <c r="E108" s="149"/>
      <c r="F108" s="150"/>
      <c r="G108" s="147"/>
      <c r="H108" s="148"/>
      <c r="I108" s="108"/>
      <c r="J108" s="108"/>
      <c r="K108" s="107"/>
      <c r="L108" s="109"/>
      <c r="M108" s="109"/>
      <c r="N108" s="110"/>
      <c r="O108" s="148"/>
      <c r="P108" s="109"/>
      <c r="Q108" s="146"/>
      <c r="R108" s="109"/>
      <c r="S108" s="146"/>
      <c r="T108" s="109"/>
      <c r="U108" s="146"/>
      <c r="V108" s="109"/>
      <c r="W108" s="146"/>
      <c r="X108" s="109"/>
      <c r="Y108" s="178"/>
    </row>
    <row r="109" spans="1:25" ht="30" customHeight="1">
      <c r="A109" s="51">
        <f t="shared" si="1"/>
        <v>100</v>
      </c>
      <c r="B109" s="106"/>
      <c r="C109" s="107"/>
      <c r="D109" s="144"/>
      <c r="E109" s="149"/>
      <c r="F109" s="150"/>
      <c r="G109" s="147"/>
      <c r="H109" s="148"/>
      <c r="I109" s="108"/>
      <c r="J109" s="108"/>
      <c r="K109" s="107"/>
      <c r="L109" s="109"/>
      <c r="M109" s="109"/>
      <c r="N109" s="110"/>
      <c r="O109" s="148"/>
      <c r="P109" s="109"/>
      <c r="Q109" s="146"/>
      <c r="R109" s="109"/>
      <c r="S109" s="146"/>
      <c r="T109" s="109"/>
      <c r="U109" s="146"/>
      <c r="V109" s="109"/>
      <c r="W109" s="146"/>
      <c r="X109" s="109"/>
      <c r="Y109" s="178"/>
    </row>
    <row r="110" spans="1:25" ht="30" customHeight="1">
      <c r="A110" s="51">
        <f t="shared" si="1"/>
        <v>101</v>
      </c>
      <c r="B110" s="106"/>
      <c r="C110" s="107"/>
      <c r="D110" s="144"/>
      <c r="E110" s="149"/>
      <c r="F110" s="150"/>
      <c r="G110" s="147"/>
      <c r="H110" s="148"/>
      <c r="I110" s="108"/>
      <c r="J110" s="108"/>
      <c r="K110" s="107"/>
      <c r="L110" s="109"/>
      <c r="M110" s="109"/>
      <c r="N110" s="110"/>
      <c r="O110" s="148"/>
      <c r="P110" s="109"/>
      <c r="Q110" s="146"/>
      <c r="R110" s="109"/>
      <c r="S110" s="146"/>
      <c r="T110" s="109"/>
      <c r="U110" s="146"/>
      <c r="V110" s="109"/>
      <c r="W110" s="146"/>
      <c r="X110" s="109"/>
      <c r="Y110" s="178"/>
    </row>
    <row r="111" spans="1:25" ht="30" customHeight="1">
      <c r="A111" s="51">
        <f t="shared" si="1"/>
        <v>102</v>
      </c>
      <c r="B111" s="106"/>
      <c r="C111" s="107"/>
      <c r="D111" s="144"/>
      <c r="E111" s="149"/>
      <c r="F111" s="150"/>
      <c r="G111" s="147"/>
      <c r="H111" s="148"/>
      <c r="I111" s="108"/>
      <c r="J111" s="108"/>
      <c r="K111" s="107"/>
      <c r="L111" s="109"/>
      <c r="M111" s="109"/>
      <c r="N111" s="110"/>
      <c r="O111" s="148"/>
      <c r="P111" s="109"/>
      <c r="Q111" s="146"/>
      <c r="R111" s="109"/>
      <c r="S111" s="146"/>
      <c r="T111" s="109"/>
      <c r="U111" s="146"/>
      <c r="V111" s="109"/>
      <c r="W111" s="146"/>
      <c r="X111" s="109"/>
      <c r="Y111" s="178"/>
    </row>
    <row r="112" spans="1:25" ht="30" customHeight="1">
      <c r="A112" s="51">
        <f t="shared" si="1"/>
        <v>103</v>
      </c>
      <c r="B112" s="106"/>
      <c r="C112" s="107"/>
      <c r="D112" s="144"/>
      <c r="E112" s="149"/>
      <c r="F112" s="150"/>
      <c r="G112" s="147"/>
      <c r="H112" s="148"/>
      <c r="I112" s="108"/>
      <c r="J112" s="108"/>
      <c r="K112" s="107"/>
      <c r="L112" s="109"/>
      <c r="M112" s="109"/>
      <c r="N112" s="110"/>
      <c r="O112" s="148"/>
      <c r="P112" s="109"/>
      <c r="Q112" s="146"/>
      <c r="R112" s="109"/>
      <c r="S112" s="146"/>
      <c r="T112" s="109"/>
      <c r="U112" s="146"/>
      <c r="V112" s="109"/>
      <c r="W112" s="146"/>
      <c r="X112" s="109"/>
      <c r="Y112" s="178"/>
    </row>
    <row r="113" spans="1:25" ht="30" customHeight="1">
      <c r="A113" s="51">
        <f t="shared" si="1"/>
        <v>104</v>
      </c>
      <c r="B113" s="106"/>
      <c r="C113" s="107"/>
      <c r="D113" s="144"/>
      <c r="E113" s="149"/>
      <c r="F113" s="150"/>
      <c r="G113" s="147"/>
      <c r="H113" s="148"/>
      <c r="I113" s="108"/>
      <c r="J113" s="108"/>
      <c r="K113" s="107"/>
      <c r="L113" s="109"/>
      <c r="M113" s="109"/>
      <c r="N113" s="110"/>
      <c r="O113" s="148"/>
      <c r="P113" s="109"/>
      <c r="Q113" s="146"/>
      <c r="R113" s="109"/>
      <c r="S113" s="146"/>
      <c r="T113" s="109"/>
      <c r="U113" s="146"/>
      <c r="V113" s="109"/>
      <c r="W113" s="146"/>
      <c r="X113" s="109"/>
      <c r="Y113" s="178"/>
    </row>
    <row r="114" spans="1:25" ht="30" customHeight="1">
      <c r="A114" s="51">
        <f t="shared" si="1"/>
        <v>105</v>
      </c>
      <c r="B114" s="106"/>
      <c r="C114" s="107"/>
      <c r="D114" s="144"/>
      <c r="E114" s="149"/>
      <c r="F114" s="150"/>
      <c r="G114" s="147"/>
      <c r="H114" s="148"/>
      <c r="I114" s="108"/>
      <c r="J114" s="108"/>
      <c r="K114" s="107"/>
      <c r="L114" s="109"/>
      <c r="M114" s="109"/>
      <c r="N114" s="110"/>
      <c r="O114" s="148"/>
      <c r="P114" s="109"/>
      <c r="Q114" s="146"/>
      <c r="R114" s="109"/>
      <c r="S114" s="146"/>
      <c r="T114" s="109"/>
      <c r="U114" s="146"/>
      <c r="V114" s="109"/>
      <c r="W114" s="146"/>
      <c r="X114" s="109"/>
      <c r="Y114" s="178"/>
    </row>
    <row r="115" spans="1:25" ht="30" customHeight="1">
      <c r="A115" s="51">
        <f t="shared" si="1"/>
        <v>106</v>
      </c>
      <c r="B115" s="106"/>
      <c r="C115" s="107"/>
      <c r="D115" s="144"/>
      <c r="E115" s="149"/>
      <c r="F115" s="150"/>
      <c r="G115" s="147"/>
      <c r="H115" s="148"/>
      <c r="I115" s="108"/>
      <c r="J115" s="108"/>
      <c r="K115" s="107"/>
      <c r="L115" s="109"/>
      <c r="M115" s="109"/>
      <c r="N115" s="110"/>
      <c r="O115" s="148"/>
      <c r="P115" s="109"/>
      <c r="Q115" s="146"/>
      <c r="R115" s="109"/>
      <c r="S115" s="146"/>
      <c r="T115" s="109"/>
      <c r="U115" s="146"/>
      <c r="V115" s="109"/>
      <c r="W115" s="146"/>
      <c r="X115" s="109"/>
      <c r="Y115" s="178"/>
    </row>
    <row r="116" spans="1:25" ht="30" customHeight="1">
      <c r="A116" s="51">
        <f t="shared" si="1"/>
        <v>107</v>
      </c>
      <c r="B116" s="106"/>
      <c r="C116" s="107"/>
      <c r="D116" s="144"/>
      <c r="E116" s="149"/>
      <c r="F116" s="150"/>
      <c r="G116" s="147"/>
      <c r="H116" s="148"/>
      <c r="I116" s="108"/>
      <c r="J116" s="108"/>
      <c r="K116" s="107"/>
      <c r="L116" s="109"/>
      <c r="M116" s="109"/>
      <c r="N116" s="110"/>
      <c r="O116" s="148"/>
      <c r="P116" s="109"/>
      <c r="Q116" s="146"/>
      <c r="R116" s="109"/>
      <c r="S116" s="146"/>
      <c r="T116" s="109"/>
      <c r="U116" s="146"/>
      <c r="V116" s="109"/>
      <c r="W116" s="146"/>
      <c r="X116" s="109"/>
      <c r="Y116" s="178"/>
    </row>
    <row r="117" spans="1:25" ht="30" customHeight="1">
      <c r="A117" s="51">
        <f t="shared" si="1"/>
        <v>108</v>
      </c>
      <c r="B117" s="106"/>
      <c r="C117" s="107"/>
      <c r="D117" s="144"/>
      <c r="E117" s="149"/>
      <c r="F117" s="150"/>
      <c r="G117" s="147"/>
      <c r="H117" s="148"/>
      <c r="I117" s="108"/>
      <c r="J117" s="108"/>
      <c r="K117" s="107"/>
      <c r="L117" s="109"/>
      <c r="M117" s="109"/>
      <c r="N117" s="110"/>
      <c r="O117" s="148"/>
      <c r="P117" s="109"/>
      <c r="Q117" s="146"/>
      <c r="R117" s="109"/>
      <c r="S117" s="146"/>
      <c r="T117" s="109"/>
      <c r="U117" s="146"/>
      <c r="V117" s="109"/>
      <c r="W117" s="146"/>
      <c r="X117" s="109"/>
      <c r="Y117" s="178"/>
    </row>
    <row r="118" spans="1:25" ht="30" customHeight="1">
      <c r="A118" s="51">
        <f t="shared" si="1"/>
        <v>109</v>
      </c>
      <c r="B118" s="106"/>
      <c r="C118" s="107"/>
      <c r="D118" s="144"/>
      <c r="E118" s="149"/>
      <c r="F118" s="150"/>
      <c r="G118" s="147"/>
      <c r="H118" s="148"/>
      <c r="I118" s="108"/>
      <c r="J118" s="108"/>
      <c r="K118" s="107"/>
      <c r="L118" s="109"/>
      <c r="M118" s="109"/>
      <c r="N118" s="110"/>
      <c r="O118" s="148"/>
      <c r="P118" s="109"/>
      <c r="Q118" s="146"/>
      <c r="R118" s="109"/>
      <c r="S118" s="146"/>
      <c r="T118" s="109"/>
      <c r="U118" s="146"/>
      <c r="V118" s="109"/>
      <c r="W118" s="146"/>
      <c r="X118" s="109"/>
      <c r="Y118" s="178"/>
    </row>
    <row r="119" spans="1:25" ht="30" customHeight="1">
      <c r="A119" s="51">
        <f t="shared" si="1"/>
        <v>110</v>
      </c>
      <c r="B119" s="106"/>
      <c r="C119" s="107"/>
      <c r="D119" s="144"/>
      <c r="E119" s="149"/>
      <c r="F119" s="150"/>
      <c r="G119" s="147"/>
      <c r="H119" s="148"/>
      <c r="I119" s="108"/>
      <c r="J119" s="108"/>
      <c r="K119" s="107"/>
      <c r="L119" s="109"/>
      <c r="M119" s="109"/>
      <c r="N119" s="110"/>
      <c r="O119" s="148"/>
      <c r="P119" s="109"/>
      <c r="Q119" s="146"/>
      <c r="R119" s="109"/>
      <c r="S119" s="146"/>
      <c r="T119" s="109"/>
      <c r="U119" s="146"/>
      <c r="V119" s="109"/>
      <c r="W119" s="146"/>
      <c r="X119" s="109"/>
      <c r="Y119" s="178"/>
    </row>
    <row r="120" spans="1:25" ht="30" customHeight="1">
      <c r="A120" s="51">
        <f t="shared" si="1"/>
        <v>111</v>
      </c>
      <c r="B120" s="106"/>
      <c r="C120" s="107"/>
      <c r="D120" s="144"/>
      <c r="E120" s="149"/>
      <c r="F120" s="150"/>
      <c r="G120" s="147"/>
      <c r="H120" s="148"/>
      <c r="I120" s="108"/>
      <c r="J120" s="108"/>
      <c r="K120" s="107"/>
      <c r="L120" s="109"/>
      <c r="M120" s="109"/>
      <c r="N120" s="110"/>
      <c r="O120" s="148"/>
      <c r="P120" s="109"/>
      <c r="Q120" s="146"/>
      <c r="R120" s="109"/>
      <c r="S120" s="146"/>
      <c r="T120" s="109"/>
      <c r="U120" s="146"/>
      <c r="V120" s="109"/>
      <c r="W120" s="146"/>
      <c r="X120" s="109"/>
      <c r="Y120" s="178"/>
    </row>
    <row r="121" spans="1:25" ht="30" customHeight="1">
      <c r="A121" s="51">
        <f t="shared" si="1"/>
        <v>112</v>
      </c>
      <c r="B121" s="106"/>
      <c r="C121" s="107"/>
      <c r="D121" s="144"/>
      <c r="E121" s="149"/>
      <c r="F121" s="150"/>
      <c r="G121" s="147"/>
      <c r="H121" s="148"/>
      <c r="I121" s="108"/>
      <c r="J121" s="108"/>
      <c r="K121" s="107"/>
      <c r="L121" s="109"/>
      <c r="M121" s="109"/>
      <c r="N121" s="110"/>
      <c r="O121" s="148"/>
      <c r="P121" s="109"/>
      <c r="Q121" s="146"/>
      <c r="R121" s="109"/>
      <c r="S121" s="146"/>
      <c r="T121" s="109"/>
      <c r="U121" s="146"/>
      <c r="V121" s="109"/>
      <c r="W121" s="146"/>
      <c r="X121" s="109"/>
      <c r="Y121" s="178"/>
    </row>
    <row r="122" spans="1:25" ht="30" customHeight="1">
      <c r="A122" s="51">
        <f t="shared" si="1"/>
        <v>113</v>
      </c>
      <c r="B122" s="106"/>
      <c r="C122" s="107"/>
      <c r="D122" s="144"/>
      <c r="E122" s="149"/>
      <c r="F122" s="150"/>
      <c r="G122" s="147"/>
      <c r="H122" s="148"/>
      <c r="I122" s="108"/>
      <c r="J122" s="108"/>
      <c r="K122" s="107"/>
      <c r="L122" s="109"/>
      <c r="M122" s="109"/>
      <c r="N122" s="110"/>
      <c r="O122" s="148"/>
      <c r="P122" s="109"/>
      <c r="Q122" s="146"/>
      <c r="R122" s="109"/>
      <c r="S122" s="146"/>
      <c r="T122" s="109"/>
      <c r="U122" s="146"/>
      <c r="V122" s="109"/>
      <c r="W122" s="146"/>
      <c r="X122" s="109"/>
      <c r="Y122" s="178"/>
    </row>
    <row r="123" spans="1:25" ht="30" customHeight="1">
      <c r="A123" s="51">
        <f t="shared" si="1"/>
        <v>114</v>
      </c>
      <c r="B123" s="106"/>
      <c r="C123" s="107"/>
      <c r="D123" s="144"/>
      <c r="E123" s="149"/>
      <c r="F123" s="150"/>
      <c r="G123" s="147"/>
      <c r="H123" s="148"/>
      <c r="I123" s="108"/>
      <c r="J123" s="108"/>
      <c r="K123" s="107"/>
      <c r="L123" s="109"/>
      <c r="M123" s="109"/>
      <c r="N123" s="110"/>
      <c r="O123" s="148"/>
      <c r="P123" s="109"/>
      <c r="Q123" s="146"/>
      <c r="R123" s="109"/>
      <c r="S123" s="146"/>
      <c r="T123" s="109"/>
      <c r="U123" s="146"/>
      <c r="V123" s="109"/>
      <c r="W123" s="146"/>
      <c r="X123" s="109"/>
      <c r="Y123" s="178"/>
    </row>
    <row r="124" spans="1:25" ht="30" customHeight="1">
      <c r="A124" s="51">
        <f t="shared" si="1"/>
        <v>115</v>
      </c>
      <c r="B124" s="106"/>
      <c r="C124" s="107"/>
      <c r="D124" s="144"/>
      <c r="E124" s="149"/>
      <c r="F124" s="150"/>
      <c r="G124" s="147"/>
      <c r="H124" s="148"/>
      <c r="I124" s="108"/>
      <c r="J124" s="108"/>
      <c r="K124" s="107"/>
      <c r="L124" s="109"/>
      <c r="M124" s="109"/>
      <c r="N124" s="110"/>
      <c r="O124" s="148"/>
      <c r="P124" s="109"/>
      <c r="Q124" s="146"/>
      <c r="R124" s="109"/>
      <c r="S124" s="146"/>
      <c r="T124" s="109"/>
      <c r="U124" s="146"/>
      <c r="V124" s="109"/>
      <c r="W124" s="146"/>
      <c r="X124" s="109"/>
      <c r="Y124" s="178"/>
    </row>
    <row r="125" spans="1:25" ht="30" customHeight="1">
      <c r="A125" s="51">
        <f t="shared" si="1"/>
        <v>116</v>
      </c>
      <c r="B125" s="106"/>
      <c r="C125" s="107"/>
      <c r="D125" s="144"/>
      <c r="E125" s="149"/>
      <c r="F125" s="150"/>
      <c r="G125" s="147"/>
      <c r="H125" s="148"/>
      <c r="I125" s="108"/>
      <c r="J125" s="108"/>
      <c r="K125" s="107"/>
      <c r="L125" s="109"/>
      <c r="M125" s="109"/>
      <c r="N125" s="110"/>
      <c r="O125" s="148"/>
      <c r="P125" s="109"/>
      <c r="Q125" s="146"/>
      <c r="R125" s="109"/>
      <c r="S125" s="146"/>
      <c r="T125" s="109"/>
      <c r="U125" s="146"/>
      <c r="V125" s="109"/>
      <c r="W125" s="146"/>
      <c r="X125" s="109"/>
      <c r="Y125" s="178"/>
    </row>
    <row r="126" spans="1:25" ht="30" customHeight="1">
      <c r="A126" s="51">
        <f t="shared" si="1"/>
        <v>117</v>
      </c>
      <c r="B126" s="106"/>
      <c r="C126" s="107"/>
      <c r="D126" s="144"/>
      <c r="E126" s="149"/>
      <c r="F126" s="150"/>
      <c r="G126" s="147"/>
      <c r="H126" s="148"/>
      <c r="I126" s="108"/>
      <c r="J126" s="108"/>
      <c r="K126" s="107"/>
      <c r="L126" s="109"/>
      <c r="M126" s="109"/>
      <c r="N126" s="110"/>
      <c r="O126" s="148"/>
      <c r="P126" s="109"/>
      <c r="Q126" s="146"/>
      <c r="R126" s="109"/>
      <c r="S126" s="146"/>
      <c r="T126" s="109"/>
      <c r="U126" s="146"/>
      <c r="V126" s="109"/>
      <c r="W126" s="146"/>
      <c r="X126" s="109"/>
      <c r="Y126" s="178"/>
    </row>
    <row r="127" spans="1:25" ht="30" customHeight="1">
      <c r="A127" s="51">
        <f t="shared" si="1"/>
        <v>118</v>
      </c>
      <c r="B127" s="106"/>
      <c r="C127" s="107"/>
      <c r="D127" s="144"/>
      <c r="E127" s="149"/>
      <c r="F127" s="150"/>
      <c r="G127" s="147"/>
      <c r="H127" s="148"/>
      <c r="I127" s="108"/>
      <c r="J127" s="108"/>
      <c r="K127" s="107"/>
      <c r="L127" s="109"/>
      <c r="M127" s="109"/>
      <c r="N127" s="110"/>
      <c r="O127" s="148"/>
      <c r="P127" s="109"/>
      <c r="Q127" s="146"/>
      <c r="R127" s="109"/>
      <c r="S127" s="146"/>
      <c r="T127" s="109"/>
      <c r="U127" s="146"/>
      <c r="V127" s="109"/>
      <c r="W127" s="146"/>
      <c r="X127" s="109"/>
      <c r="Y127" s="178"/>
    </row>
    <row r="128" spans="1:25" ht="30" customHeight="1">
      <c r="A128" s="51">
        <f t="shared" si="1"/>
        <v>119</v>
      </c>
      <c r="B128" s="106"/>
      <c r="C128" s="107"/>
      <c r="D128" s="144"/>
      <c r="E128" s="149"/>
      <c r="F128" s="150"/>
      <c r="G128" s="147"/>
      <c r="H128" s="148"/>
      <c r="I128" s="108"/>
      <c r="J128" s="108"/>
      <c r="K128" s="107"/>
      <c r="L128" s="109"/>
      <c r="M128" s="109"/>
      <c r="N128" s="110"/>
      <c r="O128" s="148"/>
      <c r="P128" s="109"/>
      <c r="Q128" s="146"/>
      <c r="R128" s="109"/>
      <c r="S128" s="146"/>
      <c r="T128" s="109"/>
      <c r="U128" s="146"/>
      <c r="V128" s="109"/>
      <c r="W128" s="146"/>
      <c r="X128" s="109"/>
      <c r="Y128" s="178"/>
    </row>
    <row r="129" spans="1:25" ht="30" customHeight="1">
      <c r="A129" s="51">
        <f t="shared" si="1"/>
        <v>120</v>
      </c>
      <c r="B129" s="106"/>
      <c r="C129" s="107"/>
      <c r="D129" s="144"/>
      <c r="E129" s="149"/>
      <c r="F129" s="150"/>
      <c r="G129" s="147"/>
      <c r="H129" s="148"/>
      <c r="I129" s="108"/>
      <c r="J129" s="108"/>
      <c r="K129" s="107"/>
      <c r="L129" s="109"/>
      <c r="M129" s="109"/>
      <c r="N129" s="110"/>
      <c r="O129" s="148"/>
      <c r="P129" s="109"/>
      <c r="Q129" s="146"/>
      <c r="R129" s="109"/>
      <c r="S129" s="146"/>
      <c r="T129" s="109"/>
      <c r="U129" s="146"/>
      <c r="V129" s="109"/>
      <c r="W129" s="146"/>
      <c r="X129" s="109"/>
      <c r="Y129" s="178"/>
    </row>
    <row r="130" spans="1:25" ht="30" customHeight="1">
      <c r="A130" s="51">
        <f t="shared" si="1"/>
        <v>121</v>
      </c>
      <c r="B130" s="106"/>
      <c r="C130" s="107"/>
      <c r="D130" s="144"/>
      <c r="E130" s="149"/>
      <c r="F130" s="150"/>
      <c r="G130" s="147"/>
      <c r="H130" s="148"/>
      <c r="I130" s="108"/>
      <c r="J130" s="108"/>
      <c r="K130" s="107"/>
      <c r="L130" s="109"/>
      <c r="M130" s="109"/>
      <c r="N130" s="110"/>
      <c r="O130" s="148"/>
      <c r="P130" s="109"/>
      <c r="Q130" s="146"/>
      <c r="R130" s="109"/>
      <c r="S130" s="146"/>
      <c r="T130" s="109"/>
      <c r="U130" s="146"/>
      <c r="V130" s="109"/>
      <c r="W130" s="146"/>
      <c r="X130" s="109"/>
      <c r="Y130" s="178"/>
    </row>
    <row r="131" spans="1:25" ht="30" customHeight="1">
      <c r="A131" s="51">
        <f t="shared" si="1"/>
        <v>122</v>
      </c>
      <c r="B131" s="106"/>
      <c r="C131" s="107"/>
      <c r="D131" s="144"/>
      <c r="E131" s="149"/>
      <c r="F131" s="150"/>
      <c r="G131" s="147"/>
      <c r="H131" s="148"/>
      <c r="I131" s="108"/>
      <c r="J131" s="108"/>
      <c r="K131" s="107"/>
      <c r="L131" s="109"/>
      <c r="M131" s="109"/>
      <c r="N131" s="110"/>
      <c r="O131" s="148"/>
      <c r="P131" s="109"/>
      <c r="Q131" s="146"/>
      <c r="R131" s="109"/>
      <c r="S131" s="146"/>
      <c r="T131" s="109"/>
      <c r="U131" s="146"/>
      <c r="V131" s="109"/>
      <c r="W131" s="146"/>
      <c r="X131" s="109"/>
      <c r="Y131" s="178"/>
    </row>
    <row r="132" spans="1:25" ht="30" customHeight="1">
      <c r="A132" s="51">
        <f t="shared" si="1"/>
        <v>123</v>
      </c>
      <c r="B132" s="106"/>
      <c r="C132" s="107"/>
      <c r="D132" s="144"/>
      <c r="E132" s="149"/>
      <c r="F132" s="150"/>
      <c r="G132" s="147"/>
      <c r="H132" s="148"/>
      <c r="I132" s="108"/>
      <c r="J132" s="108"/>
      <c r="K132" s="107"/>
      <c r="L132" s="109"/>
      <c r="M132" s="109"/>
      <c r="N132" s="110"/>
      <c r="O132" s="148"/>
      <c r="P132" s="109"/>
      <c r="Q132" s="146"/>
      <c r="R132" s="109"/>
      <c r="S132" s="146"/>
      <c r="T132" s="109"/>
      <c r="U132" s="146"/>
      <c r="V132" s="109"/>
      <c r="W132" s="146"/>
      <c r="X132" s="109"/>
      <c r="Y132" s="178"/>
    </row>
    <row r="133" spans="1:25" ht="30" customHeight="1">
      <c r="A133" s="51">
        <f t="shared" si="1"/>
        <v>124</v>
      </c>
      <c r="B133" s="106"/>
      <c r="C133" s="107"/>
      <c r="D133" s="144"/>
      <c r="E133" s="149"/>
      <c r="F133" s="150"/>
      <c r="G133" s="147"/>
      <c r="H133" s="148"/>
      <c r="I133" s="108"/>
      <c r="J133" s="108"/>
      <c r="K133" s="107"/>
      <c r="L133" s="109"/>
      <c r="M133" s="109"/>
      <c r="N133" s="110"/>
      <c r="O133" s="148"/>
      <c r="P133" s="109"/>
      <c r="Q133" s="146"/>
      <c r="R133" s="109"/>
      <c r="S133" s="146"/>
      <c r="T133" s="109"/>
      <c r="U133" s="146"/>
      <c r="V133" s="109"/>
      <c r="W133" s="146"/>
      <c r="X133" s="109"/>
      <c r="Y133" s="178"/>
    </row>
    <row r="134" spans="1:25" ht="30" customHeight="1">
      <c r="A134" s="51">
        <f t="shared" si="1"/>
        <v>125</v>
      </c>
      <c r="B134" s="106"/>
      <c r="C134" s="107"/>
      <c r="D134" s="144"/>
      <c r="E134" s="149"/>
      <c r="F134" s="150"/>
      <c r="G134" s="147"/>
      <c r="H134" s="148"/>
      <c r="I134" s="108"/>
      <c r="J134" s="108"/>
      <c r="K134" s="107"/>
      <c r="L134" s="109"/>
      <c r="M134" s="109"/>
      <c r="N134" s="110"/>
      <c r="O134" s="148"/>
      <c r="P134" s="109"/>
      <c r="Q134" s="146"/>
      <c r="R134" s="109"/>
      <c r="S134" s="146"/>
      <c r="T134" s="109"/>
      <c r="U134" s="146"/>
      <c r="V134" s="109"/>
      <c r="W134" s="146"/>
      <c r="X134" s="109"/>
      <c r="Y134" s="178"/>
    </row>
    <row r="135" spans="1:25" ht="30" customHeight="1">
      <c r="A135" s="51">
        <f t="shared" si="1"/>
        <v>126</v>
      </c>
      <c r="B135" s="106"/>
      <c r="C135" s="107"/>
      <c r="D135" s="144"/>
      <c r="E135" s="149"/>
      <c r="F135" s="150"/>
      <c r="G135" s="147"/>
      <c r="H135" s="148"/>
      <c r="I135" s="108"/>
      <c r="J135" s="108"/>
      <c r="K135" s="107"/>
      <c r="L135" s="109"/>
      <c r="M135" s="109"/>
      <c r="N135" s="110"/>
      <c r="O135" s="148"/>
      <c r="P135" s="109"/>
      <c r="Q135" s="146"/>
      <c r="R135" s="109"/>
      <c r="S135" s="146"/>
      <c r="T135" s="109"/>
      <c r="U135" s="146"/>
      <c r="V135" s="109"/>
      <c r="W135" s="146"/>
      <c r="X135" s="109"/>
      <c r="Y135" s="178"/>
    </row>
    <row r="136" spans="1:25" ht="30" customHeight="1">
      <c r="A136" s="51">
        <f t="shared" si="1"/>
        <v>127</v>
      </c>
      <c r="B136" s="106"/>
      <c r="C136" s="107"/>
      <c r="D136" s="144"/>
      <c r="E136" s="149"/>
      <c r="F136" s="150"/>
      <c r="G136" s="147"/>
      <c r="H136" s="148"/>
      <c r="I136" s="108"/>
      <c r="J136" s="108"/>
      <c r="K136" s="107"/>
      <c r="L136" s="109"/>
      <c r="M136" s="109"/>
      <c r="N136" s="110"/>
      <c r="O136" s="148"/>
      <c r="P136" s="109"/>
      <c r="Q136" s="146"/>
      <c r="R136" s="109"/>
      <c r="S136" s="146"/>
      <c r="T136" s="109"/>
      <c r="U136" s="146"/>
      <c r="V136" s="109"/>
      <c r="W136" s="146"/>
      <c r="X136" s="109"/>
      <c r="Y136" s="178"/>
    </row>
    <row r="137" spans="1:25" ht="30" customHeight="1">
      <c r="A137" s="51">
        <f t="shared" si="1"/>
        <v>128</v>
      </c>
      <c r="B137" s="106"/>
      <c r="C137" s="107"/>
      <c r="D137" s="144"/>
      <c r="E137" s="149"/>
      <c r="F137" s="150"/>
      <c r="G137" s="147"/>
      <c r="H137" s="148"/>
      <c r="I137" s="108"/>
      <c r="J137" s="108"/>
      <c r="K137" s="107"/>
      <c r="L137" s="109"/>
      <c r="M137" s="109"/>
      <c r="N137" s="110"/>
      <c r="O137" s="148"/>
      <c r="P137" s="109"/>
      <c r="Q137" s="146"/>
      <c r="R137" s="109"/>
      <c r="S137" s="146"/>
      <c r="T137" s="109"/>
      <c r="U137" s="146"/>
      <c r="V137" s="109"/>
      <c r="W137" s="146"/>
      <c r="X137" s="109"/>
      <c r="Y137" s="178"/>
    </row>
    <row r="138" spans="1:25" ht="30" customHeight="1">
      <c r="A138" s="51">
        <f t="shared" si="1"/>
        <v>129</v>
      </c>
      <c r="B138" s="106"/>
      <c r="C138" s="107"/>
      <c r="D138" s="144"/>
      <c r="E138" s="149"/>
      <c r="F138" s="150"/>
      <c r="G138" s="147"/>
      <c r="H138" s="148"/>
      <c r="I138" s="108"/>
      <c r="J138" s="108"/>
      <c r="K138" s="107"/>
      <c r="L138" s="109"/>
      <c r="M138" s="109"/>
      <c r="N138" s="110"/>
      <c r="O138" s="148"/>
      <c r="P138" s="109"/>
      <c r="Q138" s="146"/>
      <c r="R138" s="109"/>
      <c r="S138" s="146"/>
      <c r="T138" s="109"/>
      <c r="U138" s="146"/>
      <c r="V138" s="109"/>
      <c r="W138" s="146"/>
      <c r="X138" s="109"/>
      <c r="Y138" s="178"/>
    </row>
    <row r="139" spans="1:25" ht="30" customHeight="1">
      <c r="A139" s="51">
        <f aca="true" t="shared" si="2" ref="A139:A202">A138+1</f>
        <v>130</v>
      </c>
      <c r="B139" s="106"/>
      <c r="C139" s="107"/>
      <c r="D139" s="144"/>
      <c r="E139" s="149"/>
      <c r="F139" s="150"/>
      <c r="G139" s="147"/>
      <c r="H139" s="148"/>
      <c r="I139" s="108"/>
      <c r="J139" s="108"/>
      <c r="K139" s="107"/>
      <c r="L139" s="109"/>
      <c r="M139" s="109"/>
      <c r="N139" s="110"/>
      <c r="O139" s="148"/>
      <c r="P139" s="109"/>
      <c r="Q139" s="146"/>
      <c r="R139" s="109"/>
      <c r="S139" s="146"/>
      <c r="T139" s="109"/>
      <c r="U139" s="146"/>
      <c r="V139" s="109"/>
      <c r="W139" s="146"/>
      <c r="X139" s="109"/>
      <c r="Y139" s="178"/>
    </row>
    <row r="140" spans="1:25" ht="30" customHeight="1">
      <c r="A140" s="51">
        <f t="shared" si="2"/>
        <v>131</v>
      </c>
      <c r="B140" s="106"/>
      <c r="C140" s="107"/>
      <c r="D140" s="144"/>
      <c r="E140" s="149"/>
      <c r="F140" s="150"/>
      <c r="G140" s="147"/>
      <c r="H140" s="148"/>
      <c r="I140" s="108"/>
      <c r="J140" s="108"/>
      <c r="K140" s="107"/>
      <c r="L140" s="109"/>
      <c r="M140" s="109"/>
      <c r="N140" s="110"/>
      <c r="O140" s="148"/>
      <c r="P140" s="109"/>
      <c r="Q140" s="146"/>
      <c r="R140" s="109"/>
      <c r="S140" s="146"/>
      <c r="T140" s="109"/>
      <c r="U140" s="146"/>
      <c r="V140" s="109"/>
      <c r="W140" s="146"/>
      <c r="X140" s="109"/>
      <c r="Y140" s="178"/>
    </row>
    <row r="141" spans="1:25" ht="30" customHeight="1">
      <c r="A141" s="51">
        <f t="shared" si="2"/>
        <v>132</v>
      </c>
      <c r="B141" s="106"/>
      <c r="C141" s="107"/>
      <c r="D141" s="144"/>
      <c r="E141" s="149"/>
      <c r="F141" s="150"/>
      <c r="G141" s="147"/>
      <c r="H141" s="148"/>
      <c r="I141" s="108"/>
      <c r="J141" s="108"/>
      <c r="K141" s="107"/>
      <c r="L141" s="109"/>
      <c r="M141" s="109"/>
      <c r="N141" s="110"/>
      <c r="O141" s="148"/>
      <c r="P141" s="109"/>
      <c r="Q141" s="146"/>
      <c r="R141" s="109"/>
      <c r="S141" s="146"/>
      <c r="T141" s="109"/>
      <c r="U141" s="146"/>
      <c r="V141" s="109"/>
      <c r="W141" s="146"/>
      <c r="X141" s="109"/>
      <c r="Y141" s="178"/>
    </row>
    <row r="142" spans="1:25" ht="30" customHeight="1">
      <c r="A142" s="51">
        <f t="shared" si="2"/>
        <v>133</v>
      </c>
      <c r="B142" s="106"/>
      <c r="C142" s="107"/>
      <c r="D142" s="144"/>
      <c r="E142" s="149"/>
      <c r="F142" s="150"/>
      <c r="G142" s="147"/>
      <c r="H142" s="148"/>
      <c r="I142" s="108"/>
      <c r="J142" s="108"/>
      <c r="K142" s="107"/>
      <c r="L142" s="109"/>
      <c r="M142" s="109"/>
      <c r="N142" s="110"/>
      <c r="O142" s="148"/>
      <c r="P142" s="109"/>
      <c r="Q142" s="146"/>
      <c r="R142" s="109"/>
      <c r="S142" s="146"/>
      <c r="T142" s="109"/>
      <c r="U142" s="146"/>
      <c r="V142" s="109"/>
      <c r="W142" s="146"/>
      <c r="X142" s="109"/>
      <c r="Y142" s="178"/>
    </row>
    <row r="143" spans="1:25" ht="30" customHeight="1">
      <c r="A143" s="51">
        <f t="shared" si="2"/>
        <v>134</v>
      </c>
      <c r="B143" s="106"/>
      <c r="C143" s="107"/>
      <c r="D143" s="144"/>
      <c r="E143" s="149"/>
      <c r="F143" s="150"/>
      <c r="G143" s="147"/>
      <c r="H143" s="148"/>
      <c r="I143" s="108"/>
      <c r="J143" s="108"/>
      <c r="K143" s="107"/>
      <c r="L143" s="109"/>
      <c r="M143" s="109"/>
      <c r="N143" s="110"/>
      <c r="O143" s="148"/>
      <c r="P143" s="109"/>
      <c r="Q143" s="146"/>
      <c r="R143" s="109"/>
      <c r="S143" s="146"/>
      <c r="T143" s="109"/>
      <c r="U143" s="146"/>
      <c r="V143" s="109"/>
      <c r="W143" s="146"/>
      <c r="X143" s="109"/>
      <c r="Y143" s="178"/>
    </row>
    <row r="144" spans="1:25" ht="30" customHeight="1">
      <c r="A144" s="51">
        <f t="shared" si="2"/>
        <v>135</v>
      </c>
      <c r="B144" s="106"/>
      <c r="C144" s="107"/>
      <c r="D144" s="144"/>
      <c r="E144" s="149"/>
      <c r="F144" s="150"/>
      <c r="G144" s="147"/>
      <c r="H144" s="148"/>
      <c r="I144" s="108"/>
      <c r="J144" s="108"/>
      <c r="K144" s="107"/>
      <c r="L144" s="109"/>
      <c r="M144" s="109"/>
      <c r="N144" s="110"/>
      <c r="O144" s="148"/>
      <c r="P144" s="109"/>
      <c r="Q144" s="146"/>
      <c r="R144" s="109"/>
      <c r="S144" s="146"/>
      <c r="T144" s="109"/>
      <c r="U144" s="146"/>
      <c r="V144" s="109"/>
      <c r="W144" s="146"/>
      <c r="X144" s="109"/>
      <c r="Y144" s="178"/>
    </row>
    <row r="145" spans="1:25" ht="30" customHeight="1">
      <c r="A145" s="51">
        <f t="shared" si="2"/>
        <v>136</v>
      </c>
      <c r="B145" s="106"/>
      <c r="C145" s="107"/>
      <c r="D145" s="144"/>
      <c r="E145" s="149"/>
      <c r="F145" s="150"/>
      <c r="G145" s="147"/>
      <c r="H145" s="148"/>
      <c r="I145" s="108"/>
      <c r="J145" s="108"/>
      <c r="K145" s="107"/>
      <c r="L145" s="109"/>
      <c r="M145" s="109"/>
      <c r="N145" s="110"/>
      <c r="O145" s="148"/>
      <c r="P145" s="109"/>
      <c r="Q145" s="146"/>
      <c r="R145" s="109"/>
      <c r="S145" s="146"/>
      <c r="T145" s="109"/>
      <c r="U145" s="146"/>
      <c r="V145" s="109"/>
      <c r="W145" s="146"/>
      <c r="X145" s="109"/>
      <c r="Y145" s="178"/>
    </row>
    <row r="146" spans="1:25" ht="30" customHeight="1">
      <c r="A146" s="51">
        <f t="shared" si="2"/>
        <v>137</v>
      </c>
      <c r="B146" s="106"/>
      <c r="C146" s="107"/>
      <c r="D146" s="144"/>
      <c r="E146" s="149"/>
      <c r="F146" s="150"/>
      <c r="G146" s="147"/>
      <c r="H146" s="148"/>
      <c r="I146" s="108"/>
      <c r="J146" s="108"/>
      <c r="K146" s="107"/>
      <c r="L146" s="109"/>
      <c r="M146" s="109"/>
      <c r="N146" s="110"/>
      <c r="O146" s="148"/>
      <c r="P146" s="109"/>
      <c r="Q146" s="146"/>
      <c r="R146" s="109"/>
      <c r="S146" s="146"/>
      <c r="T146" s="109"/>
      <c r="U146" s="146"/>
      <c r="V146" s="109"/>
      <c r="W146" s="146"/>
      <c r="X146" s="109"/>
      <c r="Y146" s="178"/>
    </row>
    <row r="147" spans="1:25" ht="30" customHeight="1">
      <c r="A147" s="51">
        <f t="shared" si="2"/>
        <v>138</v>
      </c>
      <c r="B147" s="106"/>
      <c r="C147" s="107"/>
      <c r="D147" s="144"/>
      <c r="E147" s="149"/>
      <c r="F147" s="150"/>
      <c r="G147" s="147"/>
      <c r="H147" s="148"/>
      <c r="I147" s="108"/>
      <c r="J147" s="108"/>
      <c r="K147" s="107"/>
      <c r="L147" s="109"/>
      <c r="M147" s="109"/>
      <c r="N147" s="110"/>
      <c r="O147" s="148"/>
      <c r="P147" s="109"/>
      <c r="Q147" s="146"/>
      <c r="R147" s="109"/>
      <c r="S147" s="146"/>
      <c r="T147" s="109"/>
      <c r="U147" s="146"/>
      <c r="V147" s="109"/>
      <c r="W147" s="146"/>
      <c r="X147" s="109"/>
      <c r="Y147" s="178"/>
    </row>
    <row r="148" spans="1:25" ht="30" customHeight="1">
      <c r="A148" s="51">
        <f t="shared" si="2"/>
        <v>139</v>
      </c>
      <c r="B148" s="106"/>
      <c r="C148" s="107"/>
      <c r="D148" s="144"/>
      <c r="E148" s="149"/>
      <c r="F148" s="150"/>
      <c r="G148" s="147"/>
      <c r="H148" s="148"/>
      <c r="I148" s="108"/>
      <c r="J148" s="108"/>
      <c r="K148" s="107"/>
      <c r="L148" s="109"/>
      <c r="M148" s="109"/>
      <c r="N148" s="110"/>
      <c r="O148" s="148"/>
      <c r="P148" s="109"/>
      <c r="Q148" s="146"/>
      <c r="R148" s="109"/>
      <c r="S148" s="146"/>
      <c r="T148" s="109"/>
      <c r="U148" s="146"/>
      <c r="V148" s="109"/>
      <c r="W148" s="146"/>
      <c r="X148" s="109"/>
      <c r="Y148" s="178"/>
    </row>
    <row r="149" spans="1:25" ht="30" customHeight="1">
      <c r="A149" s="51">
        <f t="shared" si="2"/>
        <v>140</v>
      </c>
      <c r="B149" s="106"/>
      <c r="C149" s="107"/>
      <c r="D149" s="144"/>
      <c r="E149" s="149"/>
      <c r="F149" s="150"/>
      <c r="G149" s="147"/>
      <c r="H149" s="148"/>
      <c r="I149" s="108"/>
      <c r="J149" s="108"/>
      <c r="K149" s="107"/>
      <c r="L149" s="109"/>
      <c r="M149" s="109"/>
      <c r="N149" s="110"/>
      <c r="O149" s="148"/>
      <c r="P149" s="109"/>
      <c r="Q149" s="146"/>
      <c r="R149" s="109"/>
      <c r="S149" s="146"/>
      <c r="T149" s="109"/>
      <c r="U149" s="146"/>
      <c r="V149" s="109"/>
      <c r="W149" s="146"/>
      <c r="X149" s="109"/>
      <c r="Y149" s="178"/>
    </row>
    <row r="150" spans="1:25" ht="30" customHeight="1">
      <c r="A150" s="51">
        <f t="shared" si="2"/>
        <v>141</v>
      </c>
      <c r="B150" s="106"/>
      <c r="C150" s="107"/>
      <c r="D150" s="144"/>
      <c r="E150" s="149"/>
      <c r="F150" s="150"/>
      <c r="G150" s="147"/>
      <c r="H150" s="148"/>
      <c r="I150" s="108"/>
      <c r="J150" s="108"/>
      <c r="K150" s="107"/>
      <c r="L150" s="109"/>
      <c r="M150" s="109"/>
      <c r="N150" s="110"/>
      <c r="O150" s="148"/>
      <c r="P150" s="109"/>
      <c r="Q150" s="146"/>
      <c r="R150" s="109"/>
      <c r="S150" s="146"/>
      <c r="T150" s="109"/>
      <c r="U150" s="146"/>
      <c r="V150" s="109"/>
      <c r="W150" s="146"/>
      <c r="X150" s="109"/>
      <c r="Y150" s="178"/>
    </row>
    <row r="151" spans="1:25" ht="30" customHeight="1">
      <c r="A151" s="51">
        <f t="shared" si="2"/>
        <v>142</v>
      </c>
      <c r="B151" s="106"/>
      <c r="C151" s="107"/>
      <c r="D151" s="144"/>
      <c r="E151" s="149"/>
      <c r="F151" s="150"/>
      <c r="G151" s="147"/>
      <c r="H151" s="148"/>
      <c r="I151" s="108"/>
      <c r="J151" s="108"/>
      <c r="K151" s="107"/>
      <c r="L151" s="109"/>
      <c r="M151" s="109"/>
      <c r="N151" s="110"/>
      <c r="O151" s="148"/>
      <c r="P151" s="109"/>
      <c r="Q151" s="146"/>
      <c r="R151" s="109"/>
      <c r="S151" s="146"/>
      <c r="T151" s="109"/>
      <c r="U151" s="146"/>
      <c r="V151" s="109"/>
      <c r="W151" s="146"/>
      <c r="X151" s="109"/>
      <c r="Y151" s="178"/>
    </row>
    <row r="152" spans="1:25" ht="30" customHeight="1">
      <c r="A152" s="51">
        <f t="shared" si="2"/>
        <v>143</v>
      </c>
      <c r="B152" s="106"/>
      <c r="C152" s="107"/>
      <c r="D152" s="144"/>
      <c r="E152" s="149"/>
      <c r="F152" s="150"/>
      <c r="G152" s="147"/>
      <c r="H152" s="148"/>
      <c r="I152" s="108"/>
      <c r="J152" s="108"/>
      <c r="K152" s="107"/>
      <c r="L152" s="109"/>
      <c r="M152" s="109"/>
      <c r="N152" s="110"/>
      <c r="O152" s="148"/>
      <c r="P152" s="109"/>
      <c r="Q152" s="146"/>
      <c r="R152" s="109"/>
      <c r="S152" s="146"/>
      <c r="T152" s="109"/>
      <c r="U152" s="146"/>
      <c r="V152" s="109"/>
      <c r="W152" s="146"/>
      <c r="X152" s="109"/>
      <c r="Y152" s="178"/>
    </row>
    <row r="153" spans="1:25" ht="30" customHeight="1">
      <c r="A153" s="51">
        <f t="shared" si="2"/>
        <v>144</v>
      </c>
      <c r="B153" s="106"/>
      <c r="C153" s="107"/>
      <c r="D153" s="144"/>
      <c r="E153" s="149"/>
      <c r="F153" s="150"/>
      <c r="G153" s="147"/>
      <c r="H153" s="148"/>
      <c r="I153" s="108"/>
      <c r="J153" s="108"/>
      <c r="K153" s="107"/>
      <c r="L153" s="109"/>
      <c r="M153" s="109"/>
      <c r="N153" s="110"/>
      <c r="O153" s="148"/>
      <c r="P153" s="109"/>
      <c r="Q153" s="146"/>
      <c r="R153" s="109"/>
      <c r="S153" s="146"/>
      <c r="T153" s="109"/>
      <c r="U153" s="146"/>
      <c r="V153" s="109"/>
      <c r="W153" s="146"/>
      <c r="X153" s="109"/>
      <c r="Y153" s="178"/>
    </row>
    <row r="154" spans="1:25" ht="30" customHeight="1">
      <c r="A154" s="51">
        <f t="shared" si="2"/>
        <v>145</v>
      </c>
      <c r="B154" s="106"/>
      <c r="C154" s="107"/>
      <c r="D154" s="144"/>
      <c r="E154" s="149"/>
      <c r="F154" s="150"/>
      <c r="G154" s="147"/>
      <c r="H154" s="148"/>
      <c r="I154" s="108"/>
      <c r="J154" s="108"/>
      <c r="K154" s="107"/>
      <c r="L154" s="109"/>
      <c r="M154" s="109"/>
      <c r="N154" s="110"/>
      <c r="O154" s="148"/>
      <c r="P154" s="109"/>
      <c r="Q154" s="146"/>
      <c r="R154" s="109"/>
      <c r="S154" s="146"/>
      <c r="T154" s="109"/>
      <c r="U154" s="146"/>
      <c r="V154" s="109"/>
      <c r="W154" s="146"/>
      <c r="X154" s="109"/>
      <c r="Y154" s="178"/>
    </row>
    <row r="155" spans="1:25" ht="30" customHeight="1">
      <c r="A155" s="51">
        <f t="shared" si="2"/>
        <v>146</v>
      </c>
      <c r="B155" s="106"/>
      <c r="C155" s="107"/>
      <c r="D155" s="144"/>
      <c r="E155" s="149"/>
      <c r="F155" s="150"/>
      <c r="G155" s="147"/>
      <c r="H155" s="148"/>
      <c r="I155" s="108"/>
      <c r="J155" s="108"/>
      <c r="K155" s="107"/>
      <c r="L155" s="109"/>
      <c r="M155" s="109"/>
      <c r="N155" s="110"/>
      <c r="O155" s="148"/>
      <c r="P155" s="109"/>
      <c r="Q155" s="146"/>
      <c r="R155" s="109"/>
      <c r="S155" s="146"/>
      <c r="T155" s="109"/>
      <c r="U155" s="146"/>
      <c r="V155" s="109"/>
      <c r="W155" s="146"/>
      <c r="X155" s="109"/>
      <c r="Y155" s="178"/>
    </row>
    <row r="156" spans="1:25" ht="30" customHeight="1">
      <c r="A156" s="51">
        <f t="shared" si="2"/>
        <v>147</v>
      </c>
      <c r="B156" s="106"/>
      <c r="C156" s="107"/>
      <c r="D156" s="144"/>
      <c r="E156" s="149"/>
      <c r="F156" s="150"/>
      <c r="G156" s="147"/>
      <c r="H156" s="148"/>
      <c r="I156" s="108"/>
      <c r="J156" s="108"/>
      <c r="K156" s="107"/>
      <c r="L156" s="109"/>
      <c r="M156" s="109"/>
      <c r="N156" s="110"/>
      <c r="O156" s="148"/>
      <c r="P156" s="109"/>
      <c r="Q156" s="146"/>
      <c r="R156" s="109"/>
      <c r="S156" s="146"/>
      <c r="T156" s="109"/>
      <c r="U156" s="146"/>
      <c r="V156" s="109"/>
      <c r="W156" s="146"/>
      <c r="X156" s="109"/>
      <c r="Y156" s="178"/>
    </row>
    <row r="157" spans="1:25" ht="30" customHeight="1">
      <c r="A157" s="51">
        <f t="shared" si="2"/>
        <v>148</v>
      </c>
      <c r="B157" s="106"/>
      <c r="C157" s="107"/>
      <c r="D157" s="144"/>
      <c r="E157" s="149"/>
      <c r="F157" s="150"/>
      <c r="G157" s="147"/>
      <c r="H157" s="148"/>
      <c r="I157" s="108"/>
      <c r="J157" s="108"/>
      <c r="K157" s="107"/>
      <c r="L157" s="109"/>
      <c r="M157" s="109"/>
      <c r="N157" s="110"/>
      <c r="O157" s="148"/>
      <c r="P157" s="109"/>
      <c r="Q157" s="146"/>
      <c r="R157" s="109"/>
      <c r="S157" s="146"/>
      <c r="T157" s="109"/>
      <c r="U157" s="146"/>
      <c r="V157" s="109"/>
      <c r="W157" s="146"/>
      <c r="X157" s="109"/>
      <c r="Y157" s="178"/>
    </row>
    <row r="158" spans="1:25" ht="30" customHeight="1">
      <c r="A158" s="51">
        <f t="shared" si="2"/>
        <v>149</v>
      </c>
      <c r="B158" s="106"/>
      <c r="C158" s="107"/>
      <c r="D158" s="144"/>
      <c r="E158" s="149"/>
      <c r="F158" s="150"/>
      <c r="G158" s="147"/>
      <c r="H158" s="148"/>
      <c r="I158" s="108"/>
      <c r="J158" s="108"/>
      <c r="K158" s="107"/>
      <c r="L158" s="109"/>
      <c r="M158" s="109"/>
      <c r="N158" s="110"/>
      <c r="O158" s="148"/>
      <c r="P158" s="109"/>
      <c r="Q158" s="146"/>
      <c r="R158" s="109"/>
      <c r="S158" s="146"/>
      <c r="T158" s="109"/>
      <c r="U158" s="146"/>
      <c r="V158" s="109"/>
      <c r="W158" s="146"/>
      <c r="X158" s="109"/>
      <c r="Y158" s="178"/>
    </row>
    <row r="159" spans="1:25" ht="30" customHeight="1">
      <c r="A159" s="51">
        <f t="shared" si="2"/>
        <v>150</v>
      </c>
      <c r="B159" s="106"/>
      <c r="C159" s="107"/>
      <c r="D159" s="144"/>
      <c r="E159" s="149"/>
      <c r="F159" s="150"/>
      <c r="G159" s="147"/>
      <c r="H159" s="148"/>
      <c r="I159" s="108"/>
      <c r="J159" s="108"/>
      <c r="K159" s="107"/>
      <c r="L159" s="109"/>
      <c r="M159" s="109"/>
      <c r="N159" s="110"/>
      <c r="O159" s="148"/>
      <c r="P159" s="109"/>
      <c r="Q159" s="146"/>
      <c r="R159" s="109"/>
      <c r="S159" s="146"/>
      <c r="T159" s="109"/>
      <c r="U159" s="146"/>
      <c r="V159" s="109"/>
      <c r="W159" s="146"/>
      <c r="X159" s="109"/>
      <c r="Y159" s="178"/>
    </row>
    <row r="160" spans="1:25" ht="30" customHeight="1">
      <c r="A160" s="51">
        <f t="shared" si="2"/>
        <v>151</v>
      </c>
      <c r="B160" s="106"/>
      <c r="C160" s="107"/>
      <c r="D160" s="144"/>
      <c r="E160" s="149"/>
      <c r="F160" s="150"/>
      <c r="G160" s="147"/>
      <c r="H160" s="148"/>
      <c r="I160" s="108"/>
      <c r="J160" s="108"/>
      <c r="K160" s="107"/>
      <c r="L160" s="109"/>
      <c r="M160" s="109"/>
      <c r="N160" s="110"/>
      <c r="O160" s="148"/>
      <c r="P160" s="109"/>
      <c r="Q160" s="146"/>
      <c r="R160" s="109"/>
      <c r="S160" s="146"/>
      <c r="T160" s="109"/>
      <c r="U160" s="146"/>
      <c r="V160" s="109"/>
      <c r="W160" s="146"/>
      <c r="X160" s="109"/>
      <c r="Y160" s="178"/>
    </row>
    <row r="161" spans="1:25" ht="30" customHeight="1">
      <c r="A161" s="51">
        <f t="shared" si="2"/>
        <v>152</v>
      </c>
      <c r="B161" s="106"/>
      <c r="C161" s="107"/>
      <c r="D161" s="144"/>
      <c r="E161" s="149"/>
      <c r="F161" s="150"/>
      <c r="G161" s="147"/>
      <c r="H161" s="148"/>
      <c r="I161" s="108"/>
      <c r="J161" s="108"/>
      <c r="K161" s="107"/>
      <c r="L161" s="109"/>
      <c r="M161" s="109"/>
      <c r="N161" s="110"/>
      <c r="O161" s="148"/>
      <c r="P161" s="109"/>
      <c r="Q161" s="146"/>
      <c r="R161" s="109"/>
      <c r="S161" s="146"/>
      <c r="T161" s="109"/>
      <c r="U161" s="146"/>
      <c r="V161" s="109"/>
      <c r="W161" s="146"/>
      <c r="X161" s="109"/>
      <c r="Y161" s="178"/>
    </row>
    <row r="162" spans="1:25" ht="30" customHeight="1">
      <c r="A162" s="51">
        <f t="shared" si="2"/>
        <v>153</v>
      </c>
      <c r="B162" s="106"/>
      <c r="C162" s="107"/>
      <c r="D162" s="144"/>
      <c r="E162" s="149"/>
      <c r="F162" s="150"/>
      <c r="G162" s="147"/>
      <c r="H162" s="148"/>
      <c r="I162" s="108"/>
      <c r="J162" s="108"/>
      <c r="K162" s="107"/>
      <c r="L162" s="109"/>
      <c r="M162" s="109"/>
      <c r="N162" s="110"/>
      <c r="O162" s="148"/>
      <c r="P162" s="109"/>
      <c r="Q162" s="146"/>
      <c r="R162" s="109"/>
      <c r="S162" s="146"/>
      <c r="T162" s="109"/>
      <c r="U162" s="146"/>
      <c r="V162" s="109"/>
      <c r="W162" s="146"/>
      <c r="X162" s="109"/>
      <c r="Y162" s="178"/>
    </row>
    <row r="163" spans="1:25" ht="30" customHeight="1">
      <c r="A163" s="51">
        <f t="shared" si="2"/>
        <v>154</v>
      </c>
      <c r="B163" s="106"/>
      <c r="C163" s="107"/>
      <c r="D163" s="144"/>
      <c r="E163" s="149"/>
      <c r="F163" s="150"/>
      <c r="G163" s="147"/>
      <c r="H163" s="148"/>
      <c r="I163" s="108"/>
      <c r="J163" s="108"/>
      <c r="K163" s="107"/>
      <c r="L163" s="109"/>
      <c r="M163" s="109"/>
      <c r="N163" s="110"/>
      <c r="O163" s="148"/>
      <c r="P163" s="109"/>
      <c r="Q163" s="146"/>
      <c r="R163" s="109"/>
      <c r="S163" s="146"/>
      <c r="T163" s="109"/>
      <c r="U163" s="146"/>
      <c r="V163" s="109"/>
      <c r="W163" s="146"/>
      <c r="X163" s="109"/>
      <c r="Y163" s="178"/>
    </row>
    <row r="164" spans="1:25" ht="30" customHeight="1">
      <c r="A164" s="51">
        <f t="shared" si="2"/>
        <v>155</v>
      </c>
      <c r="B164" s="106"/>
      <c r="C164" s="107"/>
      <c r="D164" s="144"/>
      <c r="E164" s="149"/>
      <c r="F164" s="150"/>
      <c r="G164" s="147"/>
      <c r="H164" s="148"/>
      <c r="I164" s="108"/>
      <c r="J164" s="108"/>
      <c r="K164" s="107"/>
      <c r="L164" s="109"/>
      <c r="M164" s="109"/>
      <c r="N164" s="110"/>
      <c r="O164" s="148"/>
      <c r="P164" s="109"/>
      <c r="Q164" s="146"/>
      <c r="R164" s="109"/>
      <c r="S164" s="146"/>
      <c r="T164" s="109"/>
      <c r="U164" s="146"/>
      <c r="V164" s="109"/>
      <c r="W164" s="146"/>
      <c r="X164" s="109"/>
      <c r="Y164" s="178"/>
    </row>
    <row r="165" spans="1:25" ht="30" customHeight="1">
      <c r="A165" s="51">
        <f t="shared" si="2"/>
        <v>156</v>
      </c>
      <c r="B165" s="106"/>
      <c r="C165" s="107"/>
      <c r="D165" s="144"/>
      <c r="E165" s="149"/>
      <c r="F165" s="150"/>
      <c r="G165" s="147"/>
      <c r="H165" s="148"/>
      <c r="I165" s="108"/>
      <c r="J165" s="108"/>
      <c r="K165" s="107"/>
      <c r="L165" s="109"/>
      <c r="M165" s="109"/>
      <c r="N165" s="110"/>
      <c r="O165" s="148"/>
      <c r="P165" s="109"/>
      <c r="Q165" s="146"/>
      <c r="R165" s="109"/>
      <c r="S165" s="146"/>
      <c r="T165" s="109"/>
      <c r="U165" s="146"/>
      <c r="V165" s="109"/>
      <c r="W165" s="146"/>
      <c r="X165" s="109"/>
      <c r="Y165" s="178"/>
    </row>
    <row r="166" spans="1:25" ht="30" customHeight="1">
      <c r="A166" s="51">
        <f t="shared" si="2"/>
        <v>157</v>
      </c>
      <c r="B166" s="106"/>
      <c r="C166" s="107"/>
      <c r="D166" s="144"/>
      <c r="E166" s="149"/>
      <c r="F166" s="150"/>
      <c r="G166" s="147"/>
      <c r="H166" s="148"/>
      <c r="I166" s="108"/>
      <c r="J166" s="108"/>
      <c r="K166" s="107"/>
      <c r="L166" s="109"/>
      <c r="M166" s="109"/>
      <c r="N166" s="110"/>
      <c r="O166" s="148"/>
      <c r="P166" s="109"/>
      <c r="Q166" s="146"/>
      <c r="R166" s="109"/>
      <c r="S166" s="146"/>
      <c r="T166" s="109"/>
      <c r="U166" s="146"/>
      <c r="V166" s="109"/>
      <c r="W166" s="146"/>
      <c r="X166" s="109"/>
      <c r="Y166" s="178"/>
    </row>
    <row r="167" spans="1:25" ht="30" customHeight="1">
      <c r="A167" s="51">
        <f t="shared" si="2"/>
        <v>158</v>
      </c>
      <c r="B167" s="106"/>
      <c r="C167" s="107"/>
      <c r="D167" s="144"/>
      <c r="E167" s="149"/>
      <c r="F167" s="150"/>
      <c r="G167" s="147"/>
      <c r="H167" s="148"/>
      <c r="I167" s="108"/>
      <c r="J167" s="108"/>
      <c r="K167" s="107"/>
      <c r="L167" s="109"/>
      <c r="M167" s="109"/>
      <c r="N167" s="110"/>
      <c r="O167" s="148"/>
      <c r="P167" s="109"/>
      <c r="Q167" s="146"/>
      <c r="R167" s="109"/>
      <c r="S167" s="146"/>
      <c r="T167" s="109"/>
      <c r="U167" s="146"/>
      <c r="V167" s="109"/>
      <c r="W167" s="146"/>
      <c r="X167" s="109"/>
      <c r="Y167" s="178"/>
    </row>
    <row r="168" spans="1:25" ht="30" customHeight="1">
      <c r="A168" s="51">
        <f t="shared" si="2"/>
        <v>159</v>
      </c>
      <c r="B168" s="106"/>
      <c r="C168" s="107"/>
      <c r="D168" s="144"/>
      <c r="E168" s="149"/>
      <c r="F168" s="150"/>
      <c r="G168" s="147"/>
      <c r="H168" s="148"/>
      <c r="I168" s="108"/>
      <c r="J168" s="108"/>
      <c r="K168" s="107"/>
      <c r="L168" s="109"/>
      <c r="M168" s="109"/>
      <c r="N168" s="110"/>
      <c r="O168" s="148"/>
      <c r="P168" s="109"/>
      <c r="Q168" s="146"/>
      <c r="R168" s="109"/>
      <c r="S168" s="146"/>
      <c r="T168" s="109"/>
      <c r="U168" s="146"/>
      <c r="V168" s="109"/>
      <c r="W168" s="146"/>
      <c r="X168" s="109"/>
      <c r="Y168" s="178"/>
    </row>
    <row r="169" spans="1:25" ht="30" customHeight="1">
      <c r="A169" s="51">
        <f t="shared" si="2"/>
        <v>160</v>
      </c>
      <c r="B169" s="106"/>
      <c r="C169" s="107"/>
      <c r="D169" s="144"/>
      <c r="E169" s="149"/>
      <c r="F169" s="150"/>
      <c r="G169" s="147"/>
      <c r="H169" s="148"/>
      <c r="I169" s="108"/>
      <c r="J169" s="108"/>
      <c r="K169" s="107"/>
      <c r="L169" s="109"/>
      <c r="M169" s="109"/>
      <c r="N169" s="110"/>
      <c r="O169" s="148"/>
      <c r="P169" s="109"/>
      <c r="Q169" s="146"/>
      <c r="R169" s="109"/>
      <c r="S169" s="146"/>
      <c r="T169" s="109"/>
      <c r="U169" s="146"/>
      <c r="V169" s="109"/>
      <c r="W169" s="146"/>
      <c r="X169" s="109"/>
      <c r="Y169" s="178"/>
    </row>
    <row r="170" spans="1:25" ht="30" customHeight="1">
      <c r="A170" s="51">
        <f t="shared" si="2"/>
        <v>161</v>
      </c>
      <c r="B170" s="106"/>
      <c r="C170" s="107"/>
      <c r="D170" s="144"/>
      <c r="E170" s="149"/>
      <c r="F170" s="150"/>
      <c r="G170" s="147"/>
      <c r="H170" s="148"/>
      <c r="I170" s="108"/>
      <c r="J170" s="108"/>
      <c r="K170" s="107"/>
      <c r="L170" s="109"/>
      <c r="M170" s="109"/>
      <c r="N170" s="110"/>
      <c r="O170" s="148"/>
      <c r="P170" s="109"/>
      <c r="Q170" s="146"/>
      <c r="R170" s="109"/>
      <c r="S170" s="146"/>
      <c r="T170" s="109"/>
      <c r="U170" s="146"/>
      <c r="V170" s="109"/>
      <c r="W170" s="146"/>
      <c r="X170" s="109"/>
      <c r="Y170" s="178"/>
    </row>
    <row r="171" spans="1:25" ht="30" customHeight="1">
      <c r="A171" s="51">
        <f t="shared" si="2"/>
        <v>162</v>
      </c>
      <c r="B171" s="106"/>
      <c r="C171" s="107"/>
      <c r="D171" s="144"/>
      <c r="E171" s="149"/>
      <c r="F171" s="150"/>
      <c r="G171" s="147"/>
      <c r="H171" s="148"/>
      <c r="I171" s="108"/>
      <c r="J171" s="108"/>
      <c r="K171" s="107"/>
      <c r="L171" s="109"/>
      <c r="M171" s="109"/>
      <c r="N171" s="110"/>
      <c r="O171" s="148"/>
      <c r="P171" s="109"/>
      <c r="Q171" s="146"/>
      <c r="R171" s="109"/>
      <c r="S171" s="146"/>
      <c r="T171" s="109"/>
      <c r="U171" s="146"/>
      <c r="V171" s="109"/>
      <c r="W171" s="146"/>
      <c r="X171" s="109"/>
      <c r="Y171" s="178"/>
    </row>
    <row r="172" spans="1:25" ht="30" customHeight="1">
      <c r="A172" s="51">
        <f t="shared" si="2"/>
        <v>163</v>
      </c>
      <c r="B172" s="106"/>
      <c r="C172" s="107"/>
      <c r="D172" s="144"/>
      <c r="E172" s="149"/>
      <c r="F172" s="150"/>
      <c r="G172" s="147"/>
      <c r="H172" s="148"/>
      <c r="I172" s="108"/>
      <c r="J172" s="108"/>
      <c r="K172" s="107"/>
      <c r="L172" s="109"/>
      <c r="M172" s="109"/>
      <c r="N172" s="110"/>
      <c r="O172" s="148"/>
      <c r="P172" s="109"/>
      <c r="Q172" s="146"/>
      <c r="R172" s="109"/>
      <c r="S172" s="146"/>
      <c r="T172" s="109"/>
      <c r="U172" s="146"/>
      <c r="V172" s="109"/>
      <c r="W172" s="146"/>
      <c r="X172" s="109"/>
      <c r="Y172" s="178"/>
    </row>
    <row r="173" spans="1:25" ht="30" customHeight="1">
      <c r="A173" s="51">
        <f t="shared" si="2"/>
        <v>164</v>
      </c>
      <c r="B173" s="106"/>
      <c r="C173" s="107"/>
      <c r="D173" s="144"/>
      <c r="E173" s="149"/>
      <c r="F173" s="150"/>
      <c r="G173" s="147"/>
      <c r="H173" s="148"/>
      <c r="I173" s="108"/>
      <c r="J173" s="108"/>
      <c r="K173" s="107"/>
      <c r="L173" s="109"/>
      <c r="M173" s="109"/>
      <c r="N173" s="110"/>
      <c r="O173" s="148"/>
      <c r="P173" s="109"/>
      <c r="Q173" s="146"/>
      <c r="R173" s="109"/>
      <c r="S173" s="146"/>
      <c r="T173" s="109"/>
      <c r="U173" s="146"/>
      <c r="V173" s="109"/>
      <c r="W173" s="146"/>
      <c r="X173" s="109"/>
      <c r="Y173" s="178"/>
    </row>
    <row r="174" spans="1:25" ht="30" customHeight="1">
      <c r="A174" s="51">
        <f t="shared" si="2"/>
        <v>165</v>
      </c>
      <c r="B174" s="106"/>
      <c r="C174" s="107"/>
      <c r="D174" s="144"/>
      <c r="E174" s="149"/>
      <c r="F174" s="150"/>
      <c r="G174" s="147"/>
      <c r="H174" s="148"/>
      <c r="I174" s="108"/>
      <c r="J174" s="108"/>
      <c r="K174" s="107"/>
      <c r="L174" s="109"/>
      <c r="M174" s="109"/>
      <c r="N174" s="110"/>
      <c r="O174" s="148"/>
      <c r="P174" s="109"/>
      <c r="Q174" s="146"/>
      <c r="R174" s="109"/>
      <c r="S174" s="146"/>
      <c r="T174" s="109"/>
      <c r="U174" s="146"/>
      <c r="V174" s="109"/>
      <c r="W174" s="146"/>
      <c r="X174" s="109"/>
      <c r="Y174" s="178"/>
    </row>
    <row r="175" spans="1:25" ht="30" customHeight="1">
      <c r="A175" s="51">
        <f t="shared" si="2"/>
        <v>166</v>
      </c>
      <c r="B175" s="106"/>
      <c r="C175" s="107"/>
      <c r="D175" s="144"/>
      <c r="E175" s="149"/>
      <c r="F175" s="150"/>
      <c r="G175" s="147"/>
      <c r="H175" s="148"/>
      <c r="I175" s="108"/>
      <c r="J175" s="108"/>
      <c r="K175" s="107"/>
      <c r="L175" s="109"/>
      <c r="M175" s="109"/>
      <c r="N175" s="110"/>
      <c r="O175" s="148"/>
      <c r="P175" s="109"/>
      <c r="Q175" s="146"/>
      <c r="R175" s="109"/>
      <c r="S175" s="146"/>
      <c r="T175" s="109"/>
      <c r="U175" s="146"/>
      <c r="V175" s="109"/>
      <c r="W175" s="146"/>
      <c r="X175" s="109"/>
      <c r="Y175" s="178"/>
    </row>
    <row r="176" spans="1:25" ht="30" customHeight="1">
      <c r="A176" s="51">
        <f t="shared" si="2"/>
        <v>167</v>
      </c>
      <c r="B176" s="106"/>
      <c r="C176" s="107"/>
      <c r="D176" s="144"/>
      <c r="E176" s="149"/>
      <c r="F176" s="150"/>
      <c r="G176" s="147"/>
      <c r="H176" s="148"/>
      <c r="I176" s="108"/>
      <c r="J176" s="108"/>
      <c r="K176" s="107"/>
      <c r="L176" s="109"/>
      <c r="M176" s="109"/>
      <c r="N176" s="110"/>
      <c r="O176" s="148"/>
      <c r="P176" s="109"/>
      <c r="Q176" s="146"/>
      <c r="R176" s="109"/>
      <c r="S176" s="146"/>
      <c r="T176" s="109"/>
      <c r="U176" s="146"/>
      <c r="V176" s="109"/>
      <c r="W176" s="146"/>
      <c r="X176" s="109"/>
      <c r="Y176" s="178"/>
    </row>
    <row r="177" spans="1:25" ht="30" customHeight="1">
      <c r="A177" s="51">
        <f t="shared" si="2"/>
        <v>168</v>
      </c>
      <c r="B177" s="106"/>
      <c r="C177" s="107"/>
      <c r="D177" s="144"/>
      <c r="E177" s="149"/>
      <c r="F177" s="150"/>
      <c r="G177" s="147"/>
      <c r="H177" s="148"/>
      <c r="I177" s="108"/>
      <c r="J177" s="108"/>
      <c r="K177" s="107"/>
      <c r="L177" s="109"/>
      <c r="M177" s="109"/>
      <c r="N177" s="110"/>
      <c r="O177" s="148"/>
      <c r="P177" s="109"/>
      <c r="Q177" s="146"/>
      <c r="R177" s="109"/>
      <c r="S177" s="146"/>
      <c r="T177" s="109"/>
      <c r="U177" s="146"/>
      <c r="V177" s="109"/>
      <c r="W177" s="146"/>
      <c r="X177" s="109"/>
      <c r="Y177" s="178"/>
    </row>
    <row r="178" spans="1:25" ht="30" customHeight="1">
      <c r="A178" s="51">
        <f t="shared" si="2"/>
        <v>169</v>
      </c>
      <c r="B178" s="106"/>
      <c r="C178" s="107"/>
      <c r="D178" s="144"/>
      <c r="E178" s="149"/>
      <c r="F178" s="150"/>
      <c r="G178" s="147"/>
      <c r="H178" s="148"/>
      <c r="I178" s="108"/>
      <c r="J178" s="108"/>
      <c r="K178" s="107"/>
      <c r="L178" s="109"/>
      <c r="M178" s="109"/>
      <c r="N178" s="110"/>
      <c r="O178" s="148"/>
      <c r="P178" s="109"/>
      <c r="Q178" s="146"/>
      <c r="R178" s="109"/>
      <c r="S178" s="146"/>
      <c r="T178" s="109"/>
      <c r="U178" s="146"/>
      <c r="V178" s="109"/>
      <c r="W178" s="146"/>
      <c r="X178" s="109"/>
      <c r="Y178" s="178"/>
    </row>
    <row r="179" spans="1:25" ht="30" customHeight="1">
      <c r="A179" s="51">
        <f t="shared" si="2"/>
        <v>170</v>
      </c>
      <c r="B179" s="106"/>
      <c r="C179" s="107"/>
      <c r="D179" s="144"/>
      <c r="E179" s="149"/>
      <c r="F179" s="150"/>
      <c r="G179" s="147"/>
      <c r="H179" s="148"/>
      <c r="I179" s="108"/>
      <c r="J179" s="108"/>
      <c r="K179" s="107"/>
      <c r="L179" s="109"/>
      <c r="M179" s="109"/>
      <c r="N179" s="110"/>
      <c r="O179" s="148"/>
      <c r="P179" s="109"/>
      <c r="Q179" s="146"/>
      <c r="R179" s="109"/>
      <c r="S179" s="146"/>
      <c r="T179" s="109"/>
      <c r="U179" s="146"/>
      <c r="V179" s="109"/>
      <c r="W179" s="146"/>
      <c r="X179" s="109"/>
      <c r="Y179" s="178"/>
    </row>
    <row r="180" spans="1:25" ht="30" customHeight="1">
      <c r="A180" s="51">
        <f t="shared" si="2"/>
        <v>171</v>
      </c>
      <c r="B180" s="106"/>
      <c r="C180" s="107"/>
      <c r="D180" s="144"/>
      <c r="E180" s="149"/>
      <c r="F180" s="150"/>
      <c r="G180" s="147"/>
      <c r="H180" s="148"/>
      <c r="I180" s="108"/>
      <c r="J180" s="108"/>
      <c r="K180" s="107"/>
      <c r="L180" s="109"/>
      <c r="M180" s="109"/>
      <c r="N180" s="110"/>
      <c r="O180" s="148"/>
      <c r="P180" s="109"/>
      <c r="Q180" s="146"/>
      <c r="R180" s="109"/>
      <c r="S180" s="146"/>
      <c r="T180" s="109"/>
      <c r="U180" s="146"/>
      <c r="V180" s="109"/>
      <c r="W180" s="146"/>
      <c r="X180" s="109"/>
      <c r="Y180" s="178"/>
    </row>
    <row r="181" spans="1:25" ht="30" customHeight="1">
      <c r="A181" s="51">
        <f t="shared" si="2"/>
        <v>172</v>
      </c>
      <c r="B181" s="106"/>
      <c r="C181" s="107"/>
      <c r="D181" s="144"/>
      <c r="E181" s="149"/>
      <c r="F181" s="150"/>
      <c r="G181" s="147"/>
      <c r="H181" s="148"/>
      <c r="I181" s="108"/>
      <c r="J181" s="108"/>
      <c r="K181" s="107"/>
      <c r="L181" s="109"/>
      <c r="M181" s="109"/>
      <c r="N181" s="110"/>
      <c r="O181" s="148"/>
      <c r="P181" s="109"/>
      <c r="Q181" s="146"/>
      <c r="R181" s="109"/>
      <c r="S181" s="146"/>
      <c r="T181" s="109"/>
      <c r="U181" s="146"/>
      <c r="V181" s="109"/>
      <c r="W181" s="146"/>
      <c r="X181" s="109"/>
      <c r="Y181" s="178"/>
    </row>
    <row r="182" spans="1:25" ht="30" customHeight="1">
      <c r="A182" s="51">
        <f t="shared" si="2"/>
        <v>173</v>
      </c>
      <c r="B182" s="106"/>
      <c r="C182" s="107"/>
      <c r="D182" s="144"/>
      <c r="E182" s="149"/>
      <c r="F182" s="150"/>
      <c r="G182" s="147"/>
      <c r="H182" s="148"/>
      <c r="I182" s="108"/>
      <c r="J182" s="108"/>
      <c r="K182" s="107"/>
      <c r="L182" s="109"/>
      <c r="M182" s="109"/>
      <c r="N182" s="110"/>
      <c r="O182" s="148"/>
      <c r="P182" s="109"/>
      <c r="Q182" s="146"/>
      <c r="R182" s="109"/>
      <c r="S182" s="146"/>
      <c r="T182" s="109"/>
      <c r="U182" s="146"/>
      <c r="V182" s="109"/>
      <c r="W182" s="146"/>
      <c r="X182" s="109"/>
      <c r="Y182" s="178"/>
    </row>
    <row r="183" spans="1:25" ht="30" customHeight="1">
      <c r="A183" s="51">
        <f t="shared" si="2"/>
        <v>174</v>
      </c>
      <c r="B183" s="106"/>
      <c r="C183" s="107"/>
      <c r="D183" s="144"/>
      <c r="E183" s="149"/>
      <c r="F183" s="150"/>
      <c r="G183" s="147"/>
      <c r="H183" s="148"/>
      <c r="I183" s="108"/>
      <c r="J183" s="108"/>
      <c r="K183" s="107"/>
      <c r="L183" s="109"/>
      <c r="M183" s="109"/>
      <c r="N183" s="110"/>
      <c r="O183" s="148"/>
      <c r="P183" s="109"/>
      <c r="Q183" s="146"/>
      <c r="R183" s="109"/>
      <c r="S183" s="146"/>
      <c r="T183" s="109"/>
      <c r="U183" s="146"/>
      <c r="V183" s="109"/>
      <c r="W183" s="146"/>
      <c r="X183" s="109"/>
      <c r="Y183" s="178"/>
    </row>
    <row r="184" spans="1:25" ht="30" customHeight="1">
      <c r="A184" s="51">
        <f t="shared" si="2"/>
        <v>175</v>
      </c>
      <c r="B184" s="106"/>
      <c r="C184" s="107"/>
      <c r="D184" s="144"/>
      <c r="E184" s="149"/>
      <c r="F184" s="150"/>
      <c r="G184" s="147"/>
      <c r="H184" s="148"/>
      <c r="I184" s="108"/>
      <c r="J184" s="108"/>
      <c r="K184" s="107"/>
      <c r="L184" s="109"/>
      <c r="M184" s="109"/>
      <c r="N184" s="110"/>
      <c r="O184" s="148"/>
      <c r="P184" s="109"/>
      <c r="Q184" s="146"/>
      <c r="R184" s="109"/>
      <c r="S184" s="146"/>
      <c r="T184" s="109"/>
      <c r="U184" s="146"/>
      <c r="V184" s="109"/>
      <c r="W184" s="146"/>
      <c r="X184" s="109"/>
      <c r="Y184" s="178"/>
    </row>
    <row r="185" spans="1:25" ht="30" customHeight="1">
      <c r="A185" s="51">
        <f t="shared" si="2"/>
        <v>176</v>
      </c>
      <c r="B185" s="106"/>
      <c r="C185" s="107"/>
      <c r="D185" s="144"/>
      <c r="E185" s="149"/>
      <c r="F185" s="150"/>
      <c r="G185" s="147"/>
      <c r="H185" s="148"/>
      <c r="I185" s="108"/>
      <c r="J185" s="108"/>
      <c r="K185" s="107"/>
      <c r="L185" s="109"/>
      <c r="M185" s="109"/>
      <c r="N185" s="110"/>
      <c r="O185" s="148"/>
      <c r="P185" s="109"/>
      <c r="Q185" s="146"/>
      <c r="R185" s="109"/>
      <c r="S185" s="146"/>
      <c r="T185" s="109"/>
      <c r="U185" s="146"/>
      <c r="V185" s="109"/>
      <c r="W185" s="146"/>
      <c r="X185" s="109"/>
      <c r="Y185" s="178"/>
    </row>
    <row r="186" spans="1:25" ht="30" customHeight="1">
      <c r="A186" s="51">
        <f t="shared" si="2"/>
        <v>177</v>
      </c>
      <c r="B186" s="106"/>
      <c r="C186" s="107"/>
      <c r="D186" s="144"/>
      <c r="E186" s="149"/>
      <c r="F186" s="150"/>
      <c r="G186" s="147"/>
      <c r="H186" s="148"/>
      <c r="I186" s="108"/>
      <c r="J186" s="108"/>
      <c r="K186" s="107"/>
      <c r="L186" s="109"/>
      <c r="M186" s="109"/>
      <c r="N186" s="110"/>
      <c r="O186" s="148"/>
      <c r="P186" s="109"/>
      <c r="Q186" s="146"/>
      <c r="R186" s="109"/>
      <c r="S186" s="146"/>
      <c r="T186" s="109"/>
      <c r="U186" s="146"/>
      <c r="V186" s="109"/>
      <c r="W186" s="146"/>
      <c r="X186" s="109"/>
      <c r="Y186" s="178"/>
    </row>
    <row r="187" spans="1:25" ht="30" customHeight="1">
      <c r="A187" s="51">
        <f t="shared" si="2"/>
        <v>178</v>
      </c>
      <c r="B187" s="106"/>
      <c r="C187" s="107"/>
      <c r="D187" s="144"/>
      <c r="E187" s="149"/>
      <c r="F187" s="150"/>
      <c r="G187" s="147"/>
      <c r="H187" s="148"/>
      <c r="I187" s="108"/>
      <c r="J187" s="108"/>
      <c r="K187" s="107"/>
      <c r="L187" s="109"/>
      <c r="M187" s="109"/>
      <c r="N187" s="110"/>
      <c r="O187" s="148"/>
      <c r="P187" s="109"/>
      <c r="Q187" s="146"/>
      <c r="R187" s="109"/>
      <c r="S187" s="146"/>
      <c r="T187" s="109"/>
      <c r="U187" s="146"/>
      <c r="V187" s="109"/>
      <c r="W187" s="146"/>
      <c r="X187" s="109"/>
      <c r="Y187" s="178"/>
    </row>
    <row r="188" spans="1:25" ht="30" customHeight="1">
      <c r="A188" s="51">
        <f t="shared" si="2"/>
        <v>179</v>
      </c>
      <c r="B188" s="106"/>
      <c r="C188" s="107"/>
      <c r="D188" s="144"/>
      <c r="E188" s="149"/>
      <c r="F188" s="150"/>
      <c r="G188" s="147"/>
      <c r="H188" s="148"/>
      <c r="I188" s="108"/>
      <c r="J188" s="108"/>
      <c r="K188" s="107"/>
      <c r="L188" s="109"/>
      <c r="M188" s="109"/>
      <c r="N188" s="110"/>
      <c r="O188" s="148"/>
      <c r="P188" s="109"/>
      <c r="Q188" s="146"/>
      <c r="R188" s="109"/>
      <c r="S188" s="146"/>
      <c r="T188" s="109"/>
      <c r="U188" s="146"/>
      <c r="V188" s="109"/>
      <c r="W188" s="146"/>
      <c r="X188" s="109"/>
      <c r="Y188" s="178"/>
    </row>
    <row r="189" spans="1:25" ht="30" customHeight="1">
      <c r="A189" s="51">
        <f t="shared" si="2"/>
        <v>180</v>
      </c>
      <c r="B189" s="106"/>
      <c r="C189" s="107"/>
      <c r="D189" s="144"/>
      <c r="E189" s="149"/>
      <c r="F189" s="150"/>
      <c r="G189" s="147"/>
      <c r="H189" s="148"/>
      <c r="I189" s="108"/>
      <c r="J189" s="108"/>
      <c r="K189" s="107"/>
      <c r="L189" s="109"/>
      <c r="M189" s="109"/>
      <c r="N189" s="110"/>
      <c r="O189" s="148"/>
      <c r="P189" s="109"/>
      <c r="Q189" s="146"/>
      <c r="R189" s="109"/>
      <c r="S189" s="146"/>
      <c r="T189" s="109"/>
      <c r="U189" s="146"/>
      <c r="V189" s="109"/>
      <c r="W189" s="146"/>
      <c r="X189" s="109"/>
      <c r="Y189" s="178"/>
    </row>
    <row r="190" spans="1:25" ht="30" customHeight="1">
      <c r="A190" s="51">
        <f t="shared" si="2"/>
        <v>181</v>
      </c>
      <c r="B190" s="106"/>
      <c r="C190" s="107"/>
      <c r="D190" s="144"/>
      <c r="E190" s="149"/>
      <c r="F190" s="150"/>
      <c r="G190" s="147"/>
      <c r="H190" s="148"/>
      <c r="I190" s="108"/>
      <c r="J190" s="108"/>
      <c r="K190" s="107"/>
      <c r="L190" s="109"/>
      <c r="M190" s="109"/>
      <c r="N190" s="110"/>
      <c r="O190" s="148"/>
      <c r="P190" s="109"/>
      <c r="Q190" s="146"/>
      <c r="R190" s="109"/>
      <c r="S190" s="146"/>
      <c r="T190" s="109"/>
      <c r="U190" s="146"/>
      <c r="V190" s="109"/>
      <c r="W190" s="146"/>
      <c r="X190" s="109"/>
      <c r="Y190" s="178"/>
    </row>
    <row r="191" spans="1:25" ht="30" customHeight="1">
      <c r="A191" s="51">
        <f t="shared" si="2"/>
        <v>182</v>
      </c>
      <c r="B191" s="106"/>
      <c r="C191" s="107"/>
      <c r="D191" s="144"/>
      <c r="E191" s="149"/>
      <c r="F191" s="150"/>
      <c r="G191" s="147"/>
      <c r="H191" s="148"/>
      <c r="I191" s="108"/>
      <c r="J191" s="108"/>
      <c r="K191" s="107"/>
      <c r="L191" s="109"/>
      <c r="M191" s="109"/>
      <c r="N191" s="110"/>
      <c r="O191" s="148"/>
      <c r="P191" s="109"/>
      <c r="Q191" s="146"/>
      <c r="R191" s="109"/>
      <c r="S191" s="146"/>
      <c r="T191" s="109"/>
      <c r="U191" s="146"/>
      <c r="V191" s="109"/>
      <c r="W191" s="146"/>
      <c r="X191" s="109"/>
      <c r="Y191" s="178"/>
    </row>
    <row r="192" spans="1:25" ht="30" customHeight="1">
      <c r="A192" s="51">
        <f t="shared" si="2"/>
        <v>183</v>
      </c>
      <c r="B192" s="106"/>
      <c r="C192" s="107"/>
      <c r="D192" s="144"/>
      <c r="E192" s="149"/>
      <c r="F192" s="150"/>
      <c r="G192" s="147"/>
      <c r="H192" s="148"/>
      <c r="I192" s="108"/>
      <c r="J192" s="108"/>
      <c r="K192" s="107"/>
      <c r="L192" s="109"/>
      <c r="M192" s="109"/>
      <c r="N192" s="110"/>
      <c r="O192" s="148"/>
      <c r="P192" s="109"/>
      <c r="Q192" s="146"/>
      <c r="R192" s="109"/>
      <c r="S192" s="146"/>
      <c r="T192" s="109"/>
      <c r="U192" s="146"/>
      <c r="V192" s="109"/>
      <c r="W192" s="146"/>
      <c r="X192" s="109"/>
      <c r="Y192" s="178"/>
    </row>
    <row r="193" spans="1:25" ht="30" customHeight="1">
      <c r="A193" s="51">
        <f t="shared" si="2"/>
        <v>184</v>
      </c>
      <c r="B193" s="106"/>
      <c r="C193" s="107"/>
      <c r="D193" s="144"/>
      <c r="E193" s="149"/>
      <c r="F193" s="150"/>
      <c r="G193" s="147"/>
      <c r="H193" s="148"/>
      <c r="I193" s="108"/>
      <c r="J193" s="108"/>
      <c r="K193" s="107"/>
      <c r="L193" s="109"/>
      <c r="M193" s="109"/>
      <c r="N193" s="110"/>
      <c r="O193" s="148"/>
      <c r="P193" s="109"/>
      <c r="Q193" s="146"/>
      <c r="R193" s="109"/>
      <c r="S193" s="146"/>
      <c r="T193" s="109"/>
      <c r="U193" s="146"/>
      <c r="V193" s="109"/>
      <c r="W193" s="146"/>
      <c r="X193" s="109"/>
      <c r="Y193" s="178"/>
    </row>
    <row r="194" spans="1:25" ht="30" customHeight="1">
      <c r="A194" s="51">
        <f t="shared" si="2"/>
        <v>185</v>
      </c>
      <c r="B194" s="106"/>
      <c r="C194" s="107"/>
      <c r="D194" s="144"/>
      <c r="E194" s="149"/>
      <c r="F194" s="150"/>
      <c r="G194" s="147"/>
      <c r="H194" s="148"/>
      <c r="I194" s="108"/>
      <c r="J194" s="108"/>
      <c r="K194" s="107"/>
      <c r="L194" s="109"/>
      <c r="M194" s="109"/>
      <c r="N194" s="110"/>
      <c r="O194" s="148"/>
      <c r="P194" s="109"/>
      <c r="Q194" s="146"/>
      <c r="R194" s="109"/>
      <c r="S194" s="146"/>
      <c r="T194" s="109"/>
      <c r="U194" s="146"/>
      <c r="V194" s="109"/>
      <c r="W194" s="146"/>
      <c r="X194" s="109"/>
      <c r="Y194" s="178"/>
    </row>
    <row r="195" spans="1:25" ht="30" customHeight="1">
      <c r="A195" s="51">
        <f t="shared" si="2"/>
        <v>186</v>
      </c>
      <c r="B195" s="106"/>
      <c r="C195" s="107"/>
      <c r="D195" s="144"/>
      <c r="E195" s="149"/>
      <c r="F195" s="150"/>
      <c r="G195" s="147"/>
      <c r="H195" s="148"/>
      <c r="I195" s="108"/>
      <c r="J195" s="108"/>
      <c r="K195" s="107"/>
      <c r="L195" s="109"/>
      <c r="M195" s="109"/>
      <c r="N195" s="110"/>
      <c r="O195" s="148"/>
      <c r="P195" s="109"/>
      <c r="Q195" s="146"/>
      <c r="R195" s="109"/>
      <c r="S195" s="146"/>
      <c r="T195" s="109"/>
      <c r="U195" s="146"/>
      <c r="V195" s="109"/>
      <c r="W195" s="146"/>
      <c r="X195" s="109"/>
      <c r="Y195" s="178"/>
    </row>
    <row r="196" spans="1:25" ht="30" customHeight="1">
      <c r="A196" s="51">
        <f t="shared" si="2"/>
        <v>187</v>
      </c>
      <c r="B196" s="106"/>
      <c r="C196" s="107"/>
      <c r="D196" s="144"/>
      <c r="E196" s="149"/>
      <c r="F196" s="150"/>
      <c r="G196" s="147"/>
      <c r="H196" s="148"/>
      <c r="I196" s="108"/>
      <c r="J196" s="108"/>
      <c r="K196" s="107"/>
      <c r="L196" s="109"/>
      <c r="M196" s="109"/>
      <c r="N196" s="110"/>
      <c r="O196" s="148"/>
      <c r="P196" s="109"/>
      <c r="Q196" s="146"/>
      <c r="R196" s="109"/>
      <c r="S196" s="146"/>
      <c r="T196" s="109"/>
      <c r="U196" s="146"/>
      <c r="V196" s="109"/>
      <c r="W196" s="146"/>
      <c r="X196" s="109"/>
      <c r="Y196" s="178"/>
    </row>
    <row r="197" spans="1:25" ht="30" customHeight="1">
      <c r="A197" s="51">
        <f t="shared" si="2"/>
        <v>188</v>
      </c>
      <c r="B197" s="106"/>
      <c r="C197" s="107"/>
      <c r="D197" s="144"/>
      <c r="E197" s="149"/>
      <c r="F197" s="150"/>
      <c r="G197" s="147"/>
      <c r="H197" s="148"/>
      <c r="I197" s="108"/>
      <c r="J197" s="108"/>
      <c r="K197" s="107"/>
      <c r="L197" s="109"/>
      <c r="M197" s="109"/>
      <c r="N197" s="110"/>
      <c r="O197" s="148"/>
      <c r="P197" s="109"/>
      <c r="Q197" s="146"/>
      <c r="R197" s="109"/>
      <c r="S197" s="146"/>
      <c r="T197" s="109"/>
      <c r="U197" s="146"/>
      <c r="V197" s="109"/>
      <c r="W197" s="146"/>
      <c r="X197" s="109"/>
      <c r="Y197" s="178"/>
    </row>
    <row r="198" spans="1:25" ht="30" customHeight="1">
      <c r="A198" s="51">
        <f t="shared" si="2"/>
        <v>189</v>
      </c>
      <c r="B198" s="106"/>
      <c r="C198" s="107"/>
      <c r="D198" s="144"/>
      <c r="E198" s="149"/>
      <c r="F198" s="150"/>
      <c r="G198" s="147"/>
      <c r="H198" s="148"/>
      <c r="I198" s="108"/>
      <c r="J198" s="108"/>
      <c r="K198" s="107"/>
      <c r="L198" s="109"/>
      <c r="M198" s="109"/>
      <c r="N198" s="110"/>
      <c r="O198" s="148"/>
      <c r="P198" s="109"/>
      <c r="Q198" s="146"/>
      <c r="R198" s="109"/>
      <c r="S198" s="146"/>
      <c r="T198" s="109"/>
      <c r="U198" s="146"/>
      <c r="V198" s="109"/>
      <c r="W198" s="146"/>
      <c r="X198" s="109"/>
      <c r="Y198" s="178"/>
    </row>
    <row r="199" spans="1:25" ht="30" customHeight="1">
      <c r="A199" s="51">
        <f t="shared" si="2"/>
        <v>190</v>
      </c>
      <c r="B199" s="106"/>
      <c r="C199" s="107"/>
      <c r="D199" s="144"/>
      <c r="E199" s="149"/>
      <c r="F199" s="150"/>
      <c r="G199" s="147"/>
      <c r="H199" s="148"/>
      <c r="I199" s="108"/>
      <c r="J199" s="108"/>
      <c r="K199" s="107"/>
      <c r="L199" s="109"/>
      <c r="M199" s="109"/>
      <c r="N199" s="110"/>
      <c r="O199" s="148"/>
      <c r="P199" s="109"/>
      <c r="Q199" s="146"/>
      <c r="R199" s="109"/>
      <c r="S199" s="146"/>
      <c r="T199" s="109"/>
      <c r="U199" s="146"/>
      <c r="V199" s="109"/>
      <c r="W199" s="146"/>
      <c r="X199" s="109"/>
      <c r="Y199" s="178"/>
    </row>
    <row r="200" spans="1:25" ht="30" customHeight="1">
      <c r="A200" s="51">
        <f t="shared" si="2"/>
        <v>191</v>
      </c>
      <c r="B200" s="106"/>
      <c r="C200" s="107"/>
      <c r="D200" s="144"/>
      <c r="E200" s="149"/>
      <c r="F200" s="150"/>
      <c r="G200" s="147"/>
      <c r="H200" s="148"/>
      <c r="I200" s="108"/>
      <c r="J200" s="108"/>
      <c r="K200" s="107"/>
      <c r="L200" s="109"/>
      <c r="M200" s="109"/>
      <c r="N200" s="110"/>
      <c r="O200" s="148"/>
      <c r="P200" s="109"/>
      <c r="Q200" s="146"/>
      <c r="R200" s="109"/>
      <c r="S200" s="146"/>
      <c r="T200" s="109"/>
      <c r="U200" s="146"/>
      <c r="V200" s="109"/>
      <c r="W200" s="146"/>
      <c r="X200" s="109"/>
      <c r="Y200" s="178"/>
    </row>
    <row r="201" spans="1:25" ht="30" customHeight="1">
      <c r="A201" s="51">
        <f t="shared" si="2"/>
        <v>192</v>
      </c>
      <c r="B201" s="106"/>
      <c r="C201" s="107"/>
      <c r="D201" s="144"/>
      <c r="E201" s="149"/>
      <c r="F201" s="150"/>
      <c r="G201" s="147"/>
      <c r="H201" s="148"/>
      <c r="I201" s="108"/>
      <c r="J201" s="108"/>
      <c r="K201" s="107"/>
      <c r="L201" s="109"/>
      <c r="M201" s="109"/>
      <c r="N201" s="110"/>
      <c r="O201" s="148"/>
      <c r="P201" s="109"/>
      <c r="Q201" s="146"/>
      <c r="R201" s="109"/>
      <c r="S201" s="146"/>
      <c r="T201" s="109"/>
      <c r="U201" s="146"/>
      <c r="V201" s="109"/>
      <c r="W201" s="146"/>
      <c r="X201" s="109"/>
      <c r="Y201" s="178"/>
    </row>
    <row r="202" spans="1:25" ht="30" customHeight="1">
      <c r="A202" s="51">
        <f t="shared" si="2"/>
        <v>193</v>
      </c>
      <c r="B202" s="106"/>
      <c r="C202" s="107"/>
      <c r="D202" s="144"/>
      <c r="E202" s="149"/>
      <c r="F202" s="150"/>
      <c r="G202" s="147"/>
      <c r="H202" s="148"/>
      <c r="I202" s="108"/>
      <c r="J202" s="108"/>
      <c r="K202" s="107"/>
      <c r="L202" s="109"/>
      <c r="M202" s="109"/>
      <c r="N202" s="110"/>
      <c r="O202" s="148"/>
      <c r="P202" s="109"/>
      <c r="Q202" s="146"/>
      <c r="R202" s="109"/>
      <c r="S202" s="146"/>
      <c r="T202" s="109"/>
      <c r="U202" s="146"/>
      <c r="V202" s="109"/>
      <c r="W202" s="146"/>
      <c r="X202" s="109"/>
      <c r="Y202" s="178"/>
    </row>
    <row r="203" spans="1:25" ht="30" customHeight="1">
      <c r="A203" s="51">
        <f aca="true" t="shared" si="3" ref="A203:A266">A202+1</f>
        <v>194</v>
      </c>
      <c r="B203" s="106"/>
      <c r="C203" s="107"/>
      <c r="D203" s="144"/>
      <c r="E203" s="149"/>
      <c r="F203" s="150"/>
      <c r="G203" s="147"/>
      <c r="H203" s="148"/>
      <c r="I203" s="108"/>
      <c r="J203" s="108"/>
      <c r="K203" s="107"/>
      <c r="L203" s="109"/>
      <c r="M203" s="109"/>
      <c r="N203" s="110"/>
      <c r="O203" s="148"/>
      <c r="P203" s="109"/>
      <c r="Q203" s="146"/>
      <c r="R203" s="109"/>
      <c r="S203" s="146"/>
      <c r="T203" s="109"/>
      <c r="U203" s="146"/>
      <c r="V203" s="109"/>
      <c r="W203" s="146"/>
      <c r="X203" s="109"/>
      <c r="Y203" s="178"/>
    </row>
    <row r="204" spans="1:25" ht="30" customHeight="1">
      <c r="A204" s="51">
        <f t="shared" si="3"/>
        <v>195</v>
      </c>
      <c r="B204" s="106"/>
      <c r="C204" s="107"/>
      <c r="D204" s="144"/>
      <c r="E204" s="149"/>
      <c r="F204" s="150"/>
      <c r="G204" s="147"/>
      <c r="H204" s="148"/>
      <c r="I204" s="108"/>
      <c r="J204" s="108"/>
      <c r="K204" s="107"/>
      <c r="L204" s="109"/>
      <c r="M204" s="109"/>
      <c r="N204" s="110"/>
      <c r="O204" s="148"/>
      <c r="P204" s="109"/>
      <c r="Q204" s="146"/>
      <c r="R204" s="109"/>
      <c r="S204" s="146"/>
      <c r="T204" s="109"/>
      <c r="U204" s="146"/>
      <c r="V204" s="109"/>
      <c r="W204" s="146"/>
      <c r="X204" s="109"/>
      <c r="Y204" s="178"/>
    </row>
    <row r="205" spans="1:25" ht="30" customHeight="1">
      <c r="A205" s="51">
        <f t="shared" si="3"/>
        <v>196</v>
      </c>
      <c r="B205" s="106"/>
      <c r="C205" s="107"/>
      <c r="D205" s="144"/>
      <c r="E205" s="149"/>
      <c r="F205" s="150"/>
      <c r="G205" s="147"/>
      <c r="H205" s="148"/>
      <c r="I205" s="108"/>
      <c r="J205" s="108"/>
      <c r="K205" s="107"/>
      <c r="L205" s="109"/>
      <c r="M205" s="109"/>
      <c r="N205" s="110"/>
      <c r="O205" s="148"/>
      <c r="P205" s="109"/>
      <c r="Q205" s="146"/>
      <c r="R205" s="109"/>
      <c r="S205" s="146"/>
      <c r="T205" s="109"/>
      <c r="U205" s="146"/>
      <c r="V205" s="109"/>
      <c r="W205" s="146"/>
      <c r="X205" s="109"/>
      <c r="Y205" s="178"/>
    </row>
    <row r="206" spans="1:25" ht="30" customHeight="1">
      <c r="A206" s="51">
        <f t="shared" si="3"/>
        <v>197</v>
      </c>
      <c r="B206" s="106"/>
      <c r="C206" s="107"/>
      <c r="D206" s="144"/>
      <c r="E206" s="149"/>
      <c r="F206" s="150"/>
      <c r="G206" s="147"/>
      <c r="H206" s="148"/>
      <c r="I206" s="108"/>
      <c r="J206" s="108"/>
      <c r="K206" s="107"/>
      <c r="L206" s="109"/>
      <c r="M206" s="109"/>
      <c r="N206" s="110"/>
      <c r="O206" s="148"/>
      <c r="P206" s="109"/>
      <c r="Q206" s="146"/>
      <c r="R206" s="109"/>
      <c r="S206" s="146"/>
      <c r="T206" s="109"/>
      <c r="U206" s="146"/>
      <c r="V206" s="109"/>
      <c r="W206" s="146"/>
      <c r="X206" s="109"/>
      <c r="Y206" s="178"/>
    </row>
    <row r="207" spans="1:25" ht="30" customHeight="1">
      <c r="A207" s="51">
        <f t="shared" si="3"/>
        <v>198</v>
      </c>
      <c r="B207" s="106"/>
      <c r="C207" s="107"/>
      <c r="D207" s="144"/>
      <c r="E207" s="149"/>
      <c r="F207" s="150"/>
      <c r="G207" s="147"/>
      <c r="H207" s="148"/>
      <c r="I207" s="108"/>
      <c r="J207" s="108"/>
      <c r="K207" s="107"/>
      <c r="L207" s="109"/>
      <c r="M207" s="109"/>
      <c r="N207" s="110"/>
      <c r="O207" s="148"/>
      <c r="P207" s="109"/>
      <c r="Q207" s="146"/>
      <c r="R207" s="109"/>
      <c r="S207" s="146"/>
      <c r="T207" s="109"/>
      <c r="U207" s="146"/>
      <c r="V207" s="109"/>
      <c r="W207" s="146"/>
      <c r="X207" s="109"/>
      <c r="Y207" s="178"/>
    </row>
    <row r="208" spans="1:25" ht="30" customHeight="1">
      <c r="A208" s="51">
        <f t="shared" si="3"/>
        <v>199</v>
      </c>
      <c r="B208" s="106"/>
      <c r="C208" s="107"/>
      <c r="D208" s="144"/>
      <c r="E208" s="149"/>
      <c r="F208" s="150"/>
      <c r="G208" s="147"/>
      <c r="H208" s="148"/>
      <c r="I208" s="108"/>
      <c r="J208" s="108"/>
      <c r="K208" s="107"/>
      <c r="L208" s="109"/>
      <c r="M208" s="109"/>
      <c r="N208" s="110"/>
      <c r="O208" s="148"/>
      <c r="P208" s="109"/>
      <c r="Q208" s="146"/>
      <c r="R208" s="109"/>
      <c r="S208" s="146"/>
      <c r="T208" s="109"/>
      <c r="U208" s="146"/>
      <c r="V208" s="109"/>
      <c r="W208" s="146"/>
      <c r="X208" s="109"/>
      <c r="Y208" s="178"/>
    </row>
    <row r="209" spans="1:25" ht="30" customHeight="1">
      <c r="A209" s="51">
        <f t="shared" si="3"/>
        <v>200</v>
      </c>
      <c r="B209" s="106"/>
      <c r="C209" s="107"/>
      <c r="D209" s="144"/>
      <c r="E209" s="149"/>
      <c r="F209" s="150"/>
      <c r="G209" s="147"/>
      <c r="H209" s="148"/>
      <c r="I209" s="108"/>
      <c r="J209" s="108"/>
      <c r="K209" s="107"/>
      <c r="L209" s="109"/>
      <c r="M209" s="109"/>
      <c r="N209" s="110"/>
      <c r="O209" s="148"/>
      <c r="P209" s="109"/>
      <c r="Q209" s="146"/>
      <c r="R209" s="109"/>
      <c r="S209" s="146"/>
      <c r="T209" s="109"/>
      <c r="U209" s="146"/>
      <c r="V209" s="109"/>
      <c r="W209" s="146"/>
      <c r="X209" s="109"/>
      <c r="Y209" s="178"/>
    </row>
    <row r="210" spans="1:25" ht="30" customHeight="1">
      <c r="A210" s="51">
        <f t="shared" si="3"/>
        <v>201</v>
      </c>
      <c r="B210" s="106"/>
      <c r="C210" s="107"/>
      <c r="D210" s="144"/>
      <c r="E210" s="149"/>
      <c r="F210" s="150"/>
      <c r="G210" s="147"/>
      <c r="H210" s="148"/>
      <c r="I210" s="108"/>
      <c r="J210" s="108"/>
      <c r="K210" s="107"/>
      <c r="L210" s="109"/>
      <c r="M210" s="109"/>
      <c r="N210" s="110"/>
      <c r="O210" s="148"/>
      <c r="P210" s="109"/>
      <c r="Q210" s="146"/>
      <c r="R210" s="109"/>
      <c r="S210" s="146"/>
      <c r="T210" s="109"/>
      <c r="U210" s="146"/>
      <c r="V210" s="109"/>
      <c r="W210" s="146"/>
      <c r="X210" s="109"/>
      <c r="Y210" s="178"/>
    </row>
    <row r="211" spans="1:25" ht="30" customHeight="1">
      <c r="A211" s="51">
        <f t="shared" si="3"/>
        <v>202</v>
      </c>
      <c r="B211" s="106"/>
      <c r="C211" s="107"/>
      <c r="D211" s="144"/>
      <c r="E211" s="149"/>
      <c r="F211" s="150"/>
      <c r="G211" s="147"/>
      <c r="H211" s="148"/>
      <c r="I211" s="108"/>
      <c r="J211" s="108"/>
      <c r="K211" s="107"/>
      <c r="L211" s="109"/>
      <c r="M211" s="109"/>
      <c r="N211" s="110"/>
      <c r="O211" s="148"/>
      <c r="P211" s="109"/>
      <c r="Q211" s="146"/>
      <c r="R211" s="109"/>
      <c r="S211" s="146"/>
      <c r="T211" s="109"/>
      <c r="U211" s="146"/>
      <c r="V211" s="109"/>
      <c r="W211" s="146"/>
      <c r="X211" s="109"/>
      <c r="Y211" s="178"/>
    </row>
    <row r="212" spans="1:25" ht="30" customHeight="1">
      <c r="A212" s="51">
        <f t="shared" si="3"/>
        <v>203</v>
      </c>
      <c r="B212" s="106"/>
      <c r="C212" s="107"/>
      <c r="D212" s="144"/>
      <c r="E212" s="149"/>
      <c r="F212" s="150"/>
      <c r="G212" s="147"/>
      <c r="H212" s="148"/>
      <c r="I212" s="108"/>
      <c r="J212" s="108"/>
      <c r="K212" s="107"/>
      <c r="L212" s="109"/>
      <c r="M212" s="109"/>
      <c r="N212" s="110"/>
      <c r="O212" s="148"/>
      <c r="P212" s="109"/>
      <c r="Q212" s="146"/>
      <c r="R212" s="109"/>
      <c r="S212" s="146"/>
      <c r="T212" s="109"/>
      <c r="U212" s="146"/>
      <c r="V212" s="109"/>
      <c r="W212" s="146"/>
      <c r="X212" s="109"/>
      <c r="Y212" s="178"/>
    </row>
    <row r="213" spans="1:25" ht="30" customHeight="1">
      <c r="A213" s="51">
        <f t="shared" si="3"/>
        <v>204</v>
      </c>
      <c r="B213" s="106"/>
      <c r="C213" s="107"/>
      <c r="D213" s="144"/>
      <c r="E213" s="149"/>
      <c r="F213" s="150"/>
      <c r="G213" s="147"/>
      <c r="H213" s="148"/>
      <c r="I213" s="108"/>
      <c r="J213" s="108"/>
      <c r="K213" s="107"/>
      <c r="L213" s="109"/>
      <c r="M213" s="109"/>
      <c r="N213" s="110"/>
      <c r="O213" s="148"/>
      <c r="P213" s="109"/>
      <c r="Q213" s="146"/>
      <c r="R213" s="109"/>
      <c r="S213" s="146"/>
      <c r="T213" s="109"/>
      <c r="U213" s="146"/>
      <c r="V213" s="109"/>
      <c r="W213" s="146"/>
      <c r="X213" s="109"/>
      <c r="Y213" s="178"/>
    </row>
    <row r="214" spans="1:25" ht="30" customHeight="1">
      <c r="A214" s="51">
        <f t="shared" si="3"/>
        <v>205</v>
      </c>
      <c r="B214" s="106"/>
      <c r="C214" s="107"/>
      <c r="D214" s="144"/>
      <c r="E214" s="149"/>
      <c r="F214" s="150"/>
      <c r="G214" s="147"/>
      <c r="H214" s="148"/>
      <c r="I214" s="108"/>
      <c r="J214" s="108"/>
      <c r="K214" s="107"/>
      <c r="L214" s="109"/>
      <c r="M214" s="109"/>
      <c r="N214" s="110"/>
      <c r="O214" s="148"/>
      <c r="P214" s="109"/>
      <c r="Q214" s="146"/>
      <c r="R214" s="109"/>
      <c r="S214" s="146"/>
      <c r="T214" s="109"/>
      <c r="U214" s="146"/>
      <c r="V214" s="109"/>
      <c r="W214" s="146"/>
      <c r="X214" s="109"/>
      <c r="Y214" s="178"/>
    </row>
    <row r="215" spans="1:25" ht="30" customHeight="1">
      <c r="A215" s="51">
        <f t="shared" si="3"/>
        <v>206</v>
      </c>
      <c r="B215" s="106"/>
      <c r="C215" s="107"/>
      <c r="D215" s="144"/>
      <c r="E215" s="149"/>
      <c r="F215" s="150"/>
      <c r="G215" s="147"/>
      <c r="H215" s="148"/>
      <c r="I215" s="108"/>
      <c r="J215" s="108"/>
      <c r="K215" s="107"/>
      <c r="L215" s="109"/>
      <c r="M215" s="109"/>
      <c r="N215" s="110"/>
      <c r="O215" s="148"/>
      <c r="P215" s="109"/>
      <c r="Q215" s="146"/>
      <c r="R215" s="109"/>
      <c r="S215" s="146"/>
      <c r="T215" s="109"/>
      <c r="U215" s="146"/>
      <c r="V215" s="109"/>
      <c r="W215" s="146"/>
      <c r="X215" s="109"/>
      <c r="Y215" s="178"/>
    </row>
    <row r="216" spans="1:25" ht="30" customHeight="1">
      <c r="A216" s="51">
        <f t="shared" si="3"/>
        <v>207</v>
      </c>
      <c r="B216" s="106"/>
      <c r="C216" s="107"/>
      <c r="D216" s="144"/>
      <c r="E216" s="149"/>
      <c r="F216" s="150"/>
      <c r="G216" s="147"/>
      <c r="H216" s="148"/>
      <c r="I216" s="108"/>
      <c r="J216" s="108"/>
      <c r="K216" s="107"/>
      <c r="L216" s="109"/>
      <c r="M216" s="109"/>
      <c r="N216" s="110"/>
      <c r="O216" s="148"/>
      <c r="P216" s="109"/>
      <c r="Q216" s="146"/>
      <c r="R216" s="109"/>
      <c r="S216" s="146"/>
      <c r="T216" s="109"/>
      <c r="U216" s="146"/>
      <c r="V216" s="109"/>
      <c r="W216" s="146"/>
      <c r="X216" s="109"/>
      <c r="Y216" s="178"/>
    </row>
    <row r="217" spans="1:25" ht="30" customHeight="1">
      <c r="A217" s="51">
        <f t="shared" si="3"/>
        <v>208</v>
      </c>
      <c r="B217" s="106"/>
      <c r="C217" s="107"/>
      <c r="D217" s="144"/>
      <c r="E217" s="149"/>
      <c r="F217" s="150"/>
      <c r="G217" s="147"/>
      <c r="H217" s="148"/>
      <c r="I217" s="108"/>
      <c r="J217" s="108"/>
      <c r="K217" s="107"/>
      <c r="L217" s="109"/>
      <c r="M217" s="109"/>
      <c r="N217" s="110"/>
      <c r="O217" s="148"/>
      <c r="P217" s="109"/>
      <c r="Q217" s="146"/>
      <c r="R217" s="109"/>
      <c r="S217" s="146"/>
      <c r="T217" s="109"/>
      <c r="U217" s="146"/>
      <c r="V217" s="109"/>
      <c r="W217" s="146"/>
      <c r="X217" s="109"/>
      <c r="Y217" s="178"/>
    </row>
    <row r="218" spans="1:25" ht="30" customHeight="1">
      <c r="A218" s="51">
        <f t="shared" si="3"/>
        <v>209</v>
      </c>
      <c r="B218" s="106"/>
      <c r="C218" s="107"/>
      <c r="D218" s="144"/>
      <c r="E218" s="149"/>
      <c r="F218" s="150"/>
      <c r="G218" s="147"/>
      <c r="H218" s="148"/>
      <c r="I218" s="108"/>
      <c r="J218" s="108"/>
      <c r="K218" s="107"/>
      <c r="L218" s="109"/>
      <c r="M218" s="109"/>
      <c r="N218" s="110"/>
      <c r="O218" s="148"/>
      <c r="P218" s="109"/>
      <c r="Q218" s="146"/>
      <c r="R218" s="109"/>
      <c r="S218" s="146"/>
      <c r="T218" s="109"/>
      <c r="U218" s="146"/>
      <c r="V218" s="109"/>
      <c r="W218" s="146"/>
      <c r="X218" s="109"/>
      <c r="Y218" s="178"/>
    </row>
    <row r="219" spans="1:25" ht="30" customHeight="1">
      <c r="A219" s="51">
        <f t="shared" si="3"/>
        <v>210</v>
      </c>
      <c r="B219" s="106"/>
      <c r="C219" s="107"/>
      <c r="D219" s="144"/>
      <c r="E219" s="149"/>
      <c r="F219" s="150"/>
      <c r="G219" s="147"/>
      <c r="H219" s="148"/>
      <c r="I219" s="108"/>
      <c r="J219" s="108"/>
      <c r="K219" s="107"/>
      <c r="L219" s="109"/>
      <c r="M219" s="109"/>
      <c r="N219" s="110"/>
      <c r="O219" s="148"/>
      <c r="P219" s="109"/>
      <c r="Q219" s="146"/>
      <c r="R219" s="109"/>
      <c r="S219" s="146"/>
      <c r="T219" s="109"/>
      <c r="U219" s="146"/>
      <c r="V219" s="109"/>
      <c r="W219" s="146"/>
      <c r="X219" s="109"/>
      <c r="Y219" s="178"/>
    </row>
    <row r="220" spans="1:25" ht="30" customHeight="1">
      <c r="A220" s="51">
        <f t="shared" si="3"/>
        <v>211</v>
      </c>
      <c r="B220" s="106"/>
      <c r="C220" s="107"/>
      <c r="D220" s="144"/>
      <c r="E220" s="149"/>
      <c r="F220" s="150"/>
      <c r="G220" s="147"/>
      <c r="H220" s="148"/>
      <c r="I220" s="108"/>
      <c r="J220" s="108"/>
      <c r="K220" s="107"/>
      <c r="L220" s="109"/>
      <c r="M220" s="109"/>
      <c r="N220" s="110"/>
      <c r="O220" s="148"/>
      <c r="P220" s="109"/>
      <c r="Q220" s="146"/>
      <c r="R220" s="109"/>
      <c r="S220" s="146"/>
      <c r="T220" s="109"/>
      <c r="U220" s="146"/>
      <c r="V220" s="109"/>
      <c r="W220" s="146"/>
      <c r="X220" s="109"/>
      <c r="Y220" s="178"/>
    </row>
    <row r="221" spans="1:25" ht="30" customHeight="1">
      <c r="A221" s="51">
        <f t="shared" si="3"/>
        <v>212</v>
      </c>
      <c r="B221" s="106"/>
      <c r="C221" s="107"/>
      <c r="D221" s="144"/>
      <c r="E221" s="149"/>
      <c r="F221" s="150"/>
      <c r="G221" s="147"/>
      <c r="H221" s="148"/>
      <c r="I221" s="108"/>
      <c r="J221" s="108"/>
      <c r="K221" s="107"/>
      <c r="L221" s="109"/>
      <c r="M221" s="109"/>
      <c r="N221" s="110"/>
      <c r="O221" s="148"/>
      <c r="P221" s="109"/>
      <c r="Q221" s="146"/>
      <c r="R221" s="109"/>
      <c r="S221" s="146"/>
      <c r="T221" s="109"/>
      <c r="U221" s="146"/>
      <c r="V221" s="109"/>
      <c r="W221" s="146"/>
      <c r="X221" s="109"/>
      <c r="Y221" s="178"/>
    </row>
    <row r="222" spans="1:25" ht="30" customHeight="1">
      <c r="A222" s="51">
        <f t="shared" si="3"/>
        <v>213</v>
      </c>
      <c r="B222" s="106"/>
      <c r="C222" s="107"/>
      <c r="D222" s="144"/>
      <c r="E222" s="149"/>
      <c r="F222" s="150"/>
      <c r="G222" s="147"/>
      <c r="H222" s="148"/>
      <c r="I222" s="108"/>
      <c r="J222" s="108"/>
      <c r="K222" s="107"/>
      <c r="L222" s="109"/>
      <c r="M222" s="109"/>
      <c r="N222" s="110"/>
      <c r="O222" s="148"/>
      <c r="P222" s="109"/>
      <c r="Q222" s="146"/>
      <c r="R222" s="109"/>
      <c r="S222" s="146"/>
      <c r="T222" s="109"/>
      <c r="U222" s="146"/>
      <c r="V222" s="109"/>
      <c r="W222" s="146"/>
      <c r="X222" s="109"/>
      <c r="Y222" s="178"/>
    </row>
    <row r="223" spans="1:25" ht="30" customHeight="1">
      <c r="A223" s="51">
        <f t="shared" si="3"/>
        <v>214</v>
      </c>
      <c r="B223" s="106"/>
      <c r="C223" s="107"/>
      <c r="D223" s="144"/>
      <c r="E223" s="149"/>
      <c r="F223" s="150"/>
      <c r="G223" s="147"/>
      <c r="H223" s="148"/>
      <c r="I223" s="108"/>
      <c r="J223" s="108"/>
      <c r="K223" s="107"/>
      <c r="L223" s="109"/>
      <c r="M223" s="109"/>
      <c r="N223" s="110"/>
      <c r="O223" s="148"/>
      <c r="P223" s="109"/>
      <c r="Q223" s="146"/>
      <c r="R223" s="109"/>
      <c r="S223" s="146"/>
      <c r="T223" s="109"/>
      <c r="U223" s="146"/>
      <c r="V223" s="109"/>
      <c r="W223" s="146"/>
      <c r="X223" s="109"/>
      <c r="Y223" s="178"/>
    </row>
    <row r="224" spans="1:25" ht="30" customHeight="1">
      <c r="A224" s="51">
        <f t="shared" si="3"/>
        <v>215</v>
      </c>
      <c r="B224" s="106"/>
      <c r="C224" s="107"/>
      <c r="D224" s="144"/>
      <c r="E224" s="149"/>
      <c r="F224" s="150"/>
      <c r="G224" s="147"/>
      <c r="H224" s="148"/>
      <c r="I224" s="108"/>
      <c r="J224" s="108"/>
      <c r="K224" s="107"/>
      <c r="L224" s="109"/>
      <c r="M224" s="109"/>
      <c r="N224" s="110"/>
      <c r="O224" s="148"/>
      <c r="P224" s="109"/>
      <c r="Q224" s="146"/>
      <c r="R224" s="109"/>
      <c r="S224" s="146"/>
      <c r="T224" s="109"/>
      <c r="U224" s="146"/>
      <c r="V224" s="109"/>
      <c r="W224" s="146"/>
      <c r="X224" s="109"/>
      <c r="Y224" s="178"/>
    </row>
    <row r="225" spans="1:25" ht="30" customHeight="1">
      <c r="A225" s="51">
        <f t="shared" si="3"/>
        <v>216</v>
      </c>
      <c r="B225" s="106"/>
      <c r="C225" s="107"/>
      <c r="D225" s="144"/>
      <c r="E225" s="149"/>
      <c r="F225" s="150"/>
      <c r="G225" s="147"/>
      <c r="H225" s="148"/>
      <c r="I225" s="108"/>
      <c r="J225" s="108"/>
      <c r="K225" s="107"/>
      <c r="L225" s="109"/>
      <c r="M225" s="109"/>
      <c r="N225" s="110"/>
      <c r="O225" s="148"/>
      <c r="P225" s="109"/>
      <c r="Q225" s="146"/>
      <c r="R225" s="109"/>
      <c r="S225" s="146"/>
      <c r="T225" s="109"/>
      <c r="U225" s="146"/>
      <c r="V225" s="109"/>
      <c r="W225" s="146"/>
      <c r="X225" s="109"/>
      <c r="Y225" s="178"/>
    </row>
    <row r="226" spans="1:25" ht="30" customHeight="1">
      <c r="A226" s="51">
        <f t="shared" si="3"/>
        <v>217</v>
      </c>
      <c r="B226" s="106"/>
      <c r="C226" s="107"/>
      <c r="D226" s="144"/>
      <c r="E226" s="149"/>
      <c r="F226" s="150"/>
      <c r="G226" s="147"/>
      <c r="H226" s="148"/>
      <c r="I226" s="108"/>
      <c r="J226" s="108"/>
      <c r="K226" s="107"/>
      <c r="L226" s="109"/>
      <c r="M226" s="109"/>
      <c r="N226" s="110"/>
      <c r="O226" s="148"/>
      <c r="P226" s="109"/>
      <c r="Q226" s="146"/>
      <c r="R226" s="109"/>
      <c r="S226" s="146"/>
      <c r="T226" s="109"/>
      <c r="U226" s="146"/>
      <c r="V226" s="109"/>
      <c r="W226" s="146"/>
      <c r="X226" s="109"/>
      <c r="Y226" s="178"/>
    </row>
    <row r="227" spans="1:25" ht="30" customHeight="1">
      <c r="A227" s="51">
        <f t="shared" si="3"/>
        <v>218</v>
      </c>
      <c r="B227" s="106"/>
      <c r="C227" s="107"/>
      <c r="D227" s="144"/>
      <c r="E227" s="149"/>
      <c r="F227" s="150"/>
      <c r="G227" s="147"/>
      <c r="H227" s="148"/>
      <c r="I227" s="108"/>
      <c r="J227" s="108"/>
      <c r="K227" s="107"/>
      <c r="L227" s="109"/>
      <c r="M227" s="109"/>
      <c r="N227" s="110"/>
      <c r="O227" s="148"/>
      <c r="P227" s="109"/>
      <c r="Q227" s="146"/>
      <c r="R227" s="109"/>
      <c r="S227" s="146"/>
      <c r="T227" s="109"/>
      <c r="U227" s="146"/>
      <c r="V227" s="109"/>
      <c r="W227" s="146"/>
      <c r="X227" s="109"/>
      <c r="Y227" s="178"/>
    </row>
    <row r="228" spans="1:25" ht="30" customHeight="1">
      <c r="A228" s="51">
        <f t="shared" si="3"/>
        <v>219</v>
      </c>
      <c r="B228" s="106"/>
      <c r="C228" s="107"/>
      <c r="D228" s="144"/>
      <c r="E228" s="149"/>
      <c r="F228" s="150"/>
      <c r="G228" s="147"/>
      <c r="H228" s="148"/>
      <c r="I228" s="108"/>
      <c r="J228" s="108"/>
      <c r="K228" s="107"/>
      <c r="L228" s="109"/>
      <c r="M228" s="109"/>
      <c r="N228" s="110"/>
      <c r="O228" s="148"/>
      <c r="P228" s="109"/>
      <c r="Q228" s="146"/>
      <c r="R228" s="109"/>
      <c r="S228" s="146"/>
      <c r="T228" s="109"/>
      <c r="U228" s="146"/>
      <c r="V228" s="109"/>
      <c r="W228" s="146"/>
      <c r="X228" s="109"/>
      <c r="Y228" s="178"/>
    </row>
    <row r="229" spans="1:25" ht="30" customHeight="1">
      <c r="A229" s="51">
        <f t="shared" si="3"/>
        <v>220</v>
      </c>
      <c r="B229" s="106"/>
      <c r="C229" s="107"/>
      <c r="D229" s="144"/>
      <c r="E229" s="149"/>
      <c r="F229" s="150"/>
      <c r="G229" s="147"/>
      <c r="H229" s="148"/>
      <c r="I229" s="108"/>
      <c r="J229" s="108"/>
      <c r="K229" s="107"/>
      <c r="L229" s="109"/>
      <c r="M229" s="109"/>
      <c r="N229" s="110"/>
      <c r="O229" s="148"/>
      <c r="P229" s="109"/>
      <c r="Q229" s="146"/>
      <c r="R229" s="109"/>
      <c r="S229" s="146"/>
      <c r="T229" s="109"/>
      <c r="U229" s="146"/>
      <c r="V229" s="109"/>
      <c r="W229" s="146"/>
      <c r="X229" s="109"/>
      <c r="Y229" s="178"/>
    </row>
    <row r="230" spans="1:25" ht="30" customHeight="1">
      <c r="A230" s="51">
        <f t="shared" si="3"/>
        <v>221</v>
      </c>
      <c r="B230" s="106"/>
      <c r="C230" s="107"/>
      <c r="D230" s="144"/>
      <c r="E230" s="149"/>
      <c r="F230" s="150"/>
      <c r="G230" s="147"/>
      <c r="H230" s="148"/>
      <c r="I230" s="108"/>
      <c r="J230" s="108"/>
      <c r="K230" s="107"/>
      <c r="L230" s="109"/>
      <c r="M230" s="109"/>
      <c r="N230" s="110"/>
      <c r="O230" s="148"/>
      <c r="P230" s="109"/>
      <c r="Q230" s="146"/>
      <c r="R230" s="109"/>
      <c r="S230" s="146"/>
      <c r="T230" s="109"/>
      <c r="U230" s="146"/>
      <c r="V230" s="109"/>
      <c r="W230" s="146"/>
      <c r="X230" s="109"/>
      <c r="Y230" s="178"/>
    </row>
    <row r="231" spans="1:25" ht="30" customHeight="1">
      <c r="A231" s="51">
        <f t="shared" si="3"/>
        <v>222</v>
      </c>
      <c r="B231" s="106"/>
      <c r="C231" s="107"/>
      <c r="D231" s="144"/>
      <c r="E231" s="149"/>
      <c r="F231" s="150"/>
      <c r="G231" s="147"/>
      <c r="H231" s="148"/>
      <c r="I231" s="108"/>
      <c r="J231" s="108"/>
      <c r="K231" s="107"/>
      <c r="L231" s="109"/>
      <c r="M231" s="109"/>
      <c r="N231" s="110"/>
      <c r="O231" s="148"/>
      <c r="P231" s="109"/>
      <c r="Q231" s="146"/>
      <c r="R231" s="109"/>
      <c r="S231" s="146"/>
      <c r="T231" s="109"/>
      <c r="U231" s="146"/>
      <c r="V231" s="109"/>
      <c r="W231" s="146"/>
      <c r="X231" s="109"/>
      <c r="Y231" s="178"/>
    </row>
    <row r="232" spans="1:25" ht="30" customHeight="1">
      <c r="A232" s="51">
        <f t="shared" si="3"/>
        <v>223</v>
      </c>
      <c r="B232" s="106"/>
      <c r="C232" s="107"/>
      <c r="D232" s="144"/>
      <c r="E232" s="149"/>
      <c r="F232" s="150"/>
      <c r="G232" s="147"/>
      <c r="H232" s="148"/>
      <c r="I232" s="108"/>
      <c r="J232" s="108"/>
      <c r="K232" s="107"/>
      <c r="L232" s="109"/>
      <c r="M232" s="109"/>
      <c r="N232" s="110"/>
      <c r="O232" s="148"/>
      <c r="P232" s="109"/>
      <c r="Q232" s="146"/>
      <c r="R232" s="109"/>
      <c r="S232" s="146"/>
      <c r="T232" s="109"/>
      <c r="U232" s="146"/>
      <c r="V232" s="109"/>
      <c r="W232" s="146"/>
      <c r="X232" s="109"/>
      <c r="Y232" s="178"/>
    </row>
    <row r="233" spans="1:25" ht="30" customHeight="1">
      <c r="A233" s="51">
        <f t="shared" si="3"/>
        <v>224</v>
      </c>
      <c r="B233" s="106"/>
      <c r="C233" s="107"/>
      <c r="D233" s="144"/>
      <c r="E233" s="149"/>
      <c r="F233" s="150"/>
      <c r="G233" s="147"/>
      <c r="H233" s="148"/>
      <c r="I233" s="108"/>
      <c r="J233" s="108"/>
      <c r="K233" s="107"/>
      <c r="L233" s="109"/>
      <c r="M233" s="109"/>
      <c r="N233" s="110"/>
      <c r="O233" s="148"/>
      <c r="P233" s="109"/>
      <c r="Q233" s="146"/>
      <c r="R233" s="109"/>
      <c r="S233" s="146"/>
      <c r="T233" s="109"/>
      <c r="U233" s="146"/>
      <c r="V233" s="109"/>
      <c r="W233" s="146"/>
      <c r="X233" s="109"/>
      <c r="Y233" s="178"/>
    </row>
    <row r="234" spans="1:25" ht="30" customHeight="1">
      <c r="A234" s="51">
        <f t="shared" si="3"/>
        <v>225</v>
      </c>
      <c r="B234" s="106"/>
      <c r="C234" s="107"/>
      <c r="D234" s="144"/>
      <c r="E234" s="149"/>
      <c r="F234" s="150"/>
      <c r="G234" s="147"/>
      <c r="H234" s="148"/>
      <c r="I234" s="108"/>
      <c r="J234" s="108"/>
      <c r="K234" s="107"/>
      <c r="L234" s="109"/>
      <c r="M234" s="109"/>
      <c r="N234" s="110"/>
      <c r="O234" s="148"/>
      <c r="P234" s="109"/>
      <c r="Q234" s="146"/>
      <c r="R234" s="109"/>
      <c r="S234" s="146"/>
      <c r="T234" s="109"/>
      <c r="U234" s="146"/>
      <c r="V234" s="109"/>
      <c r="W234" s="146"/>
      <c r="X234" s="109"/>
      <c r="Y234" s="178"/>
    </row>
    <row r="235" spans="1:25" ht="30" customHeight="1">
      <c r="A235" s="51">
        <f t="shared" si="3"/>
        <v>226</v>
      </c>
      <c r="B235" s="106"/>
      <c r="C235" s="107"/>
      <c r="D235" s="144"/>
      <c r="E235" s="149"/>
      <c r="F235" s="150"/>
      <c r="G235" s="147"/>
      <c r="H235" s="148"/>
      <c r="I235" s="108"/>
      <c r="J235" s="108"/>
      <c r="K235" s="107"/>
      <c r="L235" s="109"/>
      <c r="M235" s="109"/>
      <c r="N235" s="110"/>
      <c r="O235" s="148"/>
      <c r="P235" s="109"/>
      <c r="Q235" s="146"/>
      <c r="R235" s="109"/>
      <c r="S235" s="146"/>
      <c r="T235" s="109"/>
      <c r="U235" s="146"/>
      <c r="V235" s="109"/>
      <c r="W235" s="146"/>
      <c r="X235" s="109"/>
      <c r="Y235" s="178"/>
    </row>
    <row r="236" spans="1:25" ht="30" customHeight="1">
      <c r="A236" s="51">
        <f t="shared" si="3"/>
        <v>227</v>
      </c>
      <c r="B236" s="106"/>
      <c r="C236" s="107"/>
      <c r="D236" s="144"/>
      <c r="E236" s="149"/>
      <c r="F236" s="150"/>
      <c r="G236" s="147"/>
      <c r="H236" s="148"/>
      <c r="I236" s="108"/>
      <c r="J236" s="108"/>
      <c r="K236" s="107"/>
      <c r="L236" s="109"/>
      <c r="M236" s="109"/>
      <c r="N236" s="110"/>
      <c r="O236" s="148"/>
      <c r="P236" s="109"/>
      <c r="Q236" s="146"/>
      <c r="R236" s="109"/>
      <c r="S236" s="146"/>
      <c r="T236" s="109"/>
      <c r="U236" s="146"/>
      <c r="V236" s="109"/>
      <c r="W236" s="146"/>
      <c r="X236" s="109"/>
      <c r="Y236" s="178"/>
    </row>
    <row r="237" spans="1:25" ht="30" customHeight="1">
      <c r="A237" s="51">
        <f t="shared" si="3"/>
        <v>228</v>
      </c>
      <c r="B237" s="106"/>
      <c r="C237" s="107"/>
      <c r="D237" s="144"/>
      <c r="E237" s="149"/>
      <c r="F237" s="150"/>
      <c r="G237" s="147"/>
      <c r="H237" s="148"/>
      <c r="I237" s="108"/>
      <c r="J237" s="108"/>
      <c r="K237" s="107"/>
      <c r="L237" s="109"/>
      <c r="M237" s="109"/>
      <c r="N237" s="110"/>
      <c r="O237" s="148"/>
      <c r="P237" s="109"/>
      <c r="Q237" s="146"/>
      <c r="R237" s="109"/>
      <c r="S237" s="146"/>
      <c r="T237" s="109"/>
      <c r="U237" s="146"/>
      <c r="V237" s="109"/>
      <c r="W237" s="146"/>
      <c r="X237" s="109"/>
      <c r="Y237" s="178"/>
    </row>
    <row r="238" spans="1:25" ht="30" customHeight="1">
      <c r="A238" s="51">
        <f t="shared" si="3"/>
        <v>229</v>
      </c>
      <c r="B238" s="106"/>
      <c r="C238" s="107"/>
      <c r="D238" s="144"/>
      <c r="E238" s="149"/>
      <c r="F238" s="150"/>
      <c r="G238" s="147"/>
      <c r="H238" s="148"/>
      <c r="I238" s="108"/>
      <c r="J238" s="108"/>
      <c r="K238" s="107"/>
      <c r="L238" s="109"/>
      <c r="M238" s="109"/>
      <c r="N238" s="110"/>
      <c r="O238" s="148"/>
      <c r="P238" s="109"/>
      <c r="Q238" s="146"/>
      <c r="R238" s="109"/>
      <c r="S238" s="146"/>
      <c r="T238" s="109"/>
      <c r="U238" s="146"/>
      <c r="V238" s="109"/>
      <c r="W238" s="146"/>
      <c r="X238" s="109"/>
      <c r="Y238" s="178"/>
    </row>
    <row r="239" spans="1:25" ht="30" customHeight="1">
      <c r="A239" s="51">
        <f t="shared" si="3"/>
        <v>230</v>
      </c>
      <c r="B239" s="106"/>
      <c r="C239" s="107"/>
      <c r="D239" s="144"/>
      <c r="E239" s="149"/>
      <c r="F239" s="150"/>
      <c r="G239" s="147"/>
      <c r="H239" s="148"/>
      <c r="I239" s="108"/>
      <c r="J239" s="108"/>
      <c r="K239" s="107"/>
      <c r="L239" s="109"/>
      <c r="M239" s="109"/>
      <c r="N239" s="110"/>
      <c r="O239" s="148"/>
      <c r="P239" s="109"/>
      <c r="Q239" s="146"/>
      <c r="R239" s="109"/>
      <c r="S239" s="146"/>
      <c r="T239" s="109"/>
      <c r="U239" s="146"/>
      <c r="V239" s="109"/>
      <c r="W239" s="146"/>
      <c r="X239" s="109"/>
      <c r="Y239" s="178"/>
    </row>
    <row r="240" spans="1:25" ht="30" customHeight="1">
      <c r="A240" s="51">
        <f t="shared" si="3"/>
        <v>231</v>
      </c>
      <c r="B240" s="106"/>
      <c r="C240" s="107"/>
      <c r="D240" s="144"/>
      <c r="E240" s="149"/>
      <c r="F240" s="150"/>
      <c r="G240" s="147"/>
      <c r="H240" s="148"/>
      <c r="I240" s="108"/>
      <c r="J240" s="108"/>
      <c r="K240" s="107"/>
      <c r="L240" s="109"/>
      <c r="M240" s="109"/>
      <c r="N240" s="110"/>
      <c r="O240" s="148"/>
      <c r="P240" s="109"/>
      <c r="Q240" s="146"/>
      <c r="R240" s="109"/>
      <c r="S240" s="146"/>
      <c r="T240" s="109"/>
      <c r="U240" s="146"/>
      <c r="V240" s="109"/>
      <c r="W240" s="146"/>
      <c r="X240" s="109"/>
      <c r="Y240" s="178"/>
    </row>
    <row r="241" spans="1:25" ht="30" customHeight="1">
      <c r="A241" s="51">
        <f t="shared" si="3"/>
        <v>232</v>
      </c>
      <c r="B241" s="106"/>
      <c r="C241" s="107"/>
      <c r="D241" s="144"/>
      <c r="E241" s="149"/>
      <c r="F241" s="150"/>
      <c r="G241" s="147"/>
      <c r="H241" s="148"/>
      <c r="I241" s="108"/>
      <c r="J241" s="108"/>
      <c r="K241" s="107"/>
      <c r="L241" s="109"/>
      <c r="M241" s="109"/>
      <c r="N241" s="110"/>
      <c r="O241" s="148"/>
      <c r="P241" s="109"/>
      <c r="Q241" s="146"/>
      <c r="R241" s="109"/>
      <c r="S241" s="146"/>
      <c r="T241" s="109"/>
      <c r="U241" s="146"/>
      <c r="V241" s="109"/>
      <c r="W241" s="146"/>
      <c r="X241" s="109"/>
      <c r="Y241" s="178"/>
    </row>
    <row r="242" spans="1:25" ht="30" customHeight="1">
      <c r="A242" s="51">
        <f t="shared" si="3"/>
        <v>233</v>
      </c>
      <c r="B242" s="106"/>
      <c r="C242" s="107"/>
      <c r="D242" s="144"/>
      <c r="E242" s="149"/>
      <c r="F242" s="150"/>
      <c r="G242" s="147"/>
      <c r="H242" s="148"/>
      <c r="I242" s="108"/>
      <c r="J242" s="108"/>
      <c r="K242" s="107"/>
      <c r="L242" s="109"/>
      <c r="M242" s="109"/>
      <c r="N242" s="110"/>
      <c r="O242" s="148"/>
      <c r="P242" s="109"/>
      <c r="Q242" s="146"/>
      <c r="R242" s="109"/>
      <c r="S242" s="146"/>
      <c r="T242" s="109"/>
      <c r="U242" s="146"/>
      <c r="V242" s="109"/>
      <c r="W242" s="146"/>
      <c r="X242" s="109"/>
      <c r="Y242" s="178"/>
    </row>
    <row r="243" spans="1:25" ht="30" customHeight="1">
      <c r="A243" s="51">
        <f t="shared" si="3"/>
        <v>234</v>
      </c>
      <c r="B243" s="106"/>
      <c r="C243" s="107"/>
      <c r="D243" s="144"/>
      <c r="E243" s="149"/>
      <c r="F243" s="150"/>
      <c r="G243" s="147"/>
      <c r="H243" s="148"/>
      <c r="I243" s="108"/>
      <c r="J243" s="108"/>
      <c r="K243" s="107"/>
      <c r="L243" s="109"/>
      <c r="M243" s="109"/>
      <c r="N243" s="110"/>
      <c r="O243" s="148"/>
      <c r="P243" s="109"/>
      <c r="Q243" s="146"/>
      <c r="R243" s="109"/>
      <c r="S243" s="146"/>
      <c r="T243" s="109"/>
      <c r="U243" s="146"/>
      <c r="V243" s="109"/>
      <c r="W243" s="146"/>
      <c r="X243" s="109"/>
      <c r="Y243" s="178"/>
    </row>
    <row r="244" spans="1:25" ht="30" customHeight="1">
      <c r="A244" s="51">
        <f t="shared" si="3"/>
        <v>235</v>
      </c>
      <c r="B244" s="106"/>
      <c r="C244" s="107"/>
      <c r="D244" s="144"/>
      <c r="E244" s="149"/>
      <c r="F244" s="150"/>
      <c r="G244" s="147"/>
      <c r="H244" s="148"/>
      <c r="I244" s="108"/>
      <c r="J244" s="108"/>
      <c r="K244" s="107"/>
      <c r="L244" s="109"/>
      <c r="M244" s="109"/>
      <c r="N244" s="110"/>
      <c r="O244" s="148"/>
      <c r="P244" s="109"/>
      <c r="Q244" s="146"/>
      <c r="R244" s="109"/>
      <c r="S244" s="146"/>
      <c r="T244" s="109"/>
      <c r="U244" s="146"/>
      <c r="V244" s="109"/>
      <c r="W244" s="146"/>
      <c r="X244" s="109"/>
      <c r="Y244" s="178"/>
    </row>
    <row r="245" spans="1:25" ht="30" customHeight="1">
      <c r="A245" s="51">
        <f t="shared" si="3"/>
        <v>236</v>
      </c>
      <c r="B245" s="106"/>
      <c r="C245" s="107"/>
      <c r="D245" s="144"/>
      <c r="E245" s="149"/>
      <c r="F245" s="150"/>
      <c r="G245" s="147"/>
      <c r="H245" s="148"/>
      <c r="I245" s="108"/>
      <c r="J245" s="108"/>
      <c r="K245" s="107"/>
      <c r="L245" s="109"/>
      <c r="M245" s="109"/>
      <c r="N245" s="110"/>
      <c r="O245" s="148"/>
      <c r="P245" s="109"/>
      <c r="Q245" s="146"/>
      <c r="R245" s="109"/>
      <c r="S245" s="146"/>
      <c r="T245" s="109"/>
      <c r="U245" s="146"/>
      <c r="V245" s="109"/>
      <c r="W245" s="146"/>
      <c r="X245" s="109"/>
      <c r="Y245" s="178"/>
    </row>
    <row r="246" spans="1:25" ht="30" customHeight="1">
      <c r="A246" s="51">
        <f t="shared" si="3"/>
        <v>237</v>
      </c>
      <c r="B246" s="106"/>
      <c r="C246" s="107"/>
      <c r="D246" s="144"/>
      <c r="E246" s="149"/>
      <c r="F246" s="150"/>
      <c r="G246" s="147"/>
      <c r="H246" s="148"/>
      <c r="I246" s="108"/>
      <c r="J246" s="108"/>
      <c r="K246" s="107"/>
      <c r="L246" s="109"/>
      <c r="M246" s="109"/>
      <c r="N246" s="110"/>
      <c r="O246" s="148"/>
      <c r="P246" s="109"/>
      <c r="Q246" s="146"/>
      <c r="R246" s="109"/>
      <c r="S246" s="146"/>
      <c r="T246" s="109"/>
      <c r="U246" s="146"/>
      <c r="V246" s="109"/>
      <c r="W246" s="146"/>
      <c r="X246" s="109"/>
      <c r="Y246" s="178"/>
    </row>
    <row r="247" spans="1:25" ht="30" customHeight="1">
      <c r="A247" s="51">
        <f t="shared" si="3"/>
        <v>238</v>
      </c>
      <c r="B247" s="106"/>
      <c r="C247" s="107"/>
      <c r="D247" s="144"/>
      <c r="E247" s="149"/>
      <c r="F247" s="150"/>
      <c r="G247" s="147"/>
      <c r="H247" s="148"/>
      <c r="I247" s="108"/>
      <c r="J247" s="108"/>
      <c r="K247" s="107"/>
      <c r="L247" s="109"/>
      <c r="M247" s="109"/>
      <c r="N247" s="110"/>
      <c r="O247" s="148"/>
      <c r="P247" s="109"/>
      <c r="Q247" s="146"/>
      <c r="R247" s="109"/>
      <c r="S247" s="146"/>
      <c r="T247" s="109"/>
      <c r="U247" s="146"/>
      <c r="V247" s="109"/>
      <c r="W247" s="146"/>
      <c r="X247" s="109"/>
      <c r="Y247" s="178"/>
    </row>
    <row r="248" spans="1:25" ht="30" customHeight="1">
      <c r="A248" s="51">
        <f t="shared" si="3"/>
        <v>239</v>
      </c>
      <c r="B248" s="106"/>
      <c r="C248" s="107"/>
      <c r="D248" s="144"/>
      <c r="E248" s="149"/>
      <c r="F248" s="150"/>
      <c r="G248" s="147"/>
      <c r="H248" s="148"/>
      <c r="I248" s="108"/>
      <c r="J248" s="108"/>
      <c r="K248" s="107"/>
      <c r="L248" s="109"/>
      <c r="M248" s="109"/>
      <c r="N248" s="110"/>
      <c r="O248" s="148"/>
      <c r="P248" s="109"/>
      <c r="Q248" s="146"/>
      <c r="R248" s="109"/>
      <c r="S248" s="146"/>
      <c r="T248" s="109"/>
      <c r="U248" s="146"/>
      <c r="V248" s="109"/>
      <c r="W248" s="146"/>
      <c r="X248" s="109"/>
      <c r="Y248" s="178"/>
    </row>
    <row r="249" spans="1:25" ht="30" customHeight="1">
      <c r="A249" s="51">
        <f t="shared" si="3"/>
        <v>240</v>
      </c>
      <c r="B249" s="106"/>
      <c r="C249" s="107"/>
      <c r="D249" s="144"/>
      <c r="E249" s="149"/>
      <c r="F249" s="150"/>
      <c r="G249" s="147"/>
      <c r="H249" s="148"/>
      <c r="I249" s="108"/>
      <c r="J249" s="108"/>
      <c r="K249" s="107"/>
      <c r="L249" s="109"/>
      <c r="M249" s="109"/>
      <c r="N249" s="110"/>
      <c r="O249" s="148"/>
      <c r="P249" s="109"/>
      <c r="Q249" s="146"/>
      <c r="R249" s="109"/>
      <c r="S249" s="146"/>
      <c r="T249" s="109"/>
      <c r="U249" s="146"/>
      <c r="V249" s="109"/>
      <c r="W249" s="146"/>
      <c r="X249" s="109"/>
      <c r="Y249" s="178"/>
    </row>
    <row r="250" spans="1:25" ht="30" customHeight="1">
      <c r="A250" s="51">
        <f t="shared" si="3"/>
        <v>241</v>
      </c>
      <c r="B250" s="106"/>
      <c r="C250" s="107"/>
      <c r="D250" s="144"/>
      <c r="E250" s="149"/>
      <c r="F250" s="150"/>
      <c r="G250" s="147"/>
      <c r="H250" s="148"/>
      <c r="I250" s="108"/>
      <c r="J250" s="108"/>
      <c r="K250" s="107"/>
      <c r="L250" s="109"/>
      <c r="M250" s="109"/>
      <c r="N250" s="110"/>
      <c r="O250" s="148"/>
      <c r="P250" s="109"/>
      <c r="Q250" s="146"/>
      <c r="R250" s="109"/>
      <c r="S250" s="146"/>
      <c r="T250" s="109"/>
      <c r="U250" s="146"/>
      <c r="V250" s="109"/>
      <c r="W250" s="146"/>
      <c r="X250" s="109"/>
      <c r="Y250" s="178"/>
    </row>
    <row r="251" spans="1:25" ht="30" customHeight="1">
      <c r="A251" s="51">
        <f t="shared" si="3"/>
        <v>242</v>
      </c>
      <c r="B251" s="106"/>
      <c r="C251" s="107"/>
      <c r="D251" s="144"/>
      <c r="E251" s="149"/>
      <c r="F251" s="150"/>
      <c r="G251" s="147"/>
      <c r="H251" s="148"/>
      <c r="I251" s="108"/>
      <c r="J251" s="108"/>
      <c r="K251" s="107"/>
      <c r="L251" s="109"/>
      <c r="M251" s="109"/>
      <c r="N251" s="110"/>
      <c r="O251" s="148"/>
      <c r="P251" s="109"/>
      <c r="Q251" s="146"/>
      <c r="R251" s="109"/>
      <c r="S251" s="146"/>
      <c r="T251" s="109"/>
      <c r="U251" s="146"/>
      <c r="V251" s="109"/>
      <c r="W251" s="146"/>
      <c r="X251" s="109"/>
      <c r="Y251" s="178"/>
    </row>
    <row r="252" spans="1:25" ht="30" customHeight="1">
      <c r="A252" s="51">
        <f t="shared" si="3"/>
        <v>243</v>
      </c>
      <c r="B252" s="106"/>
      <c r="C252" s="107"/>
      <c r="D252" s="144"/>
      <c r="E252" s="149"/>
      <c r="F252" s="150"/>
      <c r="G252" s="147"/>
      <c r="H252" s="148"/>
      <c r="I252" s="108"/>
      <c r="J252" s="108"/>
      <c r="K252" s="107"/>
      <c r="L252" s="109"/>
      <c r="M252" s="109"/>
      <c r="N252" s="110"/>
      <c r="O252" s="148"/>
      <c r="P252" s="109"/>
      <c r="Q252" s="146"/>
      <c r="R252" s="109"/>
      <c r="S252" s="146"/>
      <c r="T252" s="109"/>
      <c r="U252" s="146"/>
      <c r="V252" s="109"/>
      <c r="W252" s="146"/>
      <c r="X252" s="109"/>
      <c r="Y252" s="178"/>
    </row>
    <row r="253" spans="1:25" ht="30" customHeight="1">
      <c r="A253" s="51">
        <f t="shared" si="3"/>
        <v>244</v>
      </c>
      <c r="B253" s="106"/>
      <c r="C253" s="107"/>
      <c r="D253" s="144"/>
      <c r="E253" s="149"/>
      <c r="F253" s="150"/>
      <c r="G253" s="147"/>
      <c r="H253" s="148"/>
      <c r="I253" s="108"/>
      <c r="J253" s="108"/>
      <c r="K253" s="107"/>
      <c r="L253" s="109"/>
      <c r="M253" s="109"/>
      <c r="N253" s="110"/>
      <c r="O253" s="148"/>
      <c r="P253" s="109"/>
      <c r="Q253" s="146"/>
      <c r="R253" s="109"/>
      <c r="S253" s="146"/>
      <c r="T253" s="109"/>
      <c r="U253" s="146"/>
      <c r="V253" s="109"/>
      <c r="W253" s="146"/>
      <c r="X253" s="109"/>
      <c r="Y253" s="178"/>
    </row>
    <row r="254" spans="1:25" ht="30" customHeight="1">
      <c r="A254" s="51">
        <f t="shared" si="3"/>
        <v>245</v>
      </c>
      <c r="B254" s="106"/>
      <c r="C254" s="107"/>
      <c r="D254" s="144"/>
      <c r="E254" s="149"/>
      <c r="F254" s="150"/>
      <c r="G254" s="147"/>
      <c r="H254" s="148"/>
      <c r="I254" s="108"/>
      <c r="J254" s="108"/>
      <c r="K254" s="107"/>
      <c r="L254" s="109"/>
      <c r="M254" s="109"/>
      <c r="N254" s="110"/>
      <c r="O254" s="148"/>
      <c r="P254" s="109"/>
      <c r="Q254" s="146"/>
      <c r="R254" s="109"/>
      <c r="S254" s="146"/>
      <c r="T254" s="109"/>
      <c r="U254" s="146"/>
      <c r="V254" s="109"/>
      <c r="W254" s="146"/>
      <c r="X254" s="109"/>
      <c r="Y254" s="178"/>
    </row>
    <row r="255" spans="1:25" ht="30" customHeight="1">
      <c r="A255" s="51">
        <f t="shared" si="3"/>
        <v>246</v>
      </c>
      <c r="B255" s="106"/>
      <c r="C255" s="107"/>
      <c r="D255" s="144"/>
      <c r="E255" s="149"/>
      <c r="F255" s="150"/>
      <c r="G255" s="147"/>
      <c r="H255" s="148"/>
      <c r="I255" s="108"/>
      <c r="J255" s="108"/>
      <c r="K255" s="107"/>
      <c r="L255" s="109"/>
      <c r="M255" s="109"/>
      <c r="N255" s="110"/>
      <c r="O255" s="148"/>
      <c r="P255" s="109"/>
      <c r="Q255" s="146"/>
      <c r="R255" s="109"/>
      <c r="S255" s="146"/>
      <c r="T255" s="109"/>
      <c r="U255" s="146"/>
      <c r="V255" s="109"/>
      <c r="W255" s="146"/>
      <c r="X255" s="109"/>
      <c r="Y255" s="178"/>
    </row>
    <row r="256" spans="1:25" ht="30" customHeight="1">
      <c r="A256" s="51">
        <f t="shared" si="3"/>
        <v>247</v>
      </c>
      <c r="B256" s="106"/>
      <c r="C256" s="107"/>
      <c r="D256" s="144"/>
      <c r="E256" s="149"/>
      <c r="F256" s="150"/>
      <c r="G256" s="147"/>
      <c r="H256" s="148"/>
      <c r="I256" s="108"/>
      <c r="J256" s="108"/>
      <c r="K256" s="107"/>
      <c r="L256" s="109"/>
      <c r="M256" s="109"/>
      <c r="N256" s="110"/>
      <c r="O256" s="148"/>
      <c r="P256" s="109"/>
      <c r="Q256" s="146"/>
      <c r="R256" s="109"/>
      <c r="S256" s="146"/>
      <c r="T256" s="109"/>
      <c r="U256" s="146"/>
      <c r="V256" s="109"/>
      <c r="W256" s="146"/>
      <c r="X256" s="109"/>
      <c r="Y256" s="178"/>
    </row>
    <row r="257" spans="1:25" ht="30" customHeight="1">
      <c r="A257" s="51">
        <f t="shared" si="3"/>
        <v>248</v>
      </c>
      <c r="B257" s="106"/>
      <c r="C257" s="107"/>
      <c r="D257" s="144"/>
      <c r="E257" s="149"/>
      <c r="F257" s="150"/>
      <c r="G257" s="147"/>
      <c r="H257" s="148"/>
      <c r="I257" s="108"/>
      <c r="J257" s="108"/>
      <c r="K257" s="107"/>
      <c r="L257" s="109"/>
      <c r="M257" s="109"/>
      <c r="N257" s="110"/>
      <c r="O257" s="148"/>
      <c r="P257" s="109"/>
      <c r="Q257" s="146"/>
      <c r="R257" s="109"/>
      <c r="S257" s="146"/>
      <c r="T257" s="109"/>
      <c r="U257" s="146"/>
      <c r="V257" s="109"/>
      <c r="W257" s="146"/>
      <c r="X257" s="109"/>
      <c r="Y257" s="178"/>
    </row>
    <row r="258" spans="1:25" ht="30" customHeight="1">
      <c r="A258" s="51">
        <f t="shared" si="3"/>
        <v>249</v>
      </c>
      <c r="B258" s="106"/>
      <c r="C258" s="107"/>
      <c r="D258" s="144"/>
      <c r="E258" s="149"/>
      <c r="F258" s="150"/>
      <c r="G258" s="147"/>
      <c r="H258" s="148"/>
      <c r="I258" s="108"/>
      <c r="J258" s="108"/>
      <c r="K258" s="107"/>
      <c r="L258" s="109"/>
      <c r="M258" s="109"/>
      <c r="N258" s="110"/>
      <c r="O258" s="148"/>
      <c r="P258" s="109"/>
      <c r="Q258" s="146"/>
      <c r="R258" s="109"/>
      <c r="S258" s="146"/>
      <c r="T258" s="109"/>
      <c r="U258" s="146"/>
      <c r="V258" s="109"/>
      <c r="W258" s="146"/>
      <c r="X258" s="109"/>
      <c r="Y258" s="178"/>
    </row>
    <row r="259" spans="1:25" ht="30" customHeight="1">
      <c r="A259" s="51">
        <f t="shared" si="3"/>
        <v>250</v>
      </c>
      <c r="B259" s="106"/>
      <c r="C259" s="107"/>
      <c r="D259" s="144"/>
      <c r="E259" s="149"/>
      <c r="F259" s="150"/>
      <c r="G259" s="147"/>
      <c r="H259" s="148"/>
      <c r="I259" s="108"/>
      <c r="J259" s="108"/>
      <c r="K259" s="107"/>
      <c r="L259" s="109"/>
      <c r="M259" s="109"/>
      <c r="N259" s="110"/>
      <c r="O259" s="148"/>
      <c r="P259" s="109"/>
      <c r="Q259" s="146"/>
      <c r="R259" s="109"/>
      <c r="S259" s="146"/>
      <c r="T259" s="109"/>
      <c r="U259" s="146"/>
      <c r="V259" s="109"/>
      <c r="W259" s="146"/>
      <c r="X259" s="109"/>
      <c r="Y259" s="178"/>
    </row>
    <row r="260" spans="1:25" ht="30" customHeight="1">
      <c r="A260" s="51">
        <f t="shared" si="3"/>
        <v>251</v>
      </c>
      <c r="B260" s="106"/>
      <c r="C260" s="107"/>
      <c r="D260" s="144"/>
      <c r="E260" s="149"/>
      <c r="F260" s="150"/>
      <c r="G260" s="147"/>
      <c r="H260" s="148"/>
      <c r="I260" s="108"/>
      <c r="J260" s="108"/>
      <c r="K260" s="107"/>
      <c r="L260" s="109"/>
      <c r="M260" s="109"/>
      <c r="N260" s="110"/>
      <c r="O260" s="148"/>
      <c r="P260" s="109"/>
      <c r="Q260" s="146"/>
      <c r="R260" s="109"/>
      <c r="S260" s="146"/>
      <c r="T260" s="109"/>
      <c r="U260" s="146"/>
      <c r="V260" s="109"/>
      <c r="W260" s="146"/>
      <c r="X260" s="109"/>
      <c r="Y260" s="178"/>
    </row>
    <row r="261" spans="1:25" ht="30" customHeight="1">
      <c r="A261" s="51">
        <f t="shared" si="3"/>
        <v>252</v>
      </c>
      <c r="B261" s="106"/>
      <c r="C261" s="107"/>
      <c r="D261" s="144"/>
      <c r="E261" s="149"/>
      <c r="F261" s="150"/>
      <c r="G261" s="147"/>
      <c r="H261" s="148"/>
      <c r="I261" s="108"/>
      <c r="J261" s="108"/>
      <c r="K261" s="107"/>
      <c r="L261" s="109"/>
      <c r="M261" s="109"/>
      <c r="N261" s="110"/>
      <c r="O261" s="148"/>
      <c r="P261" s="109"/>
      <c r="Q261" s="146"/>
      <c r="R261" s="109"/>
      <c r="S261" s="146"/>
      <c r="T261" s="109"/>
      <c r="U261" s="146"/>
      <c r="V261" s="109"/>
      <c r="W261" s="146"/>
      <c r="X261" s="109"/>
      <c r="Y261" s="178"/>
    </row>
    <row r="262" spans="1:25" ht="30" customHeight="1">
      <c r="A262" s="51">
        <f t="shared" si="3"/>
        <v>253</v>
      </c>
      <c r="B262" s="106"/>
      <c r="C262" s="107"/>
      <c r="D262" s="144"/>
      <c r="E262" s="149"/>
      <c r="F262" s="150"/>
      <c r="G262" s="147"/>
      <c r="H262" s="148"/>
      <c r="I262" s="108"/>
      <c r="J262" s="108"/>
      <c r="K262" s="107"/>
      <c r="L262" s="109"/>
      <c r="M262" s="109"/>
      <c r="N262" s="110"/>
      <c r="O262" s="148"/>
      <c r="P262" s="109"/>
      <c r="Q262" s="146"/>
      <c r="R262" s="109"/>
      <c r="S262" s="146"/>
      <c r="T262" s="109"/>
      <c r="U262" s="146"/>
      <c r="V262" s="109"/>
      <c r="W262" s="146"/>
      <c r="X262" s="109"/>
      <c r="Y262" s="178"/>
    </row>
    <row r="263" spans="1:25" ht="30" customHeight="1">
      <c r="A263" s="51">
        <f t="shared" si="3"/>
        <v>254</v>
      </c>
      <c r="B263" s="106"/>
      <c r="C263" s="107"/>
      <c r="D263" s="144"/>
      <c r="E263" s="149"/>
      <c r="F263" s="150"/>
      <c r="G263" s="147"/>
      <c r="H263" s="148"/>
      <c r="I263" s="108"/>
      <c r="J263" s="108"/>
      <c r="K263" s="107"/>
      <c r="L263" s="109"/>
      <c r="M263" s="109"/>
      <c r="N263" s="110"/>
      <c r="O263" s="148"/>
      <c r="P263" s="109"/>
      <c r="Q263" s="146"/>
      <c r="R263" s="109"/>
      <c r="S263" s="146"/>
      <c r="T263" s="109"/>
      <c r="U263" s="146"/>
      <c r="V263" s="109"/>
      <c r="W263" s="146"/>
      <c r="X263" s="109"/>
      <c r="Y263" s="178"/>
    </row>
    <row r="264" spans="1:25" ht="30" customHeight="1">
      <c r="A264" s="51">
        <f t="shared" si="3"/>
        <v>255</v>
      </c>
      <c r="B264" s="106"/>
      <c r="C264" s="107"/>
      <c r="D264" s="144"/>
      <c r="E264" s="149"/>
      <c r="F264" s="150"/>
      <c r="G264" s="147"/>
      <c r="H264" s="148"/>
      <c r="I264" s="108"/>
      <c r="J264" s="108"/>
      <c r="K264" s="107"/>
      <c r="L264" s="109"/>
      <c r="M264" s="109"/>
      <c r="N264" s="110"/>
      <c r="O264" s="148"/>
      <c r="P264" s="109"/>
      <c r="Q264" s="146"/>
      <c r="R264" s="109"/>
      <c r="S264" s="146"/>
      <c r="T264" s="109"/>
      <c r="U264" s="146"/>
      <c r="V264" s="109"/>
      <c r="W264" s="146"/>
      <c r="X264" s="109"/>
      <c r="Y264" s="178"/>
    </row>
    <row r="265" spans="1:25" ht="30" customHeight="1">
      <c r="A265" s="51">
        <f t="shared" si="3"/>
        <v>256</v>
      </c>
      <c r="B265" s="106"/>
      <c r="C265" s="107"/>
      <c r="D265" s="144"/>
      <c r="E265" s="149"/>
      <c r="F265" s="150"/>
      <c r="G265" s="147"/>
      <c r="H265" s="148"/>
      <c r="I265" s="108"/>
      <c r="J265" s="108"/>
      <c r="K265" s="107"/>
      <c r="L265" s="109"/>
      <c r="M265" s="109"/>
      <c r="N265" s="110"/>
      <c r="O265" s="148"/>
      <c r="P265" s="109"/>
      <c r="Q265" s="146"/>
      <c r="R265" s="109"/>
      <c r="S265" s="146"/>
      <c r="T265" s="109"/>
      <c r="U265" s="146"/>
      <c r="V265" s="109"/>
      <c r="W265" s="146"/>
      <c r="X265" s="109"/>
      <c r="Y265" s="178"/>
    </row>
    <row r="266" spans="1:25" ht="30" customHeight="1">
      <c r="A266" s="51">
        <f t="shared" si="3"/>
        <v>257</v>
      </c>
      <c r="B266" s="106"/>
      <c r="C266" s="107"/>
      <c r="D266" s="144"/>
      <c r="E266" s="149"/>
      <c r="F266" s="150"/>
      <c r="G266" s="147"/>
      <c r="H266" s="148"/>
      <c r="I266" s="108"/>
      <c r="J266" s="108"/>
      <c r="K266" s="107"/>
      <c r="L266" s="109"/>
      <c r="M266" s="109"/>
      <c r="N266" s="110"/>
      <c r="O266" s="148"/>
      <c r="P266" s="109"/>
      <c r="Q266" s="146"/>
      <c r="R266" s="109"/>
      <c r="S266" s="146"/>
      <c r="T266" s="109"/>
      <c r="U266" s="146"/>
      <c r="V266" s="109"/>
      <c r="W266" s="146"/>
      <c r="X266" s="109"/>
      <c r="Y266" s="178"/>
    </row>
    <row r="267" spans="1:25" ht="30" customHeight="1">
      <c r="A267" s="51">
        <f aca="true" t="shared" si="4" ref="A267:A330">A266+1</f>
        <v>258</v>
      </c>
      <c r="B267" s="106"/>
      <c r="C267" s="107"/>
      <c r="D267" s="144"/>
      <c r="E267" s="149"/>
      <c r="F267" s="150"/>
      <c r="G267" s="147"/>
      <c r="H267" s="148"/>
      <c r="I267" s="108"/>
      <c r="J267" s="108"/>
      <c r="K267" s="107"/>
      <c r="L267" s="109"/>
      <c r="M267" s="109"/>
      <c r="N267" s="110"/>
      <c r="O267" s="148"/>
      <c r="P267" s="109"/>
      <c r="Q267" s="146"/>
      <c r="R267" s="109"/>
      <c r="S267" s="146"/>
      <c r="T267" s="109"/>
      <c r="U267" s="146"/>
      <c r="V267" s="109"/>
      <c r="W267" s="146"/>
      <c r="X267" s="109"/>
      <c r="Y267" s="178"/>
    </row>
    <row r="268" spans="1:25" ht="30" customHeight="1">
      <c r="A268" s="51">
        <f t="shared" si="4"/>
        <v>259</v>
      </c>
      <c r="B268" s="106"/>
      <c r="C268" s="107"/>
      <c r="D268" s="144"/>
      <c r="E268" s="149"/>
      <c r="F268" s="150"/>
      <c r="G268" s="147"/>
      <c r="H268" s="148"/>
      <c r="I268" s="108"/>
      <c r="J268" s="108"/>
      <c r="K268" s="107"/>
      <c r="L268" s="109"/>
      <c r="M268" s="109"/>
      <c r="N268" s="110"/>
      <c r="O268" s="148"/>
      <c r="P268" s="109"/>
      <c r="Q268" s="146"/>
      <c r="R268" s="109"/>
      <c r="S268" s="146"/>
      <c r="T268" s="109"/>
      <c r="U268" s="146"/>
      <c r="V268" s="109"/>
      <c r="W268" s="146"/>
      <c r="X268" s="109"/>
      <c r="Y268" s="178"/>
    </row>
    <row r="269" spans="1:25" ht="30" customHeight="1">
      <c r="A269" s="51">
        <f t="shared" si="4"/>
        <v>260</v>
      </c>
      <c r="B269" s="106"/>
      <c r="C269" s="107"/>
      <c r="D269" s="144"/>
      <c r="E269" s="149"/>
      <c r="F269" s="150"/>
      <c r="G269" s="147"/>
      <c r="H269" s="148"/>
      <c r="I269" s="108"/>
      <c r="J269" s="108"/>
      <c r="K269" s="107"/>
      <c r="L269" s="109"/>
      <c r="M269" s="109"/>
      <c r="N269" s="110"/>
      <c r="O269" s="148"/>
      <c r="P269" s="109"/>
      <c r="Q269" s="146"/>
      <c r="R269" s="109"/>
      <c r="S269" s="146"/>
      <c r="T269" s="109"/>
      <c r="U269" s="146"/>
      <c r="V269" s="109"/>
      <c r="W269" s="146"/>
      <c r="X269" s="109"/>
      <c r="Y269" s="178"/>
    </row>
    <row r="270" spans="1:25" ht="30" customHeight="1">
      <c r="A270" s="51">
        <f t="shared" si="4"/>
        <v>261</v>
      </c>
      <c r="B270" s="106"/>
      <c r="C270" s="107"/>
      <c r="D270" s="144"/>
      <c r="E270" s="149"/>
      <c r="F270" s="150"/>
      <c r="G270" s="147"/>
      <c r="H270" s="148"/>
      <c r="I270" s="108"/>
      <c r="J270" s="108"/>
      <c r="K270" s="107"/>
      <c r="L270" s="109"/>
      <c r="M270" s="109"/>
      <c r="N270" s="110"/>
      <c r="O270" s="148"/>
      <c r="P270" s="109"/>
      <c r="Q270" s="146"/>
      <c r="R270" s="109"/>
      <c r="S270" s="146"/>
      <c r="T270" s="109"/>
      <c r="U270" s="146"/>
      <c r="V270" s="109"/>
      <c r="W270" s="146"/>
      <c r="X270" s="109"/>
      <c r="Y270" s="178"/>
    </row>
    <row r="271" spans="1:25" ht="30" customHeight="1">
      <c r="A271" s="51">
        <f t="shared" si="4"/>
        <v>262</v>
      </c>
      <c r="B271" s="106"/>
      <c r="C271" s="107"/>
      <c r="D271" s="144"/>
      <c r="E271" s="149"/>
      <c r="F271" s="150"/>
      <c r="G271" s="147"/>
      <c r="H271" s="148"/>
      <c r="I271" s="108"/>
      <c r="J271" s="108"/>
      <c r="K271" s="107"/>
      <c r="L271" s="109"/>
      <c r="M271" s="109"/>
      <c r="N271" s="110"/>
      <c r="O271" s="148"/>
      <c r="P271" s="109"/>
      <c r="Q271" s="146"/>
      <c r="R271" s="109"/>
      <c r="S271" s="146"/>
      <c r="T271" s="109"/>
      <c r="U271" s="146"/>
      <c r="V271" s="109"/>
      <c r="W271" s="146"/>
      <c r="X271" s="109"/>
      <c r="Y271" s="178"/>
    </row>
    <row r="272" spans="1:25" ht="30" customHeight="1">
      <c r="A272" s="51">
        <f t="shared" si="4"/>
        <v>263</v>
      </c>
      <c r="B272" s="106"/>
      <c r="C272" s="107"/>
      <c r="D272" s="144"/>
      <c r="E272" s="149"/>
      <c r="F272" s="150"/>
      <c r="G272" s="147"/>
      <c r="H272" s="148"/>
      <c r="I272" s="108"/>
      <c r="J272" s="108"/>
      <c r="K272" s="107"/>
      <c r="L272" s="109"/>
      <c r="M272" s="109"/>
      <c r="N272" s="110"/>
      <c r="O272" s="148"/>
      <c r="P272" s="109"/>
      <c r="Q272" s="146"/>
      <c r="R272" s="109"/>
      <c r="S272" s="146"/>
      <c r="T272" s="109"/>
      <c r="U272" s="146"/>
      <c r="V272" s="109"/>
      <c r="W272" s="146"/>
      <c r="X272" s="109"/>
      <c r="Y272" s="178"/>
    </row>
    <row r="273" spans="1:25" ht="30" customHeight="1">
      <c r="A273" s="51">
        <f t="shared" si="4"/>
        <v>264</v>
      </c>
      <c r="B273" s="106"/>
      <c r="C273" s="107"/>
      <c r="D273" s="144"/>
      <c r="E273" s="149"/>
      <c r="F273" s="150"/>
      <c r="G273" s="147"/>
      <c r="H273" s="148"/>
      <c r="I273" s="108"/>
      <c r="J273" s="108"/>
      <c r="K273" s="107"/>
      <c r="L273" s="109"/>
      <c r="M273" s="109"/>
      <c r="N273" s="110"/>
      <c r="O273" s="148"/>
      <c r="P273" s="109"/>
      <c r="Q273" s="146"/>
      <c r="R273" s="109"/>
      <c r="S273" s="146"/>
      <c r="T273" s="109"/>
      <c r="U273" s="146"/>
      <c r="V273" s="109"/>
      <c r="W273" s="146"/>
      <c r="X273" s="109"/>
      <c r="Y273" s="178"/>
    </row>
    <row r="274" spans="1:25" ht="30" customHeight="1">
      <c r="A274" s="51">
        <f t="shared" si="4"/>
        <v>265</v>
      </c>
      <c r="B274" s="106"/>
      <c r="C274" s="107"/>
      <c r="D274" s="144"/>
      <c r="E274" s="149"/>
      <c r="F274" s="150"/>
      <c r="G274" s="147"/>
      <c r="H274" s="148"/>
      <c r="I274" s="108"/>
      <c r="J274" s="108"/>
      <c r="K274" s="107"/>
      <c r="L274" s="109"/>
      <c r="M274" s="109"/>
      <c r="N274" s="110"/>
      <c r="O274" s="148"/>
      <c r="P274" s="109"/>
      <c r="Q274" s="146"/>
      <c r="R274" s="109"/>
      <c r="S274" s="146"/>
      <c r="T274" s="109"/>
      <c r="U274" s="146"/>
      <c r="V274" s="109"/>
      <c r="W274" s="146"/>
      <c r="X274" s="109"/>
      <c r="Y274" s="178"/>
    </row>
    <row r="275" spans="1:25" ht="30" customHeight="1">
      <c r="A275" s="51">
        <f t="shared" si="4"/>
        <v>266</v>
      </c>
      <c r="B275" s="106"/>
      <c r="C275" s="107"/>
      <c r="D275" s="144"/>
      <c r="E275" s="149"/>
      <c r="F275" s="150"/>
      <c r="G275" s="147"/>
      <c r="H275" s="148"/>
      <c r="I275" s="108"/>
      <c r="J275" s="108"/>
      <c r="K275" s="107"/>
      <c r="L275" s="109"/>
      <c r="M275" s="109"/>
      <c r="N275" s="110"/>
      <c r="O275" s="148"/>
      <c r="P275" s="109"/>
      <c r="Q275" s="146"/>
      <c r="R275" s="109"/>
      <c r="S275" s="146"/>
      <c r="T275" s="109"/>
      <c r="U275" s="146"/>
      <c r="V275" s="109"/>
      <c r="W275" s="146"/>
      <c r="X275" s="109"/>
      <c r="Y275" s="178"/>
    </row>
    <row r="276" spans="1:25" ht="30" customHeight="1">
      <c r="A276" s="51">
        <f t="shared" si="4"/>
        <v>267</v>
      </c>
      <c r="B276" s="106"/>
      <c r="C276" s="107"/>
      <c r="D276" s="144"/>
      <c r="E276" s="149"/>
      <c r="F276" s="150"/>
      <c r="G276" s="147"/>
      <c r="H276" s="148"/>
      <c r="I276" s="108"/>
      <c r="J276" s="108"/>
      <c r="K276" s="107"/>
      <c r="L276" s="109"/>
      <c r="M276" s="109"/>
      <c r="N276" s="110"/>
      <c r="O276" s="148"/>
      <c r="P276" s="109"/>
      <c r="Q276" s="146"/>
      <c r="R276" s="109"/>
      <c r="S276" s="146"/>
      <c r="T276" s="109"/>
      <c r="U276" s="146"/>
      <c r="V276" s="109"/>
      <c r="W276" s="146"/>
      <c r="X276" s="109"/>
      <c r="Y276" s="178"/>
    </row>
    <row r="277" spans="1:25" ht="30" customHeight="1">
      <c r="A277" s="51">
        <f t="shared" si="4"/>
        <v>268</v>
      </c>
      <c r="B277" s="106"/>
      <c r="C277" s="107"/>
      <c r="D277" s="144"/>
      <c r="E277" s="149"/>
      <c r="F277" s="150"/>
      <c r="G277" s="147"/>
      <c r="H277" s="148"/>
      <c r="I277" s="108"/>
      <c r="J277" s="108"/>
      <c r="K277" s="107"/>
      <c r="L277" s="109"/>
      <c r="M277" s="109"/>
      <c r="N277" s="110"/>
      <c r="O277" s="148"/>
      <c r="P277" s="109"/>
      <c r="Q277" s="146"/>
      <c r="R277" s="109"/>
      <c r="S277" s="146"/>
      <c r="T277" s="109"/>
      <c r="U277" s="146"/>
      <c r="V277" s="109"/>
      <c r="W277" s="146"/>
      <c r="X277" s="109"/>
      <c r="Y277" s="178"/>
    </row>
    <row r="278" spans="1:25" ht="30" customHeight="1">
      <c r="A278" s="51">
        <f t="shared" si="4"/>
        <v>269</v>
      </c>
      <c r="B278" s="106"/>
      <c r="C278" s="107"/>
      <c r="D278" s="144"/>
      <c r="E278" s="149"/>
      <c r="F278" s="150"/>
      <c r="G278" s="147"/>
      <c r="H278" s="148"/>
      <c r="I278" s="108"/>
      <c r="J278" s="108"/>
      <c r="K278" s="107"/>
      <c r="L278" s="109"/>
      <c r="M278" s="109"/>
      <c r="N278" s="110"/>
      <c r="O278" s="148"/>
      <c r="P278" s="109"/>
      <c r="Q278" s="146"/>
      <c r="R278" s="109"/>
      <c r="S278" s="146"/>
      <c r="T278" s="109"/>
      <c r="U278" s="146"/>
      <c r="V278" s="109"/>
      <c r="W278" s="146"/>
      <c r="X278" s="109"/>
      <c r="Y278" s="178"/>
    </row>
    <row r="279" spans="1:25" ht="30" customHeight="1">
      <c r="A279" s="51">
        <f t="shared" si="4"/>
        <v>270</v>
      </c>
      <c r="B279" s="106"/>
      <c r="C279" s="107"/>
      <c r="D279" s="144"/>
      <c r="E279" s="149"/>
      <c r="F279" s="150"/>
      <c r="G279" s="147"/>
      <c r="H279" s="148"/>
      <c r="I279" s="108"/>
      <c r="J279" s="108"/>
      <c r="K279" s="107"/>
      <c r="L279" s="109"/>
      <c r="M279" s="109"/>
      <c r="N279" s="110"/>
      <c r="O279" s="148"/>
      <c r="P279" s="109"/>
      <c r="Q279" s="146"/>
      <c r="R279" s="109"/>
      <c r="S279" s="146"/>
      <c r="T279" s="109"/>
      <c r="U279" s="146"/>
      <c r="V279" s="109"/>
      <c r="W279" s="146"/>
      <c r="X279" s="109"/>
      <c r="Y279" s="178"/>
    </row>
    <row r="280" spans="1:25" ht="30" customHeight="1">
      <c r="A280" s="51">
        <f t="shared" si="4"/>
        <v>271</v>
      </c>
      <c r="B280" s="106"/>
      <c r="C280" s="107"/>
      <c r="D280" s="144"/>
      <c r="E280" s="149"/>
      <c r="F280" s="150"/>
      <c r="G280" s="147"/>
      <c r="H280" s="148"/>
      <c r="I280" s="108"/>
      <c r="J280" s="108"/>
      <c r="K280" s="107"/>
      <c r="L280" s="109"/>
      <c r="M280" s="109"/>
      <c r="N280" s="110"/>
      <c r="O280" s="148"/>
      <c r="P280" s="109"/>
      <c r="Q280" s="146"/>
      <c r="R280" s="109"/>
      <c r="S280" s="146"/>
      <c r="T280" s="109"/>
      <c r="U280" s="146"/>
      <c r="V280" s="109"/>
      <c r="W280" s="146"/>
      <c r="X280" s="109"/>
      <c r="Y280" s="178"/>
    </row>
    <row r="281" spans="1:25" ht="30" customHeight="1">
      <c r="A281" s="51">
        <f t="shared" si="4"/>
        <v>272</v>
      </c>
      <c r="B281" s="106"/>
      <c r="C281" s="107"/>
      <c r="D281" s="144"/>
      <c r="E281" s="149"/>
      <c r="F281" s="150"/>
      <c r="G281" s="147"/>
      <c r="H281" s="148"/>
      <c r="I281" s="108"/>
      <c r="J281" s="108"/>
      <c r="K281" s="107"/>
      <c r="L281" s="109"/>
      <c r="M281" s="109"/>
      <c r="N281" s="110"/>
      <c r="O281" s="148"/>
      <c r="P281" s="109"/>
      <c r="Q281" s="146"/>
      <c r="R281" s="109"/>
      <c r="S281" s="146"/>
      <c r="T281" s="109"/>
      <c r="U281" s="146"/>
      <c r="V281" s="109"/>
      <c r="W281" s="146"/>
      <c r="X281" s="109"/>
      <c r="Y281" s="178"/>
    </row>
    <row r="282" spans="1:25" ht="30" customHeight="1">
      <c r="A282" s="51">
        <f t="shared" si="4"/>
        <v>273</v>
      </c>
      <c r="B282" s="106"/>
      <c r="C282" s="107"/>
      <c r="D282" s="144"/>
      <c r="E282" s="149"/>
      <c r="F282" s="150"/>
      <c r="G282" s="147"/>
      <c r="H282" s="148"/>
      <c r="I282" s="108"/>
      <c r="J282" s="108"/>
      <c r="K282" s="107"/>
      <c r="L282" s="109"/>
      <c r="M282" s="109"/>
      <c r="N282" s="110"/>
      <c r="O282" s="148"/>
      <c r="P282" s="109"/>
      <c r="Q282" s="146"/>
      <c r="R282" s="109"/>
      <c r="S282" s="146"/>
      <c r="T282" s="109"/>
      <c r="U282" s="146"/>
      <c r="V282" s="109"/>
      <c r="W282" s="146"/>
      <c r="X282" s="109"/>
      <c r="Y282" s="178"/>
    </row>
    <row r="283" spans="1:25" ht="30" customHeight="1">
      <c r="A283" s="51">
        <f t="shared" si="4"/>
        <v>274</v>
      </c>
      <c r="B283" s="106"/>
      <c r="C283" s="107"/>
      <c r="D283" s="144"/>
      <c r="E283" s="149"/>
      <c r="F283" s="150"/>
      <c r="G283" s="147"/>
      <c r="H283" s="148"/>
      <c r="I283" s="108"/>
      <c r="J283" s="108"/>
      <c r="K283" s="107"/>
      <c r="L283" s="109"/>
      <c r="M283" s="109"/>
      <c r="N283" s="110"/>
      <c r="O283" s="148"/>
      <c r="P283" s="109"/>
      <c r="Q283" s="146"/>
      <c r="R283" s="109"/>
      <c r="S283" s="146"/>
      <c r="T283" s="109"/>
      <c r="U283" s="146"/>
      <c r="V283" s="109"/>
      <c r="W283" s="146"/>
      <c r="X283" s="109"/>
      <c r="Y283" s="178"/>
    </row>
    <row r="284" spans="1:25" ht="30" customHeight="1">
      <c r="A284" s="51">
        <f t="shared" si="4"/>
        <v>275</v>
      </c>
      <c r="B284" s="106"/>
      <c r="C284" s="107"/>
      <c r="D284" s="144"/>
      <c r="E284" s="149"/>
      <c r="F284" s="150"/>
      <c r="G284" s="147"/>
      <c r="H284" s="148"/>
      <c r="I284" s="108"/>
      <c r="J284" s="108"/>
      <c r="K284" s="107"/>
      <c r="L284" s="109"/>
      <c r="M284" s="109"/>
      <c r="N284" s="110"/>
      <c r="O284" s="148"/>
      <c r="P284" s="109"/>
      <c r="Q284" s="146"/>
      <c r="R284" s="109"/>
      <c r="S284" s="146"/>
      <c r="T284" s="109"/>
      <c r="U284" s="146"/>
      <c r="V284" s="109"/>
      <c r="W284" s="146"/>
      <c r="X284" s="109"/>
      <c r="Y284" s="178"/>
    </row>
    <row r="285" spans="1:25" ht="30" customHeight="1">
      <c r="A285" s="51">
        <f t="shared" si="4"/>
        <v>276</v>
      </c>
      <c r="B285" s="106"/>
      <c r="C285" s="107"/>
      <c r="D285" s="144"/>
      <c r="E285" s="149"/>
      <c r="F285" s="150"/>
      <c r="G285" s="147"/>
      <c r="H285" s="148"/>
      <c r="I285" s="108"/>
      <c r="J285" s="108"/>
      <c r="K285" s="107"/>
      <c r="L285" s="109"/>
      <c r="M285" s="109"/>
      <c r="N285" s="110"/>
      <c r="O285" s="148"/>
      <c r="P285" s="109"/>
      <c r="Q285" s="146"/>
      <c r="R285" s="109"/>
      <c r="S285" s="146"/>
      <c r="T285" s="109"/>
      <c r="U285" s="146"/>
      <c r="V285" s="109"/>
      <c r="W285" s="146"/>
      <c r="X285" s="109"/>
      <c r="Y285" s="178"/>
    </row>
    <row r="286" spans="1:25" ht="30" customHeight="1">
      <c r="A286" s="51">
        <f t="shared" si="4"/>
        <v>277</v>
      </c>
      <c r="B286" s="106"/>
      <c r="C286" s="107"/>
      <c r="D286" s="144"/>
      <c r="E286" s="149"/>
      <c r="F286" s="150"/>
      <c r="G286" s="147"/>
      <c r="H286" s="148"/>
      <c r="I286" s="108"/>
      <c r="J286" s="108"/>
      <c r="K286" s="107"/>
      <c r="L286" s="109"/>
      <c r="M286" s="109"/>
      <c r="N286" s="110"/>
      <c r="O286" s="148"/>
      <c r="P286" s="109"/>
      <c r="Q286" s="146"/>
      <c r="R286" s="109"/>
      <c r="S286" s="146"/>
      <c r="T286" s="109"/>
      <c r="U286" s="146"/>
      <c r="V286" s="109"/>
      <c r="W286" s="146"/>
      <c r="X286" s="109"/>
      <c r="Y286" s="178"/>
    </row>
    <row r="287" spans="1:25" ht="30" customHeight="1">
      <c r="A287" s="51">
        <f t="shared" si="4"/>
        <v>278</v>
      </c>
      <c r="B287" s="106"/>
      <c r="C287" s="107"/>
      <c r="D287" s="144"/>
      <c r="E287" s="149"/>
      <c r="F287" s="150"/>
      <c r="G287" s="147"/>
      <c r="H287" s="148"/>
      <c r="I287" s="108"/>
      <c r="J287" s="108"/>
      <c r="K287" s="107"/>
      <c r="L287" s="109"/>
      <c r="M287" s="109"/>
      <c r="N287" s="110"/>
      <c r="O287" s="148"/>
      <c r="P287" s="109"/>
      <c r="Q287" s="146"/>
      <c r="R287" s="109"/>
      <c r="S287" s="146"/>
      <c r="T287" s="109"/>
      <c r="U287" s="146"/>
      <c r="V287" s="109"/>
      <c r="W287" s="146"/>
      <c r="X287" s="109"/>
      <c r="Y287" s="178"/>
    </row>
    <row r="288" spans="1:25" ht="30" customHeight="1">
      <c r="A288" s="51">
        <f t="shared" si="4"/>
        <v>279</v>
      </c>
      <c r="B288" s="106"/>
      <c r="C288" s="107"/>
      <c r="D288" s="144"/>
      <c r="E288" s="149"/>
      <c r="F288" s="150"/>
      <c r="G288" s="147"/>
      <c r="H288" s="148"/>
      <c r="I288" s="108"/>
      <c r="J288" s="108"/>
      <c r="K288" s="107"/>
      <c r="L288" s="109"/>
      <c r="M288" s="109"/>
      <c r="N288" s="110"/>
      <c r="O288" s="148"/>
      <c r="P288" s="109"/>
      <c r="Q288" s="146"/>
      <c r="R288" s="109"/>
      <c r="S288" s="146"/>
      <c r="T288" s="109"/>
      <c r="U288" s="146"/>
      <c r="V288" s="109"/>
      <c r="W288" s="146"/>
      <c r="X288" s="109"/>
      <c r="Y288" s="178"/>
    </row>
    <row r="289" spans="1:25" ht="30" customHeight="1">
      <c r="A289" s="51">
        <f t="shared" si="4"/>
        <v>280</v>
      </c>
      <c r="B289" s="106"/>
      <c r="C289" s="107"/>
      <c r="D289" s="144"/>
      <c r="E289" s="149"/>
      <c r="F289" s="150"/>
      <c r="G289" s="147"/>
      <c r="H289" s="148"/>
      <c r="I289" s="108"/>
      <c r="J289" s="108"/>
      <c r="K289" s="107"/>
      <c r="L289" s="109"/>
      <c r="M289" s="109"/>
      <c r="N289" s="110"/>
      <c r="O289" s="148"/>
      <c r="P289" s="109"/>
      <c r="Q289" s="146"/>
      <c r="R289" s="109"/>
      <c r="S289" s="146"/>
      <c r="T289" s="109"/>
      <c r="U289" s="146"/>
      <c r="V289" s="109"/>
      <c r="W289" s="146"/>
      <c r="X289" s="109"/>
      <c r="Y289" s="178"/>
    </row>
    <row r="290" spans="1:25" ht="30" customHeight="1">
      <c r="A290" s="51">
        <f t="shared" si="4"/>
        <v>281</v>
      </c>
      <c r="B290" s="106"/>
      <c r="C290" s="107"/>
      <c r="D290" s="144"/>
      <c r="E290" s="149"/>
      <c r="F290" s="150"/>
      <c r="G290" s="147"/>
      <c r="H290" s="148"/>
      <c r="I290" s="108"/>
      <c r="J290" s="108"/>
      <c r="K290" s="107"/>
      <c r="L290" s="109"/>
      <c r="M290" s="109"/>
      <c r="N290" s="110"/>
      <c r="O290" s="148"/>
      <c r="P290" s="109"/>
      <c r="Q290" s="146"/>
      <c r="R290" s="109"/>
      <c r="S290" s="146"/>
      <c r="T290" s="109"/>
      <c r="U290" s="146"/>
      <c r="V290" s="109"/>
      <c r="W290" s="146"/>
      <c r="X290" s="109"/>
      <c r="Y290" s="178"/>
    </row>
    <row r="291" spans="1:25" ht="30" customHeight="1">
      <c r="A291" s="51">
        <f t="shared" si="4"/>
        <v>282</v>
      </c>
      <c r="B291" s="106"/>
      <c r="C291" s="107"/>
      <c r="D291" s="144"/>
      <c r="E291" s="149"/>
      <c r="F291" s="150"/>
      <c r="G291" s="147"/>
      <c r="H291" s="148"/>
      <c r="I291" s="108"/>
      <c r="J291" s="108"/>
      <c r="K291" s="107"/>
      <c r="L291" s="109"/>
      <c r="M291" s="109"/>
      <c r="N291" s="110"/>
      <c r="O291" s="148"/>
      <c r="P291" s="109"/>
      <c r="Q291" s="146"/>
      <c r="R291" s="109"/>
      <c r="S291" s="146"/>
      <c r="T291" s="109"/>
      <c r="U291" s="146"/>
      <c r="V291" s="109"/>
      <c r="W291" s="146"/>
      <c r="X291" s="109"/>
      <c r="Y291" s="178"/>
    </row>
    <row r="292" spans="1:25" ht="30" customHeight="1">
      <c r="A292" s="51">
        <f t="shared" si="4"/>
        <v>283</v>
      </c>
      <c r="B292" s="106"/>
      <c r="C292" s="107"/>
      <c r="D292" s="144"/>
      <c r="E292" s="149"/>
      <c r="F292" s="150"/>
      <c r="G292" s="147"/>
      <c r="H292" s="148"/>
      <c r="I292" s="108"/>
      <c r="J292" s="108"/>
      <c r="K292" s="107"/>
      <c r="L292" s="109"/>
      <c r="M292" s="109"/>
      <c r="N292" s="110"/>
      <c r="O292" s="148"/>
      <c r="P292" s="109"/>
      <c r="Q292" s="146"/>
      <c r="R292" s="109"/>
      <c r="S292" s="146"/>
      <c r="T292" s="109"/>
      <c r="U292" s="146"/>
      <c r="V292" s="109"/>
      <c r="W292" s="146"/>
      <c r="X292" s="109"/>
      <c r="Y292" s="178"/>
    </row>
    <row r="293" spans="1:25" ht="30" customHeight="1">
      <c r="A293" s="51">
        <f t="shared" si="4"/>
        <v>284</v>
      </c>
      <c r="B293" s="106"/>
      <c r="C293" s="107"/>
      <c r="D293" s="144"/>
      <c r="E293" s="149"/>
      <c r="F293" s="150"/>
      <c r="G293" s="147"/>
      <c r="H293" s="148"/>
      <c r="I293" s="108"/>
      <c r="J293" s="108"/>
      <c r="K293" s="107"/>
      <c r="L293" s="109"/>
      <c r="M293" s="109"/>
      <c r="N293" s="110"/>
      <c r="O293" s="148"/>
      <c r="P293" s="109"/>
      <c r="Q293" s="146"/>
      <c r="R293" s="109"/>
      <c r="S293" s="146"/>
      <c r="T293" s="109"/>
      <c r="U293" s="146"/>
      <c r="V293" s="109"/>
      <c r="W293" s="146"/>
      <c r="X293" s="109"/>
      <c r="Y293" s="178"/>
    </row>
    <row r="294" spans="1:25" ht="30" customHeight="1">
      <c r="A294" s="51">
        <f t="shared" si="4"/>
        <v>285</v>
      </c>
      <c r="B294" s="106"/>
      <c r="C294" s="107"/>
      <c r="D294" s="144"/>
      <c r="E294" s="149"/>
      <c r="F294" s="150"/>
      <c r="G294" s="147"/>
      <c r="H294" s="148"/>
      <c r="I294" s="108"/>
      <c r="J294" s="108"/>
      <c r="K294" s="107"/>
      <c r="L294" s="109"/>
      <c r="M294" s="109"/>
      <c r="N294" s="110"/>
      <c r="O294" s="148"/>
      <c r="P294" s="109"/>
      <c r="Q294" s="146"/>
      <c r="R294" s="109"/>
      <c r="S294" s="146"/>
      <c r="T294" s="109"/>
      <c r="U294" s="146"/>
      <c r="V294" s="109"/>
      <c r="W294" s="146"/>
      <c r="X294" s="109"/>
      <c r="Y294" s="178"/>
    </row>
    <row r="295" spans="1:25" ht="30" customHeight="1">
      <c r="A295" s="51">
        <f t="shared" si="4"/>
        <v>286</v>
      </c>
      <c r="B295" s="106"/>
      <c r="C295" s="107"/>
      <c r="D295" s="144"/>
      <c r="E295" s="149"/>
      <c r="F295" s="150"/>
      <c r="G295" s="147"/>
      <c r="H295" s="148"/>
      <c r="I295" s="108"/>
      <c r="J295" s="108"/>
      <c r="K295" s="107"/>
      <c r="L295" s="109"/>
      <c r="M295" s="109"/>
      <c r="N295" s="110"/>
      <c r="O295" s="148"/>
      <c r="P295" s="109"/>
      <c r="Q295" s="146"/>
      <c r="R295" s="109"/>
      <c r="S295" s="146"/>
      <c r="T295" s="109"/>
      <c r="U295" s="146"/>
      <c r="V295" s="109"/>
      <c r="W295" s="146"/>
      <c r="X295" s="109"/>
      <c r="Y295" s="178"/>
    </row>
    <row r="296" spans="1:25" ht="30" customHeight="1">
      <c r="A296" s="51">
        <f t="shared" si="4"/>
        <v>287</v>
      </c>
      <c r="B296" s="106"/>
      <c r="C296" s="107"/>
      <c r="D296" s="144"/>
      <c r="E296" s="149"/>
      <c r="F296" s="150"/>
      <c r="G296" s="147"/>
      <c r="H296" s="148"/>
      <c r="I296" s="108"/>
      <c r="J296" s="108"/>
      <c r="K296" s="107"/>
      <c r="L296" s="109"/>
      <c r="M296" s="109"/>
      <c r="N296" s="110"/>
      <c r="O296" s="148"/>
      <c r="P296" s="109"/>
      <c r="Q296" s="146"/>
      <c r="R296" s="109"/>
      <c r="S296" s="146"/>
      <c r="T296" s="109"/>
      <c r="U296" s="146"/>
      <c r="V296" s="109"/>
      <c r="W296" s="146"/>
      <c r="X296" s="109"/>
      <c r="Y296" s="178"/>
    </row>
    <row r="297" spans="1:25" ht="30" customHeight="1">
      <c r="A297" s="51">
        <f t="shared" si="4"/>
        <v>288</v>
      </c>
      <c r="B297" s="106"/>
      <c r="C297" s="107"/>
      <c r="D297" s="144"/>
      <c r="E297" s="149"/>
      <c r="F297" s="150"/>
      <c r="G297" s="147"/>
      <c r="H297" s="148"/>
      <c r="I297" s="108"/>
      <c r="J297" s="108"/>
      <c r="K297" s="107"/>
      <c r="L297" s="109"/>
      <c r="M297" s="109"/>
      <c r="N297" s="110"/>
      <c r="O297" s="148"/>
      <c r="P297" s="109"/>
      <c r="Q297" s="146"/>
      <c r="R297" s="109"/>
      <c r="S297" s="146"/>
      <c r="T297" s="109"/>
      <c r="U297" s="146"/>
      <c r="V297" s="109"/>
      <c r="W297" s="146"/>
      <c r="X297" s="109"/>
      <c r="Y297" s="178"/>
    </row>
    <row r="298" spans="1:25" ht="30" customHeight="1">
      <c r="A298" s="51">
        <f t="shared" si="4"/>
        <v>289</v>
      </c>
      <c r="B298" s="106"/>
      <c r="C298" s="107"/>
      <c r="D298" s="144"/>
      <c r="E298" s="149"/>
      <c r="F298" s="150"/>
      <c r="G298" s="147"/>
      <c r="H298" s="148"/>
      <c r="I298" s="108"/>
      <c r="J298" s="108"/>
      <c r="K298" s="107"/>
      <c r="L298" s="109"/>
      <c r="M298" s="109"/>
      <c r="N298" s="110"/>
      <c r="O298" s="148"/>
      <c r="P298" s="109"/>
      <c r="Q298" s="146"/>
      <c r="R298" s="109"/>
      <c r="S298" s="146"/>
      <c r="T298" s="109"/>
      <c r="U298" s="146"/>
      <c r="V298" s="109"/>
      <c r="W298" s="146"/>
      <c r="X298" s="109"/>
      <c r="Y298" s="178"/>
    </row>
    <row r="299" spans="1:25" ht="30" customHeight="1">
      <c r="A299" s="51">
        <f t="shared" si="4"/>
        <v>290</v>
      </c>
      <c r="B299" s="106"/>
      <c r="C299" s="107"/>
      <c r="D299" s="144"/>
      <c r="E299" s="149"/>
      <c r="F299" s="150"/>
      <c r="G299" s="147"/>
      <c r="H299" s="148"/>
      <c r="I299" s="108"/>
      <c r="J299" s="108"/>
      <c r="K299" s="107"/>
      <c r="L299" s="109"/>
      <c r="M299" s="109"/>
      <c r="N299" s="110"/>
      <c r="O299" s="148"/>
      <c r="P299" s="109"/>
      <c r="Q299" s="146"/>
      <c r="R299" s="109"/>
      <c r="S299" s="146"/>
      <c r="T299" s="109"/>
      <c r="U299" s="146"/>
      <c r="V299" s="109"/>
      <c r="W299" s="146"/>
      <c r="X299" s="109"/>
      <c r="Y299" s="178"/>
    </row>
    <row r="300" spans="1:25" ht="30" customHeight="1">
      <c r="A300" s="51">
        <f t="shared" si="4"/>
        <v>291</v>
      </c>
      <c r="B300" s="106"/>
      <c r="C300" s="107"/>
      <c r="D300" s="144"/>
      <c r="E300" s="149"/>
      <c r="F300" s="150"/>
      <c r="G300" s="147"/>
      <c r="H300" s="148"/>
      <c r="I300" s="108"/>
      <c r="J300" s="108"/>
      <c r="K300" s="107"/>
      <c r="L300" s="109"/>
      <c r="M300" s="109"/>
      <c r="N300" s="110"/>
      <c r="O300" s="148"/>
      <c r="P300" s="109"/>
      <c r="Q300" s="146"/>
      <c r="R300" s="109"/>
      <c r="S300" s="146"/>
      <c r="T300" s="109"/>
      <c r="U300" s="146"/>
      <c r="V300" s="109"/>
      <c r="W300" s="146"/>
      <c r="X300" s="109"/>
      <c r="Y300" s="178"/>
    </row>
    <row r="301" spans="1:25" ht="30" customHeight="1">
      <c r="A301" s="51">
        <f t="shared" si="4"/>
        <v>292</v>
      </c>
      <c r="B301" s="106"/>
      <c r="C301" s="107"/>
      <c r="D301" s="144"/>
      <c r="E301" s="149"/>
      <c r="F301" s="150"/>
      <c r="G301" s="147"/>
      <c r="H301" s="148"/>
      <c r="I301" s="108"/>
      <c r="J301" s="108"/>
      <c r="K301" s="107"/>
      <c r="L301" s="109"/>
      <c r="M301" s="109"/>
      <c r="N301" s="110"/>
      <c r="O301" s="148"/>
      <c r="P301" s="109"/>
      <c r="Q301" s="146"/>
      <c r="R301" s="109"/>
      <c r="S301" s="146"/>
      <c r="T301" s="109"/>
      <c r="U301" s="146"/>
      <c r="V301" s="109"/>
      <c r="W301" s="146"/>
      <c r="X301" s="109"/>
      <c r="Y301" s="178"/>
    </row>
    <row r="302" spans="1:25" ht="30" customHeight="1">
      <c r="A302" s="51">
        <f t="shared" si="4"/>
        <v>293</v>
      </c>
      <c r="B302" s="106"/>
      <c r="C302" s="107"/>
      <c r="D302" s="144"/>
      <c r="E302" s="149"/>
      <c r="F302" s="150"/>
      <c r="G302" s="147"/>
      <c r="H302" s="148"/>
      <c r="I302" s="108"/>
      <c r="J302" s="108"/>
      <c r="K302" s="107"/>
      <c r="L302" s="109"/>
      <c r="M302" s="109"/>
      <c r="N302" s="110"/>
      <c r="O302" s="148"/>
      <c r="P302" s="109"/>
      <c r="Q302" s="146"/>
      <c r="R302" s="109"/>
      <c r="S302" s="146"/>
      <c r="T302" s="109"/>
      <c r="U302" s="146"/>
      <c r="V302" s="109"/>
      <c r="W302" s="146"/>
      <c r="X302" s="109"/>
      <c r="Y302" s="178"/>
    </row>
    <row r="303" spans="1:25" ht="30" customHeight="1">
      <c r="A303" s="51">
        <f t="shared" si="4"/>
        <v>294</v>
      </c>
      <c r="B303" s="106"/>
      <c r="C303" s="107"/>
      <c r="D303" s="144"/>
      <c r="E303" s="149"/>
      <c r="F303" s="150"/>
      <c r="G303" s="147"/>
      <c r="H303" s="148"/>
      <c r="I303" s="108"/>
      <c r="J303" s="108"/>
      <c r="K303" s="107"/>
      <c r="L303" s="109"/>
      <c r="M303" s="109"/>
      <c r="N303" s="110"/>
      <c r="O303" s="148"/>
      <c r="P303" s="109"/>
      <c r="Q303" s="146"/>
      <c r="R303" s="109"/>
      <c r="S303" s="146"/>
      <c r="T303" s="109"/>
      <c r="U303" s="146"/>
      <c r="V303" s="109"/>
      <c r="W303" s="146"/>
      <c r="X303" s="109"/>
      <c r="Y303" s="178"/>
    </row>
    <row r="304" spans="1:25" ht="30" customHeight="1">
      <c r="A304" s="51">
        <f t="shared" si="4"/>
        <v>295</v>
      </c>
      <c r="B304" s="106"/>
      <c r="C304" s="107"/>
      <c r="D304" s="144"/>
      <c r="E304" s="149"/>
      <c r="F304" s="150"/>
      <c r="G304" s="147"/>
      <c r="H304" s="148"/>
      <c r="I304" s="108"/>
      <c r="J304" s="108"/>
      <c r="K304" s="107"/>
      <c r="L304" s="109"/>
      <c r="M304" s="109"/>
      <c r="N304" s="110"/>
      <c r="O304" s="148"/>
      <c r="P304" s="109"/>
      <c r="Q304" s="146"/>
      <c r="R304" s="109"/>
      <c r="S304" s="146"/>
      <c r="T304" s="109"/>
      <c r="U304" s="146"/>
      <c r="V304" s="109"/>
      <c r="W304" s="146"/>
      <c r="X304" s="109"/>
      <c r="Y304" s="178"/>
    </row>
    <row r="305" spans="1:25" ht="30" customHeight="1">
      <c r="A305" s="51">
        <f t="shared" si="4"/>
        <v>296</v>
      </c>
      <c r="B305" s="106"/>
      <c r="C305" s="107"/>
      <c r="D305" s="144"/>
      <c r="E305" s="149"/>
      <c r="F305" s="150"/>
      <c r="G305" s="147"/>
      <c r="H305" s="148"/>
      <c r="I305" s="108"/>
      <c r="J305" s="108"/>
      <c r="K305" s="107"/>
      <c r="L305" s="109"/>
      <c r="M305" s="109"/>
      <c r="N305" s="110"/>
      <c r="O305" s="148"/>
      <c r="P305" s="109"/>
      <c r="Q305" s="146"/>
      <c r="R305" s="109"/>
      <c r="S305" s="146"/>
      <c r="T305" s="109"/>
      <c r="U305" s="146"/>
      <c r="V305" s="109"/>
      <c r="W305" s="146"/>
      <c r="X305" s="109"/>
      <c r="Y305" s="178"/>
    </row>
    <row r="306" spans="1:25" ht="30" customHeight="1">
      <c r="A306" s="51">
        <f t="shared" si="4"/>
        <v>297</v>
      </c>
      <c r="B306" s="106"/>
      <c r="C306" s="107"/>
      <c r="D306" s="144"/>
      <c r="E306" s="149"/>
      <c r="F306" s="150"/>
      <c r="G306" s="147"/>
      <c r="H306" s="148"/>
      <c r="I306" s="108"/>
      <c r="J306" s="108"/>
      <c r="K306" s="107"/>
      <c r="L306" s="109"/>
      <c r="M306" s="109"/>
      <c r="N306" s="110"/>
      <c r="O306" s="148"/>
      <c r="P306" s="109"/>
      <c r="Q306" s="146"/>
      <c r="R306" s="109"/>
      <c r="S306" s="146"/>
      <c r="T306" s="109"/>
      <c r="U306" s="146"/>
      <c r="V306" s="109"/>
      <c r="W306" s="146"/>
      <c r="X306" s="109"/>
      <c r="Y306" s="178"/>
    </row>
    <row r="307" spans="1:25" ht="30" customHeight="1">
      <c r="A307" s="51">
        <f t="shared" si="4"/>
        <v>298</v>
      </c>
      <c r="B307" s="106"/>
      <c r="C307" s="107"/>
      <c r="D307" s="144"/>
      <c r="E307" s="149"/>
      <c r="F307" s="150"/>
      <c r="G307" s="147"/>
      <c r="H307" s="148"/>
      <c r="I307" s="108"/>
      <c r="J307" s="108"/>
      <c r="K307" s="107"/>
      <c r="L307" s="109"/>
      <c r="M307" s="109"/>
      <c r="N307" s="110"/>
      <c r="O307" s="148"/>
      <c r="P307" s="109"/>
      <c r="Q307" s="146"/>
      <c r="R307" s="109"/>
      <c r="S307" s="146"/>
      <c r="T307" s="109"/>
      <c r="U307" s="146"/>
      <c r="V307" s="109"/>
      <c r="W307" s="146"/>
      <c r="X307" s="109"/>
      <c r="Y307" s="178"/>
    </row>
    <row r="308" spans="1:25" ht="30" customHeight="1">
      <c r="A308" s="51">
        <f t="shared" si="4"/>
        <v>299</v>
      </c>
      <c r="B308" s="106"/>
      <c r="C308" s="107"/>
      <c r="D308" s="144"/>
      <c r="E308" s="149"/>
      <c r="F308" s="150"/>
      <c r="G308" s="147"/>
      <c r="H308" s="148"/>
      <c r="I308" s="108"/>
      <c r="J308" s="108"/>
      <c r="K308" s="107"/>
      <c r="L308" s="109"/>
      <c r="M308" s="109"/>
      <c r="N308" s="110"/>
      <c r="O308" s="148"/>
      <c r="P308" s="109"/>
      <c r="Q308" s="146"/>
      <c r="R308" s="109"/>
      <c r="S308" s="146"/>
      <c r="T308" s="109"/>
      <c r="U308" s="146"/>
      <c r="V308" s="109"/>
      <c r="W308" s="146"/>
      <c r="X308" s="109"/>
      <c r="Y308" s="178"/>
    </row>
    <row r="309" spans="1:25" ht="30" customHeight="1">
      <c r="A309" s="51">
        <f t="shared" si="4"/>
        <v>300</v>
      </c>
      <c r="B309" s="106"/>
      <c r="C309" s="107"/>
      <c r="D309" s="144"/>
      <c r="E309" s="149"/>
      <c r="F309" s="150"/>
      <c r="G309" s="147"/>
      <c r="H309" s="148"/>
      <c r="I309" s="108"/>
      <c r="J309" s="108"/>
      <c r="K309" s="107"/>
      <c r="L309" s="109"/>
      <c r="M309" s="109"/>
      <c r="N309" s="110"/>
      <c r="O309" s="148"/>
      <c r="P309" s="109"/>
      <c r="Q309" s="146"/>
      <c r="R309" s="109"/>
      <c r="S309" s="146"/>
      <c r="T309" s="109"/>
      <c r="U309" s="146"/>
      <c r="V309" s="109"/>
      <c r="W309" s="146"/>
      <c r="X309" s="109"/>
      <c r="Y309" s="178"/>
    </row>
    <row r="310" spans="1:25" ht="30" customHeight="1">
      <c r="A310" s="51">
        <f t="shared" si="4"/>
        <v>301</v>
      </c>
      <c r="B310" s="106"/>
      <c r="C310" s="107"/>
      <c r="D310" s="144"/>
      <c r="E310" s="149"/>
      <c r="F310" s="150"/>
      <c r="G310" s="147"/>
      <c r="H310" s="148"/>
      <c r="I310" s="108"/>
      <c r="J310" s="108"/>
      <c r="K310" s="107"/>
      <c r="L310" s="109"/>
      <c r="M310" s="109"/>
      <c r="N310" s="110"/>
      <c r="O310" s="148"/>
      <c r="P310" s="109"/>
      <c r="Q310" s="146"/>
      <c r="R310" s="109"/>
      <c r="S310" s="146"/>
      <c r="T310" s="109"/>
      <c r="U310" s="146"/>
      <c r="V310" s="109"/>
      <c r="W310" s="146"/>
      <c r="X310" s="109"/>
      <c r="Y310" s="178"/>
    </row>
    <row r="311" spans="1:25" ht="30" customHeight="1">
      <c r="A311" s="51">
        <f t="shared" si="4"/>
        <v>302</v>
      </c>
      <c r="B311" s="106"/>
      <c r="C311" s="107"/>
      <c r="D311" s="144"/>
      <c r="E311" s="149"/>
      <c r="F311" s="150"/>
      <c r="G311" s="147"/>
      <c r="H311" s="148"/>
      <c r="I311" s="108"/>
      <c r="J311" s="108"/>
      <c r="K311" s="107"/>
      <c r="L311" s="109"/>
      <c r="M311" s="109"/>
      <c r="N311" s="110"/>
      <c r="O311" s="148"/>
      <c r="P311" s="109"/>
      <c r="Q311" s="146"/>
      <c r="R311" s="109"/>
      <c r="S311" s="146"/>
      <c r="T311" s="109"/>
      <c r="U311" s="146"/>
      <c r="V311" s="109"/>
      <c r="W311" s="146"/>
      <c r="X311" s="109"/>
      <c r="Y311" s="178"/>
    </row>
    <row r="312" spans="1:25" ht="30" customHeight="1">
      <c r="A312" s="51">
        <f t="shared" si="4"/>
        <v>303</v>
      </c>
      <c r="B312" s="106"/>
      <c r="C312" s="107"/>
      <c r="D312" s="144"/>
      <c r="E312" s="149"/>
      <c r="F312" s="150"/>
      <c r="G312" s="147"/>
      <c r="H312" s="148"/>
      <c r="I312" s="108"/>
      <c r="J312" s="108"/>
      <c r="K312" s="107"/>
      <c r="L312" s="109"/>
      <c r="M312" s="109"/>
      <c r="N312" s="110"/>
      <c r="O312" s="148"/>
      <c r="P312" s="109"/>
      <c r="Q312" s="146"/>
      <c r="R312" s="109"/>
      <c r="S312" s="146"/>
      <c r="T312" s="109"/>
      <c r="U312" s="146"/>
      <c r="V312" s="109"/>
      <c r="W312" s="146"/>
      <c r="X312" s="109"/>
      <c r="Y312" s="178"/>
    </row>
    <row r="313" spans="1:25" ht="30" customHeight="1">
      <c r="A313" s="51">
        <f t="shared" si="4"/>
        <v>304</v>
      </c>
      <c r="B313" s="106"/>
      <c r="C313" s="107"/>
      <c r="D313" s="144"/>
      <c r="E313" s="149"/>
      <c r="F313" s="150"/>
      <c r="G313" s="147"/>
      <c r="H313" s="148"/>
      <c r="I313" s="108"/>
      <c r="J313" s="108"/>
      <c r="K313" s="107"/>
      <c r="L313" s="109"/>
      <c r="M313" s="109"/>
      <c r="N313" s="110"/>
      <c r="O313" s="148"/>
      <c r="P313" s="109"/>
      <c r="Q313" s="146"/>
      <c r="R313" s="109"/>
      <c r="S313" s="146"/>
      <c r="T313" s="109"/>
      <c r="U313" s="146"/>
      <c r="V313" s="109"/>
      <c r="W313" s="146"/>
      <c r="X313" s="109"/>
      <c r="Y313" s="178"/>
    </row>
    <row r="314" spans="1:25" ht="30" customHeight="1">
      <c r="A314" s="51">
        <f t="shared" si="4"/>
        <v>305</v>
      </c>
      <c r="B314" s="106"/>
      <c r="C314" s="107"/>
      <c r="D314" s="144"/>
      <c r="E314" s="149"/>
      <c r="F314" s="150"/>
      <c r="G314" s="147"/>
      <c r="H314" s="148"/>
      <c r="I314" s="108"/>
      <c r="J314" s="108"/>
      <c r="K314" s="107"/>
      <c r="L314" s="109"/>
      <c r="M314" s="109"/>
      <c r="N314" s="110"/>
      <c r="O314" s="148"/>
      <c r="P314" s="109"/>
      <c r="Q314" s="146"/>
      <c r="R314" s="109"/>
      <c r="S314" s="146"/>
      <c r="T314" s="109"/>
      <c r="U314" s="146"/>
      <c r="V314" s="109"/>
      <c r="W314" s="146"/>
      <c r="X314" s="109"/>
      <c r="Y314" s="178"/>
    </row>
    <row r="315" spans="1:25" ht="30" customHeight="1">
      <c r="A315" s="51">
        <f t="shared" si="4"/>
        <v>306</v>
      </c>
      <c r="B315" s="106"/>
      <c r="C315" s="107"/>
      <c r="D315" s="144"/>
      <c r="E315" s="149"/>
      <c r="F315" s="150"/>
      <c r="G315" s="147"/>
      <c r="H315" s="148"/>
      <c r="I315" s="108"/>
      <c r="J315" s="108"/>
      <c r="K315" s="107"/>
      <c r="L315" s="109"/>
      <c r="M315" s="109"/>
      <c r="N315" s="110"/>
      <c r="O315" s="148"/>
      <c r="P315" s="109"/>
      <c r="Q315" s="146"/>
      <c r="R315" s="109"/>
      <c r="S315" s="146"/>
      <c r="T315" s="109"/>
      <c r="U315" s="146"/>
      <c r="V315" s="109"/>
      <c r="W315" s="146"/>
      <c r="X315" s="109"/>
      <c r="Y315" s="178"/>
    </row>
    <row r="316" spans="1:25" ht="30" customHeight="1">
      <c r="A316" s="51">
        <f t="shared" si="4"/>
        <v>307</v>
      </c>
      <c r="B316" s="106"/>
      <c r="C316" s="107"/>
      <c r="D316" s="144"/>
      <c r="E316" s="149"/>
      <c r="F316" s="150"/>
      <c r="G316" s="147"/>
      <c r="H316" s="148"/>
      <c r="I316" s="108"/>
      <c r="J316" s="108"/>
      <c r="K316" s="107"/>
      <c r="L316" s="109"/>
      <c r="M316" s="109"/>
      <c r="N316" s="110"/>
      <c r="O316" s="148"/>
      <c r="P316" s="109"/>
      <c r="Q316" s="146"/>
      <c r="R316" s="109"/>
      <c r="S316" s="146"/>
      <c r="T316" s="109"/>
      <c r="U316" s="146"/>
      <c r="V316" s="109"/>
      <c r="W316" s="146"/>
      <c r="X316" s="109"/>
      <c r="Y316" s="178"/>
    </row>
    <row r="317" spans="1:25" ht="30" customHeight="1">
      <c r="A317" s="51">
        <f t="shared" si="4"/>
        <v>308</v>
      </c>
      <c r="B317" s="106"/>
      <c r="C317" s="107"/>
      <c r="D317" s="144"/>
      <c r="E317" s="149"/>
      <c r="F317" s="150"/>
      <c r="G317" s="147"/>
      <c r="H317" s="148"/>
      <c r="I317" s="108"/>
      <c r="J317" s="108"/>
      <c r="K317" s="107"/>
      <c r="L317" s="109"/>
      <c r="M317" s="109"/>
      <c r="N317" s="110"/>
      <c r="O317" s="148"/>
      <c r="P317" s="109"/>
      <c r="Q317" s="146"/>
      <c r="R317" s="109"/>
      <c r="S317" s="146"/>
      <c r="T317" s="109"/>
      <c r="U317" s="146"/>
      <c r="V317" s="109"/>
      <c r="W317" s="146"/>
      <c r="X317" s="109"/>
      <c r="Y317" s="178"/>
    </row>
    <row r="318" spans="1:25" ht="30" customHeight="1">
      <c r="A318" s="51">
        <f t="shared" si="4"/>
        <v>309</v>
      </c>
      <c r="B318" s="106"/>
      <c r="C318" s="107"/>
      <c r="D318" s="144"/>
      <c r="E318" s="149"/>
      <c r="F318" s="150"/>
      <c r="G318" s="147"/>
      <c r="H318" s="148"/>
      <c r="I318" s="108"/>
      <c r="J318" s="108"/>
      <c r="K318" s="107"/>
      <c r="L318" s="109"/>
      <c r="M318" s="109"/>
      <c r="N318" s="110"/>
      <c r="O318" s="148"/>
      <c r="P318" s="109"/>
      <c r="Q318" s="146"/>
      <c r="R318" s="109"/>
      <c r="S318" s="146"/>
      <c r="T318" s="109"/>
      <c r="U318" s="146"/>
      <c r="V318" s="109"/>
      <c r="W318" s="146"/>
      <c r="X318" s="109"/>
      <c r="Y318" s="178"/>
    </row>
    <row r="319" spans="1:25" ht="30" customHeight="1">
      <c r="A319" s="51">
        <f t="shared" si="4"/>
        <v>310</v>
      </c>
      <c r="B319" s="106"/>
      <c r="C319" s="107"/>
      <c r="D319" s="144"/>
      <c r="E319" s="149"/>
      <c r="F319" s="150"/>
      <c r="G319" s="147"/>
      <c r="H319" s="148"/>
      <c r="I319" s="108"/>
      <c r="J319" s="108"/>
      <c r="K319" s="107"/>
      <c r="L319" s="109"/>
      <c r="M319" s="109"/>
      <c r="N319" s="110"/>
      <c r="O319" s="148"/>
      <c r="P319" s="109"/>
      <c r="Q319" s="146"/>
      <c r="R319" s="109"/>
      <c r="S319" s="146"/>
      <c r="T319" s="109"/>
      <c r="U319" s="146"/>
      <c r="V319" s="109"/>
      <c r="W319" s="146"/>
      <c r="X319" s="109"/>
      <c r="Y319" s="178"/>
    </row>
    <row r="320" spans="1:25" ht="30" customHeight="1">
      <c r="A320" s="51">
        <f t="shared" si="4"/>
        <v>311</v>
      </c>
      <c r="B320" s="106"/>
      <c r="C320" s="107"/>
      <c r="D320" s="144"/>
      <c r="E320" s="149"/>
      <c r="F320" s="150"/>
      <c r="G320" s="147"/>
      <c r="H320" s="148"/>
      <c r="I320" s="108"/>
      <c r="J320" s="108"/>
      <c r="K320" s="107"/>
      <c r="L320" s="109"/>
      <c r="M320" s="109"/>
      <c r="N320" s="110"/>
      <c r="O320" s="148"/>
      <c r="P320" s="109"/>
      <c r="Q320" s="146"/>
      <c r="R320" s="109"/>
      <c r="S320" s="146"/>
      <c r="T320" s="109"/>
      <c r="U320" s="146"/>
      <c r="V320" s="109"/>
      <c r="W320" s="146"/>
      <c r="X320" s="109"/>
      <c r="Y320" s="178"/>
    </row>
    <row r="321" spans="1:25" ht="30" customHeight="1">
      <c r="A321" s="51">
        <f t="shared" si="4"/>
        <v>312</v>
      </c>
      <c r="B321" s="106"/>
      <c r="C321" s="107"/>
      <c r="D321" s="144"/>
      <c r="E321" s="149"/>
      <c r="F321" s="150"/>
      <c r="G321" s="147"/>
      <c r="H321" s="148"/>
      <c r="I321" s="108"/>
      <c r="J321" s="108"/>
      <c r="K321" s="107"/>
      <c r="L321" s="109"/>
      <c r="M321" s="109"/>
      <c r="N321" s="110"/>
      <c r="O321" s="148"/>
      <c r="P321" s="109"/>
      <c r="Q321" s="146"/>
      <c r="R321" s="109"/>
      <c r="S321" s="146"/>
      <c r="T321" s="109"/>
      <c r="U321" s="146"/>
      <c r="V321" s="109"/>
      <c r="W321" s="146"/>
      <c r="X321" s="109"/>
      <c r="Y321" s="178"/>
    </row>
    <row r="322" spans="1:25" ht="30" customHeight="1">
      <c r="A322" s="51">
        <f t="shared" si="4"/>
        <v>313</v>
      </c>
      <c r="B322" s="106"/>
      <c r="C322" s="107"/>
      <c r="D322" s="144"/>
      <c r="E322" s="149"/>
      <c r="F322" s="150"/>
      <c r="G322" s="147"/>
      <c r="H322" s="148"/>
      <c r="I322" s="108"/>
      <c r="J322" s="108"/>
      <c r="K322" s="107"/>
      <c r="L322" s="109"/>
      <c r="M322" s="109"/>
      <c r="N322" s="110"/>
      <c r="O322" s="148"/>
      <c r="P322" s="109"/>
      <c r="Q322" s="146"/>
      <c r="R322" s="109"/>
      <c r="S322" s="146"/>
      <c r="T322" s="109"/>
      <c r="U322" s="146"/>
      <c r="V322" s="109"/>
      <c r="W322" s="146"/>
      <c r="X322" s="109"/>
      <c r="Y322" s="178"/>
    </row>
    <row r="323" spans="1:25" ht="30" customHeight="1">
      <c r="A323" s="51">
        <f t="shared" si="4"/>
        <v>314</v>
      </c>
      <c r="B323" s="106"/>
      <c r="C323" s="107"/>
      <c r="D323" s="144"/>
      <c r="E323" s="149"/>
      <c r="F323" s="150"/>
      <c r="G323" s="147"/>
      <c r="H323" s="148"/>
      <c r="I323" s="108"/>
      <c r="J323" s="108"/>
      <c r="K323" s="107"/>
      <c r="L323" s="109"/>
      <c r="M323" s="109"/>
      <c r="N323" s="110"/>
      <c r="O323" s="148"/>
      <c r="P323" s="109"/>
      <c r="Q323" s="146"/>
      <c r="R323" s="109"/>
      <c r="S323" s="146"/>
      <c r="T323" s="109"/>
      <c r="U323" s="146"/>
      <c r="V323" s="109"/>
      <c r="W323" s="146"/>
      <c r="X323" s="109"/>
      <c r="Y323" s="178"/>
    </row>
    <row r="324" spans="1:25" ht="30" customHeight="1">
      <c r="A324" s="51">
        <f t="shared" si="4"/>
        <v>315</v>
      </c>
      <c r="B324" s="106"/>
      <c r="C324" s="107"/>
      <c r="D324" s="144"/>
      <c r="E324" s="149"/>
      <c r="F324" s="150"/>
      <c r="G324" s="147"/>
      <c r="H324" s="148"/>
      <c r="I324" s="108"/>
      <c r="J324" s="108"/>
      <c r="K324" s="107"/>
      <c r="L324" s="109"/>
      <c r="M324" s="109"/>
      <c r="N324" s="110"/>
      <c r="O324" s="148"/>
      <c r="P324" s="109"/>
      <c r="Q324" s="146"/>
      <c r="R324" s="109"/>
      <c r="S324" s="146"/>
      <c r="T324" s="109"/>
      <c r="U324" s="146"/>
      <c r="V324" s="109"/>
      <c r="W324" s="146"/>
      <c r="X324" s="109"/>
      <c r="Y324" s="178"/>
    </row>
    <row r="325" spans="1:25" ht="30" customHeight="1">
      <c r="A325" s="51">
        <f t="shared" si="4"/>
        <v>316</v>
      </c>
      <c r="B325" s="106"/>
      <c r="C325" s="107"/>
      <c r="D325" s="144"/>
      <c r="E325" s="149"/>
      <c r="F325" s="150"/>
      <c r="G325" s="147"/>
      <c r="H325" s="148"/>
      <c r="I325" s="108"/>
      <c r="J325" s="108"/>
      <c r="K325" s="107"/>
      <c r="L325" s="109"/>
      <c r="M325" s="109"/>
      <c r="N325" s="110"/>
      <c r="O325" s="148"/>
      <c r="P325" s="109"/>
      <c r="Q325" s="146"/>
      <c r="R325" s="109"/>
      <c r="S325" s="146"/>
      <c r="T325" s="109"/>
      <c r="U325" s="146"/>
      <c r="V325" s="109"/>
      <c r="W325" s="146"/>
      <c r="X325" s="109"/>
      <c r="Y325" s="178"/>
    </row>
    <row r="326" spans="1:25" ht="30" customHeight="1">
      <c r="A326" s="51">
        <f t="shared" si="4"/>
        <v>317</v>
      </c>
      <c r="B326" s="106"/>
      <c r="C326" s="107"/>
      <c r="D326" s="144"/>
      <c r="E326" s="149"/>
      <c r="F326" s="150"/>
      <c r="G326" s="147"/>
      <c r="H326" s="148"/>
      <c r="I326" s="108"/>
      <c r="J326" s="108"/>
      <c r="K326" s="107"/>
      <c r="L326" s="109"/>
      <c r="M326" s="109"/>
      <c r="N326" s="110"/>
      <c r="O326" s="148"/>
      <c r="P326" s="109"/>
      <c r="Q326" s="146"/>
      <c r="R326" s="109"/>
      <c r="S326" s="146"/>
      <c r="T326" s="109"/>
      <c r="U326" s="146"/>
      <c r="V326" s="109"/>
      <c r="W326" s="146"/>
      <c r="X326" s="109"/>
      <c r="Y326" s="178"/>
    </row>
    <row r="327" spans="1:25" ht="30" customHeight="1">
      <c r="A327" s="51">
        <f t="shared" si="4"/>
        <v>318</v>
      </c>
      <c r="B327" s="106"/>
      <c r="C327" s="107"/>
      <c r="D327" s="144"/>
      <c r="E327" s="149"/>
      <c r="F327" s="150"/>
      <c r="G327" s="147"/>
      <c r="H327" s="148"/>
      <c r="I327" s="108"/>
      <c r="J327" s="108"/>
      <c r="K327" s="107"/>
      <c r="L327" s="109"/>
      <c r="M327" s="109"/>
      <c r="N327" s="110"/>
      <c r="O327" s="148"/>
      <c r="P327" s="109"/>
      <c r="Q327" s="146"/>
      <c r="R327" s="109"/>
      <c r="S327" s="146"/>
      <c r="T327" s="109"/>
      <c r="U327" s="146"/>
      <c r="V327" s="109"/>
      <c r="W327" s="146"/>
      <c r="X327" s="109"/>
      <c r="Y327" s="178"/>
    </row>
    <row r="328" spans="1:25" ht="30" customHeight="1">
      <c r="A328" s="51">
        <f t="shared" si="4"/>
        <v>319</v>
      </c>
      <c r="B328" s="106"/>
      <c r="C328" s="107"/>
      <c r="D328" s="144"/>
      <c r="E328" s="149"/>
      <c r="F328" s="150"/>
      <c r="G328" s="147"/>
      <c r="H328" s="148"/>
      <c r="I328" s="108"/>
      <c r="J328" s="108"/>
      <c r="K328" s="107"/>
      <c r="L328" s="109"/>
      <c r="M328" s="109"/>
      <c r="N328" s="110"/>
      <c r="O328" s="148"/>
      <c r="P328" s="109"/>
      <c r="Q328" s="146"/>
      <c r="R328" s="109"/>
      <c r="S328" s="146"/>
      <c r="T328" s="109"/>
      <c r="U328" s="146"/>
      <c r="V328" s="109"/>
      <c r="W328" s="146"/>
      <c r="X328" s="109"/>
      <c r="Y328" s="178"/>
    </row>
    <row r="329" spans="1:25" ht="30" customHeight="1">
      <c r="A329" s="51">
        <f t="shared" si="4"/>
        <v>320</v>
      </c>
      <c r="B329" s="106"/>
      <c r="C329" s="107"/>
      <c r="D329" s="144"/>
      <c r="E329" s="149"/>
      <c r="F329" s="150"/>
      <c r="G329" s="147"/>
      <c r="H329" s="148"/>
      <c r="I329" s="108"/>
      <c r="J329" s="108"/>
      <c r="K329" s="107"/>
      <c r="L329" s="109"/>
      <c r="M329" s="109"/>
      <c r="N329" s="110"/>
      <c r="O329" s="148"/>
      <c r="P329" s="109"/>
      <c r="Q329" s="146"/>
      <c r="R329" s="109"/>
      <c r="S329" s="146"/>
      <c r="T329" s="109"/>
      <c r="U329" s="146"/>
      <c r="V329" s="109"/>
      <c r="W329" s="146"/>
      <c r="X329" s="109"/>
      <c r="Y329" s="178"/>
    </row>
    <row r="330" spans="1:25" ht="30" customHeight="1">
      <c r="A330" s="51">
        <f t="shared" si="4"/>
        <v>321</v>
      </c>
      <c r="B330" s="106"/>
      <c r="C330" s="107"/>
      <c r="D330" s="144"/>
      <c r="E330" s="149"/>
      <c r="F330" s="150"/>
      <c r="G330" s="147"/>
      <c r="H330" s="148"/>
      <c r="I330" s="108"/>
      <c r="J330" s="108"/>
      <c r="K330" s="107"/>
      <c r="L330" s="109"/>
      <c r="M330" s="109"/>
      <c r="N330" s="110"/>
      <c r="O330" s="148"/>
      <c r="P330" s="109"/>
      <c r="Q330" s="146"/>
      <c r="R330" s="109"/>
      <c r="S330" s="146"/>
      <c r="T330" s="109"/>
      <c r="U330" s="146"/>
      <c r="V330" s="109"/>
      <c r="W330" s="146"/>
      <c r="X330" s="109"/>
      <c r="Y330" s="178"/>
    </row>
    <row r="331" spans="1:25" ht="30" customHeight="1">
      <c r="A331" s="51">
        <f aca="true" t="shared" si="5" ref="A331:A394">A330+1</f>
        <v>322</v>
      </c>
      <c r="B331" s="106"/>
      <c r="C331" s="107"/>
      <c r="D331" s="144"/>
      <c r="E331" s="149"/>
      <c r="F331" s="150"/>
      <c r="G331" s="147"/>
      <c r="H331" s="148"/>
      <c r="I331" s="108"/>
      <c r="J331" s="108"/>
      <c r="K331" s="107"/>
      <c r="L331" s="109"/>
      <c r="M331" s="109"/>
      <c r="N331" s="110"/>
      <c r="O331" s="148"/>
      <c r="P331" s="109"/>
      <c r="Q331" s="146"/>
      <c r="R331" s="109"/>
      <c r="S331" s="146"/>
      <c r="T331" s="109"/>
      <c r="U331" s="146"/>
      <c r="V331" s="109"/>
      <c r="W331" s="146"/>
      <c r="X331" s="109"/>
      <c r="Y331" s="178"/>
    </row>
    <row r="332" spans="1:25" ht="30" customHeight="1">
      <c r="A332" s="51">
        <f t="shared" si="5"/>
        <v>323</v>
      </c>
      <c r="B332" s="106"/>
      <c r="C332" s="107"/>
      <c r="D332" s="144"/>
      <c r="E332" s="149"/>
      <c r="F332" s="150"/>
      <c r="G332" s="147"/>
      <c r="H332" s="148"/>
      <c r="I332" s="108"/>
      <c r="J332" s="108"/>
      <c r="K332" s="107"/>
      <c r="L332" s="109"/>
      <c r="M332" s="109"/>
      <c r="N332" s="110"/>
      <c r="O332" s="148"/>
      <c r="P332" s="109"/>
      <c r="Q332" s="146"/>
      <c r="R332" s="109"/>
      <c r="S332" s="146"/>
      <c r="T332" s="109"/>
      <c r="U332" s="146"/>
      <c r="V332" s="109"/>
      <c r="W332" s="146"/>
      <c r="X332" s="109"/>
      <c r="Y332" s="178"/>
    </row>
    <row r="333" spans="1:25" ht="30" customHeight="1">
      <c r="A333" s="51">
        <f t="shared" si="5"/>
        <v>324</v>
      </c>
      <c r="B333" s="106"/>
      <c r="C333" s="107"/>
      <c r="D333" s="144"/>
      <c r="E333" s="149"/>
      <c r="F333" s="150"/>
      <c r="G333" s="147"/>
      <c r="H333" s="148"/>
      <c r="I333" s="108"/>
      <c r="J333" s="108"/>
      <c r="K333" s="107"/>
      <c r="L333" s="109"/>
      <c r="M333" s="109"/>
      <c r="N333" s="110"/>
      <c r="O333" s="148"/>
      <c r="P333" s="109"/>
      <c r="Q333" s="146"/>
      <c r="R333" s="109"/>
      <c r="S333" s="146"/>
      <c r="T333" s="109"/>
      <c r="U333" s="146"/>
      <c r="V333" s="109"/>
      <c r="W333" s="146"/>
      <c r="X333" s="109"/>
      <c r="Y333" s="178"/>
    </row>
    <row r="334" spans="1:25" ht="30" customHeight="1">
      <c r="A334" s="51">
        <f t="shared" si="5"/>
        <v>325</v>
      </c>
      <c r="B334" s="106"/>
      <c r="C334" s="107"/>
      <c r="D334" s="144"/>
      <c r="E334" s="149"/>
      <c r="F334" s="150"/>
      <c r="G334" s="147"/>
      <c r="H334" s="148"/>
      <c r="I334" s="108"/>
      <c r="J334" s="108"/>
      <c r="K334" s="107"/>
      <c r="L334" s="109"/>
      <c r="M334" s="109"/>
      <c r="N334" s="110"/>
      <c r="O334" s="148"/>
      <c r="P334" s="109"/>
      <c r="Q334" s="146"/>
      <c r="R334" s="109"/>
      <c r="S334" s="146"/>
      <c r="T334" s="109"/>
      <c r="U334" s="146"/>
      <c r="V334" s="109"/>
      <c r="W334" s="146"/>
      <c r="X334" s="109"/>
      <c r="Y334" s="178"/>
    </row>
    <row r="335" spans="1:25" ht="30" customHeight="1">
      <c r="A335" s="51">
        <f t="shared" si="5"/>
        <v>326</v>
      </c>
      <c r="B335" s="106"/>
      <c r="C335" s="107"/>
      <c r="D335" s="144"/>
      <c r="E335" s="149"/>
      <c r="F335" s="150"/>
      <c r="G335" s="147"/>
      <c r="H335" s="148"/>
      <c r="I335" s="108"/>
      <c r="J335" s="108"/>
      <c r="K335" s="107"/>
      <c r="L335" s="109"/>
      <c r="M335" s="109"/>
      <c r="N335" s="110"/>
      <c r="O335" s="148"/>
      <c r="P335" s="109"/>
      <c r="Q335" s="146"/>
      <c r="R335" s="109"/>
      <c r="S335" s="146"/>
      <c r="T335" s="109"/>
      <c r="U335" s="146"/>
      <c r="V335" s="109"/>
      <c r="W335" s="146"/>
      <c r="X335" s="109"/>
      <c r="Y335" s="178"/>
    </row>
    <row r="336" spans="1:25" ht="30" customHeight="1">
      <c r="A336" s="51">
        <f t="shared" si="5"/>
        <v>327</v>
      </c>
      <c r="B336" s="106"/>
      <c r="C336" s="107"/>
      <c r="D336" s="144"/>
      <c r="E336" s="149"/>
      <c r="F336" s="150"/>
      <c r="G336" s="147"/>
      <c r="H336" s="148"/>
      <c r="I336" s="108"/>
      <c r="J336" s="108"/>
      <c r="K336" s="107"/>
      <c r="L336" s="109"/>
      <c r="M336" s="109"/>
      <c r="N336" s="110"/>
      <c r="O336" s="148"/>
      <c r="P336" s="109"/>
      <c r="Q336" s="146"/>
      <c r="R336" s="109"/>
      <c r="S336" s="146"/>
      <c r="T336" s="109"/>
      <c r="U336" s="146"/>
      <c r="V336" s="109"/>
      <c r="W336" s="146"/>
      <c r="X336" s="109"/>
      <c r="Y336" s="178"/>
    </row>
    <row r="337" spans="1:25" ht="30" customHeight="1">
      <c r="A337" s="51">
        <f t="shared" si="5"/>
        <v>328</v>
      </c>
      <c r="B337" s="106"/>
      <c r="C337" s="107"/>
      <c r="D337" s="144"/>
      <c r="E337" s="149"/>
      <c r="F337" s="150"/>
      <c r="G337" s="147"/>
      <c r="H337" s="148"/>
      <c r="I337" s="108"/>
      <c r="J337" s="108"/>
      <c r="K337" s="107"/>
      <c r="L337" s="109"/>
      <c r="M337" s="109"/>
      <c r="N337" s="110"/>
      <c r="O337" s="148"/>
      <c r="P337" s="109"/>
      <c r="Q337" s="146"/>
      <c r="R337" s="109"/>
      <c r="S337" s="146"/>
      <c r="T337" s="109"/>
      <c r="U337" s="146"/>
      <c r="V337" s="109"/>
      <c r="W337" s="146"/>
      <c r="X337" s="109"/>
      <c r="Y337" s="178"/>
    </row>
    <row r="338" spans="1:25" ht="30" customHeight="1">
      <c r="A338" s="51">
        <f t="shared" si="5"/>
        <v>329</v>
      </c>
      <c r="B338" s="106"/>
      <c r="C338" s="107"/>
      <c r="D338" s="144"/>
      <c r="E338" s="149"/>
      <c r="F338" s="150"/>
      <c r="G338" s="147"/>
      <c r="H338" s="148"/>
      <c r="I338" s="108"/>
      <c r="J338" s="108"/>
      <c r="K338" s="107"/>
      <c r="L338" s="109"/>
      <c r="M338" s="109"/>
      <c r="N338" s="110"/>
      <c r="O338" s="148"/>
      <c r="P338" s="109"/>
      <c r="Q338" s="146"/>
      <c r="R338" s="109"/>
      <c r="S338" s="146"/>
      <c r="T338" s="109"/>
      <c r="U338" s="146"/>
      <c r="V338" s="109"/>
      <c r="W338" s="146"/>
      <c r="X338" s="109"/>
      <c r="Y338" s="178"/>
    </row>
    <row r="339" spans="1:25" ht="30" customHeight="1">
      <c r="A339" s="51">
        <f t="shared" si="5"/>
        <v>330</v>
      </c>
      <c r="B339" s="106"/>
      <c r="C339" s="107"/>
      <c r="D339" s="144"/>
      <c r="E339" s="149"/>
      <c r="F339" s="150"/>
      <c r="G339" s="147"/>
      <c r="H339" s="148"/>
      <c r="I339" s="108"/>
      <c r="J339" s="108"/>
      <c r="K339" s="107"/>
      <c r="L339" s="109"/>
      <c r="M339" s="109"/>
      <c r="N339" s="110"/>
      <c r="O339" s="148"/>
      <c r="P339" s="109"/>
      <c r="Q339" s="146"/>
      <c r="R339" s="109"/>
      <c r="S339" s="146"/>
      <c r="T339" s="109"/>
      <c r="U339" s="146"/>
      <c r="V339" s="109"/>
      <c r="W339" s="146"/>
      <c r="X339" s="109"/>
      <c r="Y339" s="178"/>
    </row>
    <row r="340" spans="1:25" ht="30" customHeight="1">
      <c r="A340" s="51">
        <f t="shared" si="5"/>
        <v>331</v>
      </c>
      <c r="B340" s="106"/>
      <c r="C340" s="107"/>
      <c r="D340" s="144"/>
      <c r="E340" s="149"/>
      <c r="F340" s="150"/>
      <c r="G340" s="147"/>
      <c r="H340" s="148"/>
      <c r="I340" s="108"/>
      <c r="J340" s="108"/>
      <c r="K340" s="107"/>
      <c r="L340" s="109"/>
      <c r="M340" s="109"/>
      <c r="N340" s="110"/>
      <c r="O340" s="148"/>
      <c r="P340" s="109"/>
      <c r="Q340" s="146"/>
      <c r="R340" s="109"/>
      <c r="S340" s="146"/>
      <c r="T340" s="109"/>
      <c r="U340" s="146"/>
      <c r="V340" s="109"/>
      <c r="W340" s="146"/>
      <c r="X340" s="109"/>
      <c r="Y340" s="178"/>
    </row>
    <row r="341" spans="1:25" ht="30" customHeight="1">
      <c r="A341" s="51">
        <f t="shared" si="5"/>
        <v>332</v>
      </c>
      <c r="B341" s="106"/>
      <c r="C341" s="107"/>
      <c r="D341" s="144"/>
      <c r="E341" s="149"/>
      <c r="F341" s="150"/>
      <c r="G341" s="147"/>
      <c r="H341" s="148"/>
      <c r="I341" s="108"/>
      <c r="J341" s="108"/>
      <c r="K341" s="107"/>
      <c r="L341" s="109"/>
      <c r="M341" s="109"/>
      <c r="N341" s="110"/>
      <c r="O341" s="148"/>
      <c r="P341" s="109"/>
      <c r="Q341" s="146"/>
      <c r="R341" s="109"/>
      <c r="S341" s="146"/>
      <c r="T341" s="109"/>
      <c r="U341" s="146"/>
      <c r="V341" s="109"/>
      <c r="W341" s="146"/>
      <c r="X341" s="109"/>
      <c r="Y341" s="178"/>
    </row>
    <row r="342" spans="1:25" ht="30" customHeight="1">
      <c r="A342" s="51">
        <f t="shared" si="5"/>
        <v>333</v>
      </c>
      <c r="B342" s="106"/>
      <c r="C342" s="107"/>
      <c r="D342" s="144"/>
      <c r="E342" s="149"/>
      <c r="F342" s="150"/>
      <c r="G342" s="147"/>
      <c r="H342" s="148"/>
      <c r="I342" s="108"/>
      <c r="J342" s="108"/>
      <c r="K342" s="107"/>
      <c r="L342" s="109"/>
      <c r="M342" s="109"/>
      <c r="N342" s="110"/>
      <c r="O342" s="148"/>
      <c r="P342" s="109"/>
      <c r="Q342" s="146"/>
      <c r="R342" s="109"/>
      <c r="S342" s="146"/>
      <c r="T342" s="109"/>
      <c r="U342" s="146"/>
      <c r="V342" s="109"/>
      <c r="W342" s="146"/>
      <c r="X342" s="109"/>
      <c r="Y342" s="178"/>
    </row>
    <row r="343" spans="1:25" ht="30" customHeight="1">
      <c r="A343" s="51">
        <f t="shared" si="5"/>
        <v>334</v>
      </c>
      <c r="B343" s="106"/>
      <c r="C343" s="107"/>
      <c r="D343" s="144"/>
      <c r="E343" s="149"/>
      <c r="F343" s="150"/>
      <c r="G343" s="147"/>
      <c r="H343" s="148"/>
      <c r="I343" s="108"/>
      <c r="J343" s="108"/>
      <c r="K343" s="107"/>
      <c r="L343" s="109"/>
      <c r="M343" s="109"/>
      <c r="N343" s="110"/>
      <c r="O343" s="148"/>
      <c r="P343" s="109"/>
      <c r="Q343" s="146"/>
      <c r="R343" s="109"/>
      <c r="S343" s="146"/>
      <c r="T343" s="109"/>
      <c r="U343" s="146"/>
      <c r="V343" s="109"/>
      <c r="W343" s="146"/>
      <c r="X343" s="109"/>
      <c r="Y343" s="178"/>
    </row>
    <row r="344" spans="1:25" ht="30" customHeight="1">
      <c r="A344" s="51">
        <f t="shared" si="5"/>
        <v>335</v>
      </c>
      <c r="B344" s="106"/>
      <c r="C344" s="107"/>
      <c r="D344" s="144"/>
      <c r="E344" s="149"/>
      <c r="F344" s="150"/>
      <c r="G344" s="147"/>
      <c r="H344" s="148"/>
      <c r="I344" s="108"/>
      <c r="J344" s="108"/>
      <c r="K344" s="107"/>
      <c r="L344" s="109"/>
      <c r="M344" s="109"/>
      <c r="N344" s="110"/>
      <c r="O344" s="148"/>
      <c r="P344" s="109"/>
      <c r="Q344" s="146"/>
      <c r="R344" s="109"/>
      <c r="S344" s="146"/>
      <c r="T344" s="109"/>
      <c r="U344" s="146"/>
      <c r="V344" s="109"/>
      <c r="W344" s="146"/>
      <c r="X344" s="109"/>
      <c r="Y344" s="178"/>
    </row>
    <row r="345" spans="1:25" ht="30" customHeight="1">
      <c r="A345" s="51">
        <f t="shared" si="5"/>
        <v>336</v>
      </c>
      <c r="B345" s="106"/>
      <c r="C345" s="107"/>
      <c r="D345" s="144"/>
      <c r="E345" s="149"/>
      <c r="F345" s="150"/>
      <c r="G345" s="147"/>
      <c r="H345" s="148"/>
      <c r="I345" s="108"/>
      <c r="J345" s="108"/>
      <c r="K345" s="107"/>
      <c r="L345" s="109"/>
      <c r="M345" s="109"/>
      <c r="N345" s="110"/>
      <c r="O345" s="148"/>
      <c r="P345" s="109"/>
      <c r="Q345" s="146"/>
      <c r="R345" s="109"/>
      <c r="S345" s="146"/>
      <c r="T345" s="109"/>
      <c r="U345" s="146"/>
      <c r="V345" s="109"/>
      <c r="W345" s="146"/>
      <c r="X345" s="109"/>
      <c r="Y345" s="178"/>
    </row>
    <row r="346" spans="1:25" ht="30" customHeight="1">
      <c r="A346" s="51">
        <f t="shared" si="5"/>
        <v>337</v>
      </c>
      <c r="B346" s="106"/>
      <c r="C346" s="107"/>
      <c r="D346" s="144"/>
      <c r="E346" s="149"/>
      <c r="F346" s="150"/>
      <c r="G346" s="147"/>
      <c r="H346" s="148"/>
      <c r="I346" s="108"/>
      <c r="J346" s="108"/>
      <c r="K346" s="107"/>
      <c r="L346" s="109"/>
      <c r="M346" s="109"/>
      <c r="N346" s="110"/>
      <c r="O346" s="148"/>
      <c r="P346" s="109"/>
      <c r="Q346" s="146"/>
      <c r="R346" s="109"/>
      <c r="S346" s="146"/>
      <c r="T346" s="109"/>
      <c r="U346" s="146"/>
      <c r="V346" s="109"/>
      <c r="W346" s="146"/>
      <c r="X346" s="109"/>
      <c r="Y346" s="178"/>
    </row>
    <row r="347" spans="1:25" ht="30" customHeight="1">
      <c r="A347" s="51">
        <f t="shared" si="5"/>
        <v>338</v>
      </c>
      <c r="B347" s="106"/>
      <c r="C347" s="107"/>
      <c r="D347" s="144"/>
      <c r="E347" s="149"/>
      <c r="F347" s="150"/>
      <c r="G347" s="147"/>
      <c r="H347" s="148"/>
      <c r="I347" s="108"/>
      <c r="J347" s="108"/>
      <c r="K347" s="107"/>
      <c r="L347" s="109"/>
      <c r="M347" s="109"/>
      <c r="N347" s="110"/>
      <c r="O347" s="148"/>
      <c r="P347" s="109"/>
      <c r="Q347" s="146"/>
      <c r="R347" s="109"/>
      <c r="S347" s="146"/>
      <c r="T347" s="109"/>
      <c r="U347" s="146"/>
      <c r="V347" s="109"/>
      <c r="W347" s="146"/>
      <c r="X347" s="109"/>
      <c r="Y347" s="178"/>
    </row>
    <row r="348" spans="1:25" ht="30" customHeight="1">
      <c r="A348" s="51">
        <f t="shared" si="5"/>
        <v>339</v>
      </c>
      <c r="B348" s="106"/>
      <c r="C348" s="107"/>
      <c r="D348" s="144"/>
      <c r="E348" s="149"/>
      <c r="F348" s="150"/>
      <c r="G348" s="147"/>
      <c r="H348" s="148"/>
      <c r="I348" s="108"/>
      <c r="J348" s="108"/>
      <c r="K348" s="107"/>
      <c r="L348" s="109"/>
      <c r="M348" s="109"/>
      <c r="N348" s="110"/>
      <c r="O348" s="148"/>
      <c r="P348" s="109"/>
      <c r="Q348" s="146"/>
      <c r="R348" s="109"/>
      <c r="S348" s="146"/>
      <c r="T348" s="109"/>
      <c r="U348" s="146"/>
      <c r="V348" s="109"/>
      <c r="W348" s="146"/>
      <c r="X348" s="109"/>
      <c r="Y348" s="178"/>
    </row>
    <row r="349" spans="1:25" ht="30" customHeight="1">
      <c r="A349" s="51">
        <f t="shared" si="5"/>
        <v>340</v>
      </c>
      <c r="B349" s="106"/>
      <c r="C349" s="107"/>
      <c r="D349" s="144"/>
      <c r="E349" s="149"/>
      <c r="F349" s="150"/>
      <c r="G349" s="147"/>
      <c r="H349" s="148"/>
      <c r="I349" s="108"/>
      <c r="J349" s="108"/>
      <c r="K349" s="107"/>
      <c r="L349" s="109"/>
      <c r="M349" s="109"/>
      <c r="N349" s="110"/>
      <c r="O349" s="148"/>
      <c r="P349" s="109"/>
      <c r="Q349" s="146"/>
      <c r="R349" s="109"/>
      <c r="S349" s="146"/>
      <c r="T349" s="109"/>
      <c r="U349" s="146"/>
      <c r="V349" s="109"/>
      <c r="W349" s="146"/>
      <c r="X349" s="109"/>
      <c r="Y349" s="178"/>
    </row>
    <row r="350" spans="1:25" ht="30" customHeight="1">
      <c r="A350" s="51">
        <f t="shared" si="5"/>
        <v>341</v>
      </c>
      <c r="B350" s="106"/>
      <c r="C350" s="107"/>
      <c r="D350" s="144"/>
      <c r="E350" s="149"/>
      <c r="F350" s="150"/>
      <c r="G350" s="147"/>
      <c r="H350" s="148"/>
      <c r="I350" s="108"/>
      <c r="J350" s="108"/>
      <c r="K350" s="107"/>
      <c r="L350" s="109"/>
      <c r="M350" s="109"/>
      <c r="N350" s="110"/>
      <c r="O350" s="148"/>
      <c r="P350" s="109"/>
      <c r="Q350" s="146"/>
      <c r="R350" s="109"/>
      <c r="S350" s="146"/>
      <c r="T350" s="109"/>
      <c r="U350" s="146"/>
      <c r="V350" s="109"/>
      <c r="W350" s="146"/>
      <c r="X350" s="109"/>
      <c r="Y350" s="178"/>
    </row>
    <row r="351" spans="1:25" ht="30" customHeight="1">
      <c r="A351" s="51">
        <f t="shared" si="5"/>
        <v>342</v>
      </c>
      <c r="B351" s="106"/>
      <c r="C351" s="107"/>
      <c r="D351" s="144"/>
      <c r="E351" s="149"/>
      <c r="F351" s="150"/>
      <c r="G351" s="147"/>
      <c r="H351" s="148"/>
      <c r="I351" s="108"/>
      <c r="J351" s="108"/>
      <c r="K351" s="107"/>
      <c r="L351" s="109"/>
      <c r="M351" s="109"/>
      <c r="N351" s="110"/>
      <c r="O351" s="148"/>
      <c r="P351" s="109"/>
      <c r="Q351" s="146"/>
      <c r="R351" s="109"/>
      <c r="S351" s="146"/>
      <c r="T351" s="109"/>
      <c r="U351" s="146"/>
      <c r="V351" s="109"/>
      <c r="W351" s="146"/>
      <c r="X351" s="109"/>
      <c r="Y351" s="178"/>
    </row>
    <row r="352" spans="1:25" ht="30" customHeight="1">
      <c r="A352" s="51">
        <f t="shared" si="5"/>
        <v>343</v>
      </c>
      <c r="B352" s="106"/>
      <c r="C352" s="107"/>
      <c r="D352" s="144"/>
      <c r="E352" s="149"/>
      <c r="F352" s="150"/>
      <c r="G352" s="147"/>
      <c r="H352" s="148"/>
      <c r="I352" s="108"/>
      <c r="J352" s="108"/>
      <c r="K352" s="107"/>
      <c r="L352" s="109"/>
      <c r="M352" s="109"/>
      <c r="N352" s="110"/>
      <c r="O352" s="148"/>
      <c r="P352" s="109"/>
      <c r="Q352" s="146"/>
      <c r="R352" s="109"/>
      <c r="S352" s="146"/>
      <c r="T352" s="109"/>
      <c r="U352" s="146"/>
      <c r="V352" s="109"/>
      <c r="W352" s="146"/>
      <c r="X352" s="109"/>
      <c r="Y352" s="178"/>
    </row>
    <row r="353" spans="1:25" ht="30" customHeight="1">
      <c r="A353" s="51">
        <f t="shared" si="5"/>
        <v>344</v>
      </c>
      <c r="B353" s="106"/>
      <c r="C353" s="107"/>
      <c r="D353" s="144"/>
      <c r="E353" s="149"/>
      <c r="F353" s="150"/>
      <c r="G353" s="147"/>
      <c r="H353" s="148"/>
      <c r="I353" s="108"/>
      <c r="J353" s="108"/>
      <c r="K353" s="107"/>
      <c r="L353" s="109"/>
      <c r="M353" s="109"/>
      <c r="N353" s="110"/>
      <c r="O353" s="148"/>
      <c r="P353" s="109"/>
      <c r="Q353" s="146"/>
      <c r="R353" s="109"/>
      <c r="S353" s="146"/>
      <c r="T353" s="109"/>
      <c r="U353" s="146"/>
      <c r="V353" s="109"/>
      <c r="W353" s="146"/>
      <c r="X353" s="109"/>
      <c r="Y353" s="178"/>
    </row>
    <row r="354" spans="1:25" ht="30" customHeight="1">
      <c r="A354" s="51">
        <f t="shared" si="5"/>
        <v>345</v>
      </c>
      <c r="B354" s="106"/>
      <c r="C354" s="107"/>
      <c r="D354" s="144"/>
      <c r="E354" s="149"/>
      <c r="F354" s="150"/>
      <c r="G354" s="147"/>
      <c r="H354" s="148"/>
      <c r="I354" s="108"/>
      <c r="J354" s="108"/>
      <c r="K354" s="107"/>
      <c r="L354" s="109"/>
      <c r="M354" s="109"/>
      <c r="N354" s="110"/>
      <c r="O354" s="148"/>
      <c r="P354" s="109"/>
      <c r="Q354" s="146"/>
      <c r="R354" s="109"/>
      <c r="S354" s="146"/>
      <c r="T354" s="109"/>
      <c r="U354" s="146"/>
      <c r="V354" s="109"/>
      <c r="W354" s="146"/>
      <c r="X354" s="109"/>
      <c r="Y354" s="178"/>
    </row>
    <row r="355" spans="1:25" ht="30" customHeight="1">
      <c r="A355" s="51">
        <f t="shared" si="5"/>
        <v>346</v>
      </c>
      <c r="B355" s="106"/>
      <c r="C355" s="107"/>
      <c r="D355" s="144"/>
      <c r="E355" s="149"/>
      <c r="F355" s="150"/>
      <c r="G355" s="147"/>
      <c r="H355" s="148"/>
      <c r="I355" s="108"/>
      <c r="J355" s="108"/>
      <c r="K355" s="107"/>
      <c r="L355" s="109"/>
      <c r="M355" s="109"/>
      <c r="N355" s="110"/>
      <c r="O355" s="148"/>
      <c r="P355" s="109"/>
      <c r="Q355" s="146"/>
      <c r="R355" s="109"/>
      <c r="S355" s="146"/>
      <c r="T355" s="109"/>
      <c r="U355" s="146"/>
      <c r="V355" s="109"/>
      <c r="W355" s="146"/>
      <c r="X355" s="109"/>
      <c r="Y355" s="178"/>
    </row>
    <row r="356" spans="1:25" ht="30" customHeight="1">
      <c r="A356" s="51">
        <f t="shared" si="5"/>
        <v>347</v>
      </c>
      <c r="B356" s="106"/>
      <c r="C356" s="107"/>
      <c r="D356" s="144"/>
      <c r="E356" s="149"/>
      <c r="F356" s="150"/>
      <c r="G356" s="147"/>
      <c r="H356" s="148"/>
      <c r="I356" s="108"/>
      <c r="J356" s="108"/>
      <c r="K356" s="107"/>
      <c r="L356" s="109"/>
      <c r="M356" s="109"/>
      <c r="N356" s="110"/>
      <c r="O356" s="148"/>
      <c r="P356" s="109"/>
      <c r="Q356" s="146"/>
      <c r="R356" s="109"/>
      <c r="S356" s="146"/>
      <c r="T356" s="109"/>
      <c r="U356" s="146"/>
      <c r="V356" s="109"/>
      <c r="W356" s="146"/>
      <c r="X356" s="109"/>
      <c r="Y356" s="178"/>
    </row>
    <row r="357" spans="1:25" ht="30" customHeight="1">
      <c r="A357" s="51">
        <f t="shared" si="5"/>
        <v>348</v>
      </c>
      <c r="B357" s="106"/>
      <c r="C357" s="107"/>
      <c r="D357" s="144"/>
      <c r="E357" s="149"/>
      <c r="F357" s="150"/>
      <c r="G357" s="147"/>
      <c r="H357" s="148"/>
      <c r="I357" s="108"/>
      <c r="J357" s="108"/>
      <c r="K357" s="107"/>
      <c r="L357" s="109"/>
      <c r="M357" s="109"/>
      <c r="N357" s="110"/>
      <c r="O357" s="148"/>
      <c r="P357" s="109"/>
      <c r="Q357" s="146"/>
      <c r="R357" s="109"/>
      <c r="S357" s="146"/>
      <c r="T357" s="109"/>
      <c r="U357" s="146"/>
      <c r="V357" s="109"/>
      <c r="W357" s="146"/>
      <c r="X357" s="109"/>
      <c r="Y357" s="178"/>
    </row>
    <row r="358" spans="1:25" ht="30" customHeight="1">
      <c r="A358" s="51">
        <f t="shared" si="5"/>
        <v>349</v>
      </c>
      <c r="B358" s="106"/>
      <c r="C358" s="107"/>
      <c r="D358" s="144"/>
      <c r="E358" s="149"/>
      <c r="F358" s="150"/>
      <c r="G358" s="147"/>
      <c r="H358" s="148"/>
      <c r="I358" s="108"/>
      <c r="J358" s="108"/>
      <c r="K358" s="107"/>
      <c r="L358" s="109"/>
      <c r="M358" s="109"/>
      <c r="N358" s="110"/>
      <c r="O358" s="148"/>
      <c r="P358" s="109"/>
      <c r="Q358" s="146"/>
      <c r="R358" s="109"/>
      <c r="S358" s="146"/>
      <c r="T358" s="109"/>
      <c r="U358" s="146"/>
      <c r="V358" s="109"/>
      <c r="W358" s="146"/>
      <c r="X358" s="109"/>
      <c r="Y358" s="178"/>
    </row>
    <row r="359" spans="1:25" ht="30" customHeight="1">
      <c r="A359" s="51">
        <f t="shared" si="5"/>
        <v>350</v>
      </c>
      <c r="B359" s="106"/>
      <c r="C359" s="107"/>
      <c r="D359" s="144"/>
      <c r="E359" s="149"/>
      <c r="F359" s="150"/>
      <c r="G359" s="147"/>
      <c r="H359" s="148"/>
      <c r="I359" s="108"/>
      <c r="J359" s="108"/>
      <c r="K359" s="107"/>
      <c r="L359" s="109"/>
      <c r="M359" s="109"/>
      <c r="N359" s="110"/>
      <c r="O359" s="148"/>
      <c r="P359" s="109"/>
      <c r="Q359" s="146"/>
      <c r="R359" s="109"/>
      <c r="S359" s="146"/>
      <c r="T359" s="109"/>
      <c r="U359" s="146"/>
      <c r="V359" s="109"/>
      <c r="W359" s="146"/>
      <c r="X359" s="109"/>
      <c r="Y359" s="178"/>
    </row>
    <row r="360" spans="1:25" ht="30" customHeight="1">
      <c r="A360" s="51">
        <f t="shared" si="5"/>
        <v>351</v>
      </c>
      <c r="B360" s="106"/>
      <c r="C360" s="107"/>
      <c r="D360" s="144"/>
      <c r="E360" s="149"/>
      <c r="F360" s="150"/>
      <c r="G360" s="147"/>
      <c r="H360" s="148"/>
      <c r="I360" s="108"/>
      <c r="J360" s="108"/>
      <c r="K360" s="107"/>
      <c r="L360" s="109"/>
      <c r="M360" s="109"/>
      <c r="N360" s="110"/>
      <c r="O360" s="148"/>
      <c r="P360" s="109"/>
      <c r="Q360" s="146"/>
      <c r="R360" s="109"/>
      <c r="S360" s="146"/>
      <c r="T360" s="109"/>
      <c r="U360" s="146"/>
      <c r="V360" s="109"/>
      <c r="W360" s="146"/>
      <c r="X360" s="109"/>
      <c r="Y360" s="178"/>
    </row>
    <row r="361" spans="1:25" ht="30" customHeight="1">
      <c r="A361" s="51">
        <f t="shared" si="5"/>
        <v>352</v>
      </c>
      <c r="B361" s="106"/>
      <c r="C361" s="107"/>
      <c r="D361" s="144"/>
      <c r="E361" s="149"/>
      <c r="F361" s="150"/>
      <c r="G361" s="147"/>
      <c r="H361" s="148"/>
      <c r="I361" s="108"/>
      <c r="J361" s="108"/>
      <c r="K361" s="107"/>
      <c r="L361" s="109"/>
      <c r="M361" s="109"/>
      <c r="N361" s="110"/>
      <c r="O361" s="148"/>
      <c r="P361" s="109"/>
      <c r="Q361" s="146"/>
      <c r="R361" s="109"/>
      <c r="S361" s="146"/>
      <c r="T361" s="109"/>
      <c r="U361" s="146"/>
      <c r="V361" s="109"/>
      <c r="W361" s="146"/>
      <c r="X361" s="109"/>
      <c r="Y361" s="178"/>
    </row>
    <row r="362" spans="1:25" ht="30" customHeight="1">
      <c r="A362" s="51">
        <f t="shared" si="5"/>
        <v>353</v>
      </c>
      <c r="B362" s="106"/>
      <c r="C362" s="107"/>
      <c r="D362" s="144"/>
      <c r="E362" s="149"/>
      <c r="F362" s="150"/>
      <c r="G362" s="147"/>
      <c r="H362" s="148"/>
      <c r="I362" s="108"/>
      <c r="J362" s="108"/>
      <c r="K362" s="107"/>
      <c r="L362" s="109"/>
      <c r="M362" s="109"/>
      <c r="N362" s="110"/>
      <c r="O362" s="148"/>
      <c r="P362" s="109"/>
      <c r="Q362" s="146"/>
      <c r="R362" s="109"/>
      <c r="S362" s="146"/>
      <c r="T362" s="109"/>
      <c r="U362" s="146"/>
      <c r="V362" s="109"/>
      <c r="W362" s="146"/>
      <c r="X362" s="109"/>
      <c r="Y362" s="178"/>
    </row>
    <row r="363" spans="1:25" ht="30" customHeight="1">
      <c r="A363" s="51">
        <f t="shared" si="5"/>
        <v>354</v>
      </c>
      <c r="B363" s="106"/>
      <c r="C363" s="107"/>
      <c r="D363" s="144"/>
      <c r="E363" s="149"/>
      <c r="F363" s="150"/>
      <c r="G363" s="147"/>
      <c r="H363" s="148"/>
      <c r="I363" s="108"/>
      <c r="J363" s="108"/>
      <c r="K363" s="107"/>
      <c r="L363" s="109"/>
      <c r="M363" s="109"/>
      <c r="N363" s="110"/>
      <c r="O363" s="148"/>
      <c r="P363" s="109"/>
      <c r="Q363" s="146"/>
      <c r="R363" s="109"/>
      <c r="S363" s="146"/>
      <c r="T363" s="109"/>
      <c r="U363" s="146"/>
      <c r="V363" s="109"/>
      <c r="W363" s="146"/>
      <c r="X363" s="109"/>
      <c r="Y363" s="178"/>
    </row>
    <row r="364" spans="1:25" ht="30" customHeight="1">
      <c r="A364" s="51">
        <f t="shared" si="5"/>
        <v>355</v>
      </c>
      <c r="B364" s="106"/>
      <c r="C364" s="107"/>
      <c r="D364" s="144"/>
      <c r="E364" s="149"/>
      <c r="F364" s="150"/>
      <c r="G364" s="147"/>
      <c r="H364" s="148"/>
      <c r="I364" s="108"/>
      <c r="J364" s="108"/>
      <c r="K364" s="107"/>
      <c r="L364" s="109"/>
      <c r="M364" s="109"/>
      <c r="N364" s="110"/>
      <c r="O364" s="148"/>
      <c r="P364" s="109"/>
      <c r="Q364" s="146"/>
      <c r="R364" s="109"/>
      <c r="S364" s="146"/>
      <c r="T364" s="109"/>
      <c r="U364" s="146"/>
      <c r="V364" s="109"/>
      <c r="W364" s="146"/>
      <c r="X364" s="109"/>
      <c r="Y364" s="178"/>
    </row>
    <row r="365" spans="1:25" ht="30" customHeight="1">
      <c r="A365" s="51">
        <f t="shared" si="5"/>
        <v>356</v>
      </c>
      <c r="B365" s="106"/>
      <c r="C365" s="107"/>
      <c r="D365" s="144"/>
      <c r="E365" s="149"/>
      <c r="F365" s="150"/>
      <c r="G365" s="147"/>
      <c r="H365" s="148"/>
      <c r="I365" s="108"/>
      <c r="J365" s="108"/>
      <c r="K365" s="107"/>
      <c r="L365" s="109"/>
      <c r="M365" s="109"/>
      <c r="N365" s="110"/>
      <c r="O365" s="148"/>
      <c r="P365" s="109"/>
      <c r="Q365" s="146"/>
      <c r="R365" s="109"/>
      <c r="S365" s="146"/>
      <c r="T365" s="109"/>
      <c r="U365" s="146"/>
      <c r="V365" s="109"/>
      <c r="W365" s="146"/>
      <c r="X365" s="109"/>
      <c r="Y365" s="178"/>
    </row>
    <row r="366" spans="1:25" ht="30" customHeight="1">
      <c r="A366" s="51">
        <f t="shared" si="5"/>
        <v>357</v>
      </c>
      <c r="B366" s="106"/>
      <c r="C366" s="107"/>
      <c r="D366" s="144"/>
      <c r="E366" s="149"/>
      <c r="F366" s="150"/>
      <c r="G366" s="147"/>
      <c r="H366" s="148"/>
      <c r="I366" s="108"/>
      <c r="J366" s="108"/>
      <c r="K366" s="107"/>
      <c r="L366" s="109"/>
      <c r="M366" s="109"/>
      <c r="N366" s="110"/>
      <c r="O366" s="148"/>
      <c r="P366" s="109"/>
      <c r="Q366" s="146"/>
      <c r="R366" s="109"/>
      <c r="S366" s="146"/>
      <c r="T366" s="109"/>
      <c r="U366" s="146"/>
      <c r="V366" s="109"/>
      <c r="W366" s="146"/>
      <c r="X366" s="109"/>
      <c r="Y366" s="178"/>
    </row>
    <row r="367" spans="1:25" ht="30" customHeight="1">
      <c r="A367" s="51">
        <f t="shared" si="5"/>
        <v>358</v>
      </c>
      <c r="B367" s="106"/>
      <c r="C367" s="107"/>
      <c r="D367" s="144"/>
      <c r="E367" s="149"/>
      <c r="F367" s="150"/>
      <c r="G367" s="147"/>
      <c r="H367" s="148"/>
      <c r="I367" s="108"/>
      <c r="J367" s="108"/>
      <c r="K367" s="107"/>
      <c r="L367" s="109"/>
      <c r="M367" s="109"/>
      <c r="N367" s="110"/>
      <c r="O367" s="148"/>
      <c r="P367" s="109"/>
      <c r="Q367" s="146"/>
      <c r="R367" s="109"/>
      <c r="S367" s="146"/>
      <c r="T367" s="109"/>
      <c r="U367" s="146"/>
      <c r="V367" s="109"/>
      <c r="W367" s="146"/>
      <c r="X367" s="109"/>
      <c r="Y367" s="178"/>
    </row>
    <row r="368" spans="1:25" ht="30" customHeight="1">
      <c r="A368" s="51">
        <f t="shared" si="5"/>
        <v>359</v>
      </c>
      <c r="B368" s="106"/>
      <c r="C368" s="107"/>
      <c r="D368" s="144"/>
      <c r="E368" s="149"/>
      <c r="F368" s="150"/>
      <c r="G368" s="147"/>
      <c r="H368" s="148"/>
      <c r="I368" s="108"/>
      <c r="J368" s="108"/>
      <c r="K368" s="107"/>
      <c r="L368" s="109"/>
      <c r="M368" s="109"/>
      <c r="N368" s="110"/>
      <c r="O368" s="148"/>
      <c r="P368" s="109"/>
      <c r="Q368" s="146"/>
      <c r="R368" s="109"/>
      <c r="S368" s="146"/>
      <c r="T368" s="109"/>
      <c r="U368" s="146"/>
      <c r="V368" s="109"/>
      <c r="W368" s="146"/>
      <c r="X368" s="109"/>
      <c r="Y368" s="178"/>
    </row>
    <row r="369" spans="1:25" ht="30" customHeight="1">
      <c r="A369" s="51">
        <f t="shared" si="5"/>
        <v>360</v>
      </c>
      <c r="B369" s="106"/>
      <c r="C369" s="107"/>
      <c r="D369" s="144"/>
      <c r="E369" s="149"/>
      <c r="F369" s="150"/>
      <c r="G369" s="147"/>
      <c r="H369" s="148"/>
      <c r="I369" s="108"/>
      <c r="J369" s="108"/>
      <c r="K369" s="107"/>
      <c r="L369" s="109"/>
      <c r="M369" s="109"/>
      <c r="N369" s="110"/>
      <c r="O369" s="148"/>
      <c r="P369" s="109"/>
      <c r="Q369" s="146"/>
      <c r="R369" s="109"/>
      <c r="S369" s="146"/>
      <c r="T369" s="109"/>
      <c r="U369" s="146"/>
      <c r="V369" s="109"/>
      <c r="W369" s="146"/>
      <c r="X369" s="109"/>
      <c r="Y369" s="178"/>
    </row>
    <row r="370" spans="1:25" ht="30" customHeight="1">
      <c r="A370" s="51">
        <f t="shared" si="5"/>
        <v>361</v>
      </c>
      <c r="B370" s="106"/>
      <c r="C370" s="107"/>
      <c r="D370" s="144"/>
      <c r="E370" s="149"/>
      <c r="F370" s="150"/>
      <c r="G370" s="147"/>
      <c r="H370" s="148"/>
      <c r="I370" s="108"/>
      <c r="J370" s="108"/>
      <c r="K370" s="107"/>
      <c r="L370" s="109"/>
      <c r="M370" s="109"/>
      <c r="N370" s="110"/>
      <c r="O370" s="148"/>
      <c r="P370" s="109"/>
      <c r="Q370" s="146"/>
      <c r="R370" s="109"/>
      <c r="S370" s="146"/>
      <c r="T370" s="109"/>
      <c r="U370" s="146"/>
      <c r="V370" s="109"/>
      <c r="W370" s="146"/>
      <c r="X370" s="109"/>
      <c r="Y370" s="178"/>
    </row>
    <row r="371" spans="1:25" ht="30" customHeight="1">
      <c r="A371" s="51">
        <f t="shared" si="5"/>
        <v>362</v>
      </c>
      <c r="B371" s="106"/>
      <c r="C371" s="107"/>
      <c r="D371" s="144"/>
      <c r="E371" s="149"/>
      <c r="F371" s="150"/>
      <c r="G371" s="147"/>
      <c r="H371" s="148"/>
      <c r="I371" s="108"/>
      <c r="J371" s="108"/>
      <c r="K371" s="107"/>
      <c r="L371" s="109"/>
      <c r="M371" s="109"/>
      <c r="N371" s="110"/>
      <c r="O371" s="148"/>
      <c r="P371" s="109"/>
      <c r="Q371" s="146"/>
      <c r="R371" s="109"/>
      <c r="S371" s="146"/>
      <c r="T371" s="109"/>
      <c r="U371" s="146"/>
      <c r="V371" s="109"/>
      <c r="W371" s="146"/>
      <c r="X371" s="109"/>
      <c r="Y371" s="178"/>
    </row>
    <row r="372" spans="1:25" ht="30" customHeight="1">
      <c r="A372" s="51">
        <f t="shared" si="5"/>
        <v>363</v>
      </c>
      <c r="B372" s="106"/>
      <c r="C372" s="107"/>
      <c r="D372" s="144"/>
      <c r="E372" s="149"/>
      <c r="F372" s="150"/>
      <c r="G372" s="147"/>
      <c r="H372" s="148"/>
      <c r="I372" s="108"/>
      <c r="J372" s="108"/>
      <c r="K372" s="107"/>
      <c r="L372" s="109"/>
      <c r="M372" s="109"/>
      <c r="N372" s="110"/>
      <c r="O372" s="148"/>
      <c r="P372" s="109"/>
      <c r="Q372" s="146"/>
      <c r="R372" s="109"/>
      <c r="S372" s="146"/>
      <c r="T372" s="109"/>
      <c r="U372" s="146"/>
      <c r="V372" s="109"/>
      <c r="W372" s="146"/>
      <c r="X372" s="109"/>
      <c r="Y372" s="178"/>
    </row>
    <row r="373" spans="1:25" ht="30" customHeight="1">
      <c r="A373" s="51">
        <f t="shared" si="5"/>
        <v>364</v>
      </c>
      <c r="B373" s="106"/>
      <c r="C373" s="107"/>
      <c r="D373" s="144"/>
      <c r="E373" s="149"/>
      <c r="F373" s="150"/>
      <c r="G373" s="147"/>
      <c r="H373" s="148"/>
      <c r="I373" s="108"/>
      <c r="J373" s="108"/>
      <c r="K373" s="107"/>
      <c r="L373" s="109"/>
      <c r="M373" s="109"/>
      <c r="N373" s="110"/>
      <c r="O373" s="148"/>
      <c r="P373" s="109"/>
      <c r="Q373" s="146"/>
      <c r="R373" s="109"/>
      <c r="S373" s="146"/>
      <c r="T373" s="109"/>
      <c r="U373" s="146"/>
      <c r="V373" s="109"/>
      <c r="W373" s="146"/>
      <c r="X373" s="109"/>
      <c r="Y373" s="178"/>
    </row>
    <row r="374" spans="1:25" ht="30" customHeight="1">
      <c r="A374" s="51">
        <f t="shared" si="5"/>
        <v>365</v>
      </c>
      <c r="B374" s="106"/>
      <c r="C374" s="107"/>
      <c r="D374" s="144"/>
      <c r="E374" s="149"/>
      <c r="F374" s="150"/>
      <c r="G374" s="147"/>
      <c r="H374" s="148"/>
      <c r="I374" s="108"/>
      <c r="J374" s="108"/>
      <c r="K374" s="107"/>
      <c r="L374" s="109"/>
      <c r="M374" s="109"/>
      <c r="N374" s="110"/>
      <c r="O374" s="148"/>
      <c r="P374" s="109"/>
      <c r="Q374" s="146"/>
      <c r="R374" s="109"/>
      <c r="S374" s="146"/>
      <c r="T374" s="109"/>
      <c r="U374" s="146"/>
      <c r="V374" s="109"/>
      <c r="W374" s="146"/>
      <c r="X374" s="109"/>
      <c r="Y374" s="178"/>
    </row>
    <row r="375" spans="1:25" ht="30" customHeight="1">
      <c r="A375" s="51">
        <f t="shared" si="5"/>
        <v>366</v>
      </c>
      <c r="B375" s="106"/>
      <c r="C375" s="107"/>
      <c r="D375" s="144"/>
      <c r="E375" s="149"/>
      <c r="F375" s="150"/>
      <c r="G375" s="147"/>
      <c r="H375" s="148"/>
      <c r="I375" s="108"/>
      <c r="J375" s="108"/>
      <c r="K375" s="107"/>
      <c r="L375" s="109"/>
      <c r="M375" s="109"/>
      <c r="N375" s="110"/>
      <c r="O375" s="148"/>
      <c r="P375" s="109"/>
      <c r="Q375" s="146"/>
      <c r="R375" s="109"/>
      <c r="S375" s="146"/>
      <c r="T375" s="109"/>
      <c r="U375" s="146"/>
      <c r="V375" s="109"/>
      <c r="W375" s="146"/>
      <c r="X375" s="109"/>
      <c r="Y375" s="178"/>
    </row>
    <row r="376" spans="1:25" ht="30" customHeight="1">
      <c r="A376" s="51">
        <f t="shared" si="5"/>
        <v>367</v>
      </c>
      <c r="B376" s="106"/>
      <c r="C376" s="107"/>
      <c r="D376" s="144"/>
      <c r="E376" s="149"/>
      <c r="F376" s="150"/>
      <c r="G376" s="147"/>
      <c r="H376" s="148"/>
      <c r="I376" s="108"/>
      <c r="J376" s="108"/>
      <c r="K376" s="107"/>
      <c r="L376" s="109"/>
      <c r="M376" s="109"/>
      <c r="N376" s="110"/>
      <c r="O376" s="148"/>
      <c r="P376" s="109"/>
      <c r="Q376" s="146"/>
      <c r="R376" s="109"/>
      <c r="S376" s="146"/>
      <c r="T376" s="109"/>
      <c r="U376" s="146"/>
      <c r="V376" s="109"/>
      <c r="W376" s="146"/>
      <c r="X376" s="109"/>
      <c r="Y376" s="178"/>
    </row>
    <row r="377" spans="1:25" ht="30" customHeight="1">
      <c r="A377" s="51">
        <f t="shared" si="5"/>
        <v>368</v>
      </c>
      <c r="B377" s="106"/>
      <c r="C377" s="107"/>
      <c r="D377" s="144"/>
      <c r="E377" s="149"/>
      <c r="F377" s="150"/>
      <c r="G377" s="147"/>
      <c r="H377" s="148"/>
      <c r="I377" s="108"/>
      <c r="J377" s="108"/>
      <c r="K377" s="107"/>
      <c r="L377" s="109"/>
      <c r="M377" s="109"/>
      <c r="N377" s="110"/>
      <c r="O377" s="148"/>
      <c r="P377" s="109"/>
      <c r="Q377" s="146"/>
      <c r="R377" s="109"/>
      <c r="S377" s="146"/>
      <c r="T377" s="109"/>
      <c r="U377" s="146"/>
      <c r="V377" s="109"/>
      <c r="W377" s="146"/>
      <c r="X377" s="109"/>
      <c r="Y377" s="178"/>
    </row>
    <row r="378" spans="1:25" ht="30" customHeight="1">
      <c r="A378" s="51">
        <f t="shared" si="5"/>
        <v>369</v>
      </c>
      <c r="B378" s="106"/>
      <c r="C378" s="107"/>
      <c r="D378" s="144"/>
      <c r="E378" s="149"/>
      <c r="F378" s="150"/>
      <c r="G378" s="147"/>
      <c r="H378" s="148"/>
      <c r="I378" s="108"/>
      <c r="J378" s="108"/>
      <c r="K378" s="107"/>
      <c r="L378" s="109"/>
      <c r="M378" s="109"/>
      <c r="N378" s="110"/>
      <c r="O378" s="148"/>
      <c r="P378" s="109"/>
      <c r="Q378" s="146"/>
      <c r="R378" s="109"/>
      <c r="S378" s="146"/>
      <c r="T378" s="109"/>
      <c r="U378" s="146"/>
      <c r="V378" s="109"/>
      <c r="W378" s="146"/>
      <c r="X378" s="109"/>
      <c r="Y378" s="178"/>
    </row>
    <row r="379" spans="1:25" ht="30" customHeight="1">
      <c r="A379" s="51">
        <f t="shared" si="5"/>
        <v>370</v>
      </c>
      <c r="B379" s="106"/>
      <c r="C379" s="107"/>
      <c r="D379" s="144"/>
      <c r="E379" s="149"/>
      <c r="F379" s="150"/>
      <c r="G379" s="147"/>
      <c r="H379" s="148"/>
      <c r="I379" s="108"/>
      <c r="J379" s="108"/>
      <c r="K379" s="107"/>
      <c r="L379" s="109"/>
      <c r="M379" s="109"/>
      <c r="N379" s="110"/>
      <c r="O379" s="148"/>
      <c r="P379" s="109"/>
      <c r="Q379" s="146"/>
      <c r="R379" s="109"/>
      <c r="S379" s="146"/>
      <c r="T379" s="109"/>
      <c r="U379" s="146"/>
      <c r="V379" s="109"/>
      <c r="W379" s="146"/>
      <c r="X379" s="109"/>
      <c r="Y379" s="178"/>
    </row>
    <row r="380" spans="1:25" ht="30" customHeight="1">
      <c r="A380" s="51">
        <f t="shared" si="5"/>
        <v>371</v>
      </c>
      <c r="B380" s="106"/>
      <c r="C380" s="107"/>
      <c r="D380" s="144"/>
      <c r="E380" s="149"/>
      <c r="F380" s="150"/>
      <c r="G380" s="147"/>
      <c r="H380" s="148"/>
      <c r="I380" s="108"/>
      <c r="J380" s="108"/>
      <c r="K380" s="107"/>
      <c r="L380" s="109"/>
      <c r="M380" s="109"/>
      <c r="N380" s="110"/>
      <c r="O380" s="148"/>
      <c r="P380" s="109"/>
      <c r="Q380" s="146"/>
      <c r="R380" s="109"/>
      <c r="S380" s="146"/>
      <c r="T380" s="109"/>
      <c r="U380" s="146"/>
      <c r="V380" s="109"/>
      <c r="W380" s="146"/>
      <c r="X380" s="109"/>
      <c r="Y380" s="178"/>
    </row>
    <row r="381" spans="1:25" ht="30" customHeight="1">
      <c r="A381" s="51">
        <f t="shared" si="5"/>
        <v>372</v>
      </c>
      <c r="B381" s="106"/>
      <c r="C381" s="107"/>
      <c r="D381" s="144"/>
      <c r="E381" s="149"/>
      <c r="F381" s="150"/>
      <c r="G381" s="147"/>
      <c r="H381" s="148"/>
      <c r="I381" s="108"/>
      <c r="J381" s="108"/>
      <c r="K381" s="107"/>
      <c r="L381" s="109"/>
      <c r="M381" s="109"/>
      <c r="N381" s="110"/>
      <c r="O381" s="148"/>
      <c r="P381" s="109"/>
      <c r="Q381" s="146"/>
      <c r="R381" s="109"/>
      <c r="S381" s="146"/>
      <c r="T381" s="109"/>
      <c r="U381" s="146"/>
      <c r="V381" s="109"/>
      <c r="W381" s="146"/>
      <c r="X381" s="109"/>
      <c r="Y381" s="178"/>
    </row>
    <row r="382" spans="1:25" ht="30" customHeight="1">
      <c r="A382" s="51">
        <f t="shared" si="5"/>
        <v>373</v>
      </c>
      <c r="B382" s="106"/>
      <c r="C382" s="107"/>
      <c r="D382" s="144"/>
      <c r="E382" s="149"/>
      <c r="F382" s="150"/>
      <c r="G382" s="147"/>
      <c r="H382" s="148"/>
      <c r="I382" s="108"/>
      <c r="J382" s="108"/>
      <c r="K382" s="107"/>
      <c r="L382" s="109"/>
      <c r="M382" s="109"/>
      <c r="N382" s="110"/>
      <c r="O382" s="148"/>
      <c r="P382" s="109"/>
      <c r="Q382" s="146"/>
      <c r="R382" s="109"/>
      <c r="S382" s="146"/>
      <c r="T382" s="109"/>
      <c r="U382" s="146"/>
      <c r="V382" s="109"/>
      <c r="W382" s="146"/>
      <c r="X382" s="109"/>
      <c r="Y382" s="178"/>
    </row>
    <row r="383" spans="1:25" ht="30" customHeight="1">
      <c r="A383" s="51">
        <f t="shared" si="5"/>
        <v>374</v>
      </c>
      <c r="B383" s="106"/>
      <c r="C383" s="107"/>
      <c r="D383" s="144"/>
      <c r="E383" s="149"/>
      <c r="F383" s="150"/>
      <c r="G383" s="147"/>
      <c r="H383" s="148"/>
      <c r="I383" s="108"/>
      <c r="J383" s="108"/>
      <c r="K383" s="107"/>
      <c r="L383" s="109"/>
      <c r="M383" s="109"/>
      <c r="N383" s="110"/>
      <c r="O383" s="148"/>
      <c r="P383" s="109"/>
      <c r="Q383" s="146"/>
      <c r="R383" s="109"/>
      <c r="S383" s="146"/>
      <c r="T383" s="109"/>
      <c r="U383" s="146"/>
      <c r="V383" s="109"/>
      <c r="W383" s="146"/>
      <c r="X383" s="109"/>
      <c r="Y383" s="178"/>
    </row>
    <row r="384" spans="1:25" ht="30" customHeight="1">
      <c r="A384" s="51">
        <f t="shared" si="5"/>
        <v>375</v>
      </c>
      <c r="B384" s="106"/>
      <c r="C384" s="107"/>
      <c r="D384" s="144"/>
      <c r="E384" s="149"/>
      <c r="F384" s="150"/>
      <c r="G384" s="147"/>
      <c r="H384" s="148"/>
      <c r="I384" s="108"/>
      <c r="J384" s="108"/>
      <c r="K384" s="107"/>
      <c r="L384" s="109"/>
      <c r="M384" s="109"/>
      <c r="N384" s="110"/>
      <c r="O384" s="148"/>
      <c r="P384" s="109"/>
      <c r="Q384" s="146"/>
      <c r="R384" s="109"/>
      <c r="S384" s="146"/>
      <c r="T384" s="109"/>
      <c r="U384" s="146"/>
      <c r="V384" s="109"/>
      <c r="W384" s="146"/>
      <c r="X384" s="109"/>
      <c r="Y384" s="178"/>
    </row>
    <row r="385" spans="1:25" ht="30" customHeight="1">
      <c r="A385" s="51">
        <f t="shared" si="5"/>
        <v>376</v>
      </c>
      <c r="B385" s="106"/>
      <c r="C385" s="107"/>
      <c r="D385" s="144"/>
      <c r="E385" s="149"/>
      <c r="F385" s="150"/>
      <c r="G385" s="147"/>
      <c r="H385" s="148"/>
      <c r="I385" s="108"/>
      <c r="J385" s="108"/>
      <c r="K385" s="107"/>
      <c r="L385" s="109"/>
      <c r="M385" s="109"/>
      <c r="N385" s="110"/>
      <c r="O385" s="148"/>
      <c r="P385" s="109"/>
      <c r="Q385" s="146"/>
      <c r="R385" s="109"/>
      <c r="S385" s="146"/>
      <c r="T385" s="109"/>
      <c r="U385" s="146"/>
      <c r="V385" s="109"/>
      <c r="W385" s="146"/>
      <c r="X385" s="109"/>
      <c r="Y385" s="178"/>
    </row>
    <row r="386" spans="1:25" ht="30" customHeight="1">
      <c r="A386" s="51">
        <f t="shared" si="5"/>
        <v>377</v>
      </c>
      <c r="B386" s="106"/>
      <c r="C386" s="107"/>
      <c r="D386" s="144"/>
      <c r="E386" s="149"/>
      <c r="F386" s="150"/>
      <c r="G386" s="147"/>
      <c r="H386" s="148"/>
      <c r="I386" s="108"/>
      <c r="J386" s="108"/>
      <c r="K386" s="107"/>
      <c r="L386" s="109"/>
      <c r="M386" s="109"/>
      <c r="N386" s="110"/>
      <c r="O386" s="148"/>
      <c r="P386" s="109"/>
      <c r="Q386" s="146"/>
      <c r="R386" s="109"/>
      <c r="S386" s="146"/>
      <c r="T386" s="109"/>
      <c r="U386" s="146"/>
      <c r="V386" s="109"/>
      <c r="W386" s="146"/>
      <c r="X386" s="109"/>
      <c r="Y386" s="178"/>
    </row>
    <row r="387" spans="1:25" ht="30" customHeight="1">
      <c r="A387" s="51">
        <f t="shared" si="5"/>
        <v>378</v>
      </c>
      <c r="B387" s="106"/>
      <c r="C387" s="107"/>
      <c r="D387" s="144"/>
      <c r="E387" s="149"/>
      <c r="F387" s="150"/>
      <c r="G387" s="147"/>
      <c r="H387" s="148"/>
      <c r="I387" s="108"/>
      <c r="J387" s="108"/>
      <c r="K387" s="107"/>
      <c r="L387" s="109"/>
      <c r="M387" s="109"/>
      <c r="N387" s="110"/>
      <c r="O387" s="148"/>
      <c r="P387" s="109"/>
      <c r="Q387" s="146"/>
      <c r="R387" s="109"/>
      <c r="S387" s="146"/>
      <c r="T387" s="109"/>
      <c r="U387" s="146"/>
      <c r="V387" s="109"/>
      <c r="W387" s="146"/>
      <c r="X387" s="109"/>
      <c r="Y387" s="178"/>
    </row>
    <row r="388" spans="1:25" ht="30" customHeight="1">
      <c r="A388" s="51">
        <f t="shared" si="5"/>
        <v>379</v>
      </c>
      <c r="B388" s="106"/>
      <c r="C388" s="107"/>
      <c r="D388" s="144"/>
      <c r="E388" s="149"/>
      <c r="F388" s="150"/>
      <c r="G388" s="147"/>
      <c r="H388" s="148"/>
      <c r="I388" s="108"/>
      <c r="J388" s="108"/>
      <c r="K388" s="107"/>
      <c r="L388" s="109"/>
      <c r="M388" s="109"/>
      <c r="N388" s="110"/>
      <c r="O388" s="148"/>
      <c r="P388" s="109"/>
      <c r="Q388" s="146"/>
      <c r="R388" s="109"/>
      <c r="S388" s="146"/>
      <c r="T388" s="109"/>
      <c r="U388" s="146"/>
      <c r="V388" s="109"/>
      <c r="W388" s="146"/>
      <c r="X388" s="109"/>
      <c r="Y388" s="178"/>
    </row>
    <row r="389" spans="1:25" ht="30" customHeight="1">
      <c r="A389" s="51">
        <f t="shared" si="5"/>
        <v>380</v>
      </c>
      <c r="B389" s="106"/>
      <c r="C389" s="107"/>
      <c r="D389" s="144"/>
      <c r="E389" s="149"/>
      <c r="F389" s="150"/>
      <c r="G389" s="147"/>
      <c r="H389" s="148"/>
      <c r="I389" s="108"/>
      <c r="J389" s="108"/>
      <c r="K389" s="107"/>
      <c r="L389" s="109"/>
      <c r="M389" s="109"/>
      <c r="N389" s="110"/>
      <c r="O389" s="148"/>
      <c r="P389" s="109"/>
      <c r="Q389" s="146"/>
      <c r="R389" s="109"/>
      <c r="S389" s="146"/>
      <c r="T389" s="109"/>
      <c r="U389" s="146"/>
      <c r="V389" s="109"/>
      <c r="W389" s="146"/>
      <c r="X389" s="109"/>
      <c r="Y389" s="178"/>
    </row>
    <row r="390" spans="1:25" ht="30" customHeight="1">
      <c r="A390" s="51">
        <f t="shared" si="5"/>
        <v>381</v>
      </c>
      <c r="B390" s="106"/>
      <c r="C390" s="107"/>
      <c r="D390" s="144"/>
      <c r="E390" s="149"/>
      <c r="F390" s="150"/>
      <c r="G390" s="147"/>
      <c r="H390" s="148"/>
      <c r="I390" s="108"/>
      <c r="J390" s="108"/>
      <c r="K390" s="107"/>
      <c r="L390" s="109"/>
      <c r="M390" s="109"/>
      <c r="N390" s="110"/>
      <c r="O390" s="148"/>
      <c r="P390" s="109"/>
      <c r="Q390" s="146"/>
      <c r="R390" s="109"/>
      <c r="S390" s="146"/>
      <c r="T390" s="109"/>
      <c r="U390" s="146"/>
      <c r="V390" s="109"/>
      <c r="W390" s="146"/>
      <c r="X390" s="109"/>
      <c r="Y390" s="178"/>
    </row>
    <row r="391" spans="1:25" ht="30" customHeight="1">
      <c r="A391" s="51">
        <f t="shared" si="5"/>
        <v>382</v>
      </c>
      <c r="B391" s="106"/>
      <c r="C391" s="107"/>
      <c r="D391" s="144"/>
      <c r="E391" s="149"/>
      <c r="F391" s="150"/>
      <c r="G391" s="147"/>
      <c r="H391" s="148"/>
      <c r="I391" s="108"/>
      <c r="J391" s="108"/>
      <c r="K391" s="107"/>
      <c r="L391" s="109"/>
      <c r="M391" s="109"/>
      <c r="N391" s="110"/>
      <c r="O391" s="148"/>
      <c r="P391" s="109"/>
      <c r="Q391" s="146"/>
      <c r="R391" s="109"/>
      <c r="S391" s="146"/>
      <c r="T391" s="109"/>
      <c r="U391" s="146"/>
      <c r="V391" s="109"/>
      <c r="W391" s="146"/>
      <c r="X391" s="109"/>
      <c r="Y391" s="178"/>
    </row>
    <row r="392" spans="1:25" ht="30" customHeight="1">
      <c r="A392" s="51">
        <f t="shared" si="5"/>
        <v>383</v>
      </c>
      <c r="B392" s="106"/>
      <c r="C392" s="107"/>
      <c r="D392" s="144"/>
      <c r="E392" s="149"/>
      <c r="F392" s="150"/>
      <c r="G392" s="147"/>
      <c r="H392" s="148"/>
      <c r="I392" s="108"/>
      <c r="J392" s="108"/>
      <c r="K392" s="107"/>
      <c r="L392" s="109"/>
      <c r="M392" s="109"/>
      <c r="N392" s="110"/>
      <c r="O392" s="148"/>
      <c r="P392" s="109"/>
      <c r="Q392" s="146"/>
      <c r="R392" s="109"/>
      <c r="S392" s="146"/>
      <c r="T392" s="109"/>
      <c r="U392" s="146"/>
      <c r="V392" s="109"/>
      <c r="W392" s="146"/>
      <c r="X392" s="109"/>
      <c r="Y392" s="178"/>
    </row>
    <row r="393" spans="1:25" ht="30" customHeight="1">
      <c r="A393" s="51">
        <f t="shared" si="5"/>
        <v>384</v>
      </c>
      <c r="B393" s="106"/>
      <c r="C393" s="107"/>
      <c r="D393" s="144"/>
      <c r="E393" s="149"/>
      <c r="F393" s="150"/>
      <c r="G393" s="147"/>
      <c r="H393" s="148"/>
      <c r="I393" s="108"/>
      <c r="J393" s="108"/>
      <c r="K393" s="107"/>
      <c r="L393" s="109"/>
      <c r="M393" s="109"/>
      <c r="N393" s="110"/>
      <c r="O393" s="148"/>
      <c r="P393" s="109"/>
      <c r="Q393" s="146"/>
      <c r="R393" s="109"/>
      <c r="S393" s="146"/>
      <c r="T393" s="109"/>
      <c r="U393" s="146"/>
      <c r="V393" s="109"/>
      <c r="W393" s="146"/>
      <c r="X393" s="109"/>
      <c r="Y393" s="178"/>
    </row>
    <row r="394" spans="1:25" ht="30" customHeight="1">
      <c r="A394" s="51">
        <f t="shared" si="5"/>
        <v>385</v>
      </c>
      <c r="B394" s="106"/>
      <c r="C394" s="107"/>
      <c r="D394" s="144"/>
      <c r="E394" s="149"/>
      <c r="F394" s="150"/>
      <c r="G394" s="147"/>
      <c r="H394" s="148"/>
      <c r="I394" s="108"/>
      <c r="J394" s="108"/>
      <c r="K394" s="107"/>
      <c r="L394" s="109"/>
      <c r="M394" s="109"/>
      <c r="N394" s="110"/>
      <c r="O394" s="148"/>
      <c r="P394" s="109"/>
      <c r="Q394" s="146"/>
      <c r="R394" s="109"/>
      <c r="S394" s="146"/>
      <c r="T394" s="109"/>
      <c r="U394" s="146"/>
      <c r="V394" s="109"/>
      <c r="W394" s="146"/>
      <c r="X394" s="109"/>
      <c r="Y394" s="178"/>
    </row>
    <row r="395" spans="1:25" ht="30" customHeight="1">
      <c r="A395" s="51">
        <f aca="true" t="shared" si="6" ref="A395:A409">A394+1</f>
        <v>386</v>
      </c>
      <c r="B395" s="106"/>
      <c r="C395" s="107"/>
      <c r="D395" s="144"/>
      <c r="E395" s="149"/>
      <c r="F395" s="150"/>
      <c r="G395" s="147"/>
      <c r="H395" s="148"/>
      <c r="I395" s="108"/>
      <c r="J395" s="108"/>
      <c r="K395" s="107"/>
      <c r="L395" s="109"/>
      <c r="M395" s="109"/>
      <c r="N395" s="110"/>
      <c r="O395" s="148"/>
      <c r="P395" s="109"/>
      <c r="Q395" s="146"/>
      <c r="R395" s="109"/>
      <c r="S395" s="146"/>
      <c r="T395" s="109"/>
      <c r="U395" s="146"/>
      <c r="V395" s="109"/>
      <c r="W395" s="146"/>
      <c r="X395" s="109"/>
      <c r="Y395" s="178"/>
    </row>
    <row r="396" spans="1:25" ht="30" customHeight="1">
      <c r="A396" s="51">
        <f t="shared" si="6"/>
        <v>387</v>
      </c>
      <c r="B396" s="106"/>
      <c r="C396" s="107"/>
      <c r="D396" s="144"/>
      <c r="E396" s="149"/>
      <c r="F396" s="150"/>
      <c r="G396" s="147"/>
      <c r="H396" s="148"/>
      <c r="I396" s="108"/>
      <c r="J396" s="108"/>
      <c r="K396" s="107"/>
      <c r="L396" s="109"/>
      <c r="M396" s="109"/>
      <c r="N396" s="110"/>
      <c r="O396" s="148"/>
      <c r="P396" s="109"/>
      <c r="Q396" s="146"/>
      <c r="R396" s="109"/>
      <c r="S396" s="146"/>
      <c r="T396" s="109"/>
      <c r="U396" s="146"/>
      <c r="V396" s="109"/>
      <c r="W396" s="146"/>
      <c r="X396" s="109"/>
      <c r="Y396" s="178"/>
    </row>
    <row r="397" spans="1:25" ht="30" customHeight="1">
      <c r="A397" s="51">
        <f t="shared" si="6"/>
        <v>388</v>
      </c>
      <c r="B397" s="106"/>
      <c r="C397" s="107"/>
      <c r="D397" s="144"/>
      <c r="E397" s="149"/>
      <c r="F397" s="150"/>
      <c r="G397" s="147"/>
      <c r="H397" s="148"/>
      <c r="I397" s="108"/>
      <c r="J397" s="108"/>
      <c r="K397" s="107"/>
      <c r="L397" s="109"/>
      <c r="M397" s="109"/>
      <c r="N397" s="110"/>
      <c r="O397" s="148"/>
      <c r="P397" s="109"/>
      <c r="Q397" s="146"/>
      <c r="R397" s="109"/>
      <c r="S397" s="146"/>
      <c r="T397" s="109"/>
      <c r="U397" s="146"/>
      <c r="V397" s="109"/>
      <c r="W397" s="146"/>
      <c r="X397" s="109"/>
      <c r="Y397" s="178"/>
    </row>
    <row r="398" spans="1:25" ht="30" customHeight="1">
      <c r="A398" s="51">
        <f t="shared" si="6"/>
        <v>389</v>
      </c>
      <c r="B398" s="106"/>
      <c r="C398" s="107"/>
      <c r="D398" s="144"/>
      <c r="E398" s="149"/>
      <c r="F398" s="150"/>
      <c r="G398" s="147"/>
      <c r="H398" s="148"/>
      <c r="I398" s="108"/>
      <c r="J398" s="108"/>
      <c r="K398" s="107"/>
      <c r="L398" s="109"/>
      <c r="M398" s="109"/>
      <c r="N398" s="110"/>
      <c r="O398" s="148"/>
      <c r="P398" s="109"/>
      <c r="Q398" s="146"/>
      <c r="R398" s="109"/>
      <c r="S398" s="146"/>
      <c r="T398" s="109"/>
      <c r="U398" s="146"/>
      <c r="V398" s="109"/>
      <c r="W398" s="146"/>
      <c r="X398" s="109"/>
      <c r="Y398" s="178"/>
    </row>
    <row r="399" spans="1:25" ht="30" customHeight="1">
      <c r="A399" s="51">
        <f t="shared" si="6"/>
        <v>390</v>
      </c>
      <c r="B399" s="106"/>
      <c r="C399" s="107"/>
      <c r="D399" s="144"/>
      <c r="E399" s="149"/>
      <c r="F399" s="150"/>
      <c r="G399" s="147"/>
      <c r="H399" s="148"/>
      <c r="I399" s="108"/>
      <c r="J399" s="108"/>
      <c r="K399" s="107"/>
      <c r="L399" s="109"/>
      <c r="M399" s="109"/>
      <c r="N399" s="110"/>
      <c r="O399" s="148"/>
      <c r="P399" s="109"/>
      <c r="Q399" s="146"/>
      <c r="R399" s="109"/>
      <c r="S399" s="146"/>
      <c r="T399" s="109"/>
      <c r="U399" s="146"/>
      <c r="V399" s="109"/>
      <c r="W399" s="146"/>
      <c r="X399" s="109"/>
      <c r="Y399" s="178"/>
    </row>
    <row r="400" spans="1:25" ht="30" customHeight="1">
      <c r="A400" s="51">
        <f t="shared" si="6"/>
        <v>391</v>
      </c>
      <c r="B400" s="106"/>
      <c r="C400" s="107"/>
      <c r="D400" s="144"/>
      <c r="E400" s="149"/>
      <c r="F400" s="150"/>
      <c r="G400" s="147"/>
      <c r="H400" s="148"/>
      <c r="I400" s="108"/>
      <c r="J400" s="108"/>
      <c r="K400" s="107"/>
      <c r="L400" s="109"/>
      <c r="M400" s="109"/>
      <c r="N400" s="110"/>
      <c r="O400" s="148"/>
      <c r="P400" s="109"/>
      <c r="Q400" s="146"/>
      <c r="R400" s="109"/>
      <c r="S400" s="146"/>
      <c r="T400" s="109"/>
      <c r="U400" s="146"/>
      <c r="V400" s="109"/>
      <c r="W400" s="146"/>
      <c r="X400" s="109"/>
      <c r="Y400" s="178"/>
    </row>
    <row r="401" spans="1:25" ht="30" customHeight="1">
      <c r="A401" s="51">
        <f t="shared" si="6"/>
        <v>392</v>
      </c>
      <c r="B401" s="106"/>
      <c r="C401" s="107"/>
      <c r="D401" s="144"/>
      <c r="E401" s="149"/>
      <c r="F401" s="150"/>
      <c r="G401" s="147"/>
      <c r="H401" s="148"/>
      <c r="I401" s="108"/>
      <c r="J401" s="108"/>
      <c r="K401" s="107"/>
      <c r="L401" s="109"/>
      <c r="M401" s="109"/>
      <c r="N401" s="110"/>
      <c r="O401" s="148"/>
      <c r="P401" s="109"/>
      <c r="Q401" s="146"/>
      <c r="R401" s="109"/>
      <c r="S401" s="146"/>
      <c r="T401" s="109"/>
      <c r="U401" s="146"/>
      <c r="V401" s="109"/>
      <c r="W401" s="146"/>
      <c r="X401" s="109"/>
      <c r="Y401" s="178"/>
    </row>
    <row r="402" spans="1:25" ht="30" customHeight="1">
      <c r="A402" s="51">
        <f t="shared" si="6"/>
        <v>393</v>
      </c>
      <c r="B402" s="106"/>
      <c r="C402" s="107"/>
      <c r="D402" s="144"/>
      <c r="E402" s="149"/>
      <c r="F402" s="150"/>
      <c r="G402" s="147"/>
      <c r="H402" s="148"/>
      <c r="I402" s="108"/>
      <c r="J402" s="108"/>
      <c r="K402" s="107"/>
      <c r="L402" s="109"/>
      <c r="M402" s="109"/>
      <c r="N402" s="110"/>
      <c r="O402" s="148"/>
      <c r="P402" s="109"/>
      <c r="Q402" s="146"/>
      <c r="R402" s="109"/>
      <c r="S402" s="146"/>
      <c r="T402" s="109"/>
      <c r="U402" s="146"/>
      <c r="V402" s="109"/>
      <c r="W402" s="146"/>
      <c r="X402" s="109"/>
      <c r="Y402" s="178"/>
    </row>
    <row r="403" spans="1:25" ht="30" customHeight="1">
      <c r="A403" s="51">
        <f t="shared" si="6"/>
        <v>394</v>
      </c>
      <c r="B403" s="106"/>
      <c r="C403" s="107"/>
      <c r="D403" s="144"/>
      <c r="E403" s="149"/>
      <c r="F403" s="150"/>
      <c r="G403" s="147"/>
      <c r="H403" s="148"/>
      <c r="I403" s="108"/>
      <c r="J403" s="108"/>
      <c r="K403" s="107"/>
      <c r="L403" s="109"/>
      <c r="M403" s="109"/>
      <c r="N403" s="110"/>
      <c r="O403" s="148"/>
      <c r="P403" s="109"/>
      <c r="Q403" s="146"/>
      <c r="R403" s="109"/>
      <c r="S403" s="146"/>
      <c r="T403" s="109"/>
      <c r="U403" s="146"/>
      <c r="V403" s="109"/>
      <c r="W403" s="146"/>
      <c r="X403" s="109"/>
      <c r="Y403" s="178"/>
    </row>
    <row r="404" spans="1:25" ht="30" customHeight="1">
      <c r="A404" s="51">
        <f t="shared" si="6"/>
        <v>395</v>
      </c>
      <c r="B404" s="106"/>
      <c r="C404" s="107"/>
      <c r="D404" s="144"/>
      <c r="E404" s="149"/>
      <c r="F404" s="150"/>
      <c r="G404" s="147"/>
      <c r="H404" s="148"/>
      <c r="I404" s="108"/>
      <c r="J404" s="108"/>
      <c r="K404" s="107"/>
      <c r="L404" s="109"/>
      <c r="M404" s="109"/>
      <c r="N404" s="110"/>
      <c r="O404" s="148"/>
      <c r="P404" s="109"/>
      <c r="Q404" s="146"/>
      <c r="R404" s="109"/>
      <c r="S404" s="146"/>
      <c r="T404" s="109"/>
      <c r="U404" s="146"/>
      <c r="V404" s="109"/>
      <c r="W404" s="146"/>
      <c r="X404" s="109"/>
      <c r="Y404" s="178"/>
    </row>
    <row r="405" spans="1:25" ht="30" customHeight="1">
      <c r="A405" s="51">
        <f t="shared" si="6"/>
        <v>396</v>
      </c>
      <c r="B405" s="106"/>
      <c r="C405" s="107"/>
      <c r="D405" s="144"/>
      <c r="E405" s="149"/>
      <c r="F405" s="150"/>
      <c r="G405" s="147"/>
      <c r="H405" s="148"/>
      <c r="I405" s="108"/>
      <c r="J405" s="108"/>
      <c r="K405" s="107"/>
      <c r="L405" s="109"/>
      <c r="M405" s="109"/>
      <c r="N405" s="110"/>
      <c r="O405" s="148"/>
      <c r="P405" s="109"/>
      <c r="Q405" s="146"/>
      <c r="R405" s="109"/>
      <c r="S405" s="146"/>
      <c r="T405" s="109"/>
      <c r="U405" s="146"/>
      <c r="V405" s="109"/>
      <c r="W405" s="146"/>
      <c r="X405" s="109"/>
      <c r="Y405" s="178"/>
    </row>
    <row r="406" spans="1:25" ht="30" customHeight="1">
      <c r="A406" s="51">
        <f t="shared" si="6"/>
        <v>397</v>
      </c>
      <c r="B406" s="106"/>
      <c r="C406" s="107"/>
      <c r="D406" s="144"/>
      <c r="E406" s="149"/>
      <c r="F406" s="150"/>
      <c r="G406" s="147"/>
      <c r="H406" s="148"/>
      <c r="I406" s="108"/>
      <c r="J406" s="108"/>
      <c r="K406" s="107"/>
      <c r="L406" s="109"/>
      <c r="M406" s="109"/>
      <c r="N406" s="110"/>
      <c r="O406" s="148"/>
      <c r="P406" s="109"/>
      <c r="Q406" s="146"/>
      <c r="R406" s="109"/>
      <c r="S406" s="146"/>
      <c r="T406" s="109"/>
      <c r="U406" s="146"/>
      <c r="V406" s="109"/>
      <c r="W406" s="146"/>
      <c r="X406" s="109"/>
      <c r="Y406" s="178"/>
    </row>
    <row r="407" spans="1:25" ht="30" customHeight="1">
      <c r="A407" s="51">
        <f t="shared" si="6"/>
        <v>398</v>
      </c>
      <c r="B407" s="106"/>
      <c r="C407" s="107"/>
      <c r="D407" s="144"/>
      <c r="E407" s="149"/>
      <c r="F407" s="150"/>
      <c r="G407" s="147"/>
      <c r="H407" s="148"/>
      <c r="I407" s="108"/>
      <c r="J407" s="108"/>
      <c r="K407" s="107"/>
      <c r="L407" s="109"/>
      <c r="M407" s="109"/>
      <c r="N407" s="110"/>
      <c r="O407" s="148"/>
      <c r="P407" s="109"/>
      <c r="Q407" s="146"/>
      <c r="R407" s="109"/>
      <c r="S407" s="146"/>
      <c r="T407" s="109"/>
      <c r="U407" s="146"/>
      <c r="V407" s="109"/>
      <c r="W407" s="146"/>
      <c r="X407" s="109"/>
      <c r="Y407" s="178"/>
    </row>
    <row r="408" spans="1:25" ht="30" customHeight="1">
      <c r="A408" s="51">
        <f t="shared" si="6"/>
        <v>399</v>
      </c>
      <c r="B408" s="106"/>
      <c r="C408" s="107"/>
      <c r="D408" s="144"/>
      <c r="E408" s="149"/>
      <c r="F408" s="150"/>
      <c r="G408" s="147"/>
      <c r="H408" s="148"/>
      <c r="I408" s="108"/>
      <c r="J408" s="108"/>
      <c r="K408" s="107"/>
      <c r="L408" s="109"/>
      <c r="M408" s="109"/>
      <c r="N408" s="110"/>
      <c r="O408" s="148"/>
      <c r="P408" s="109"/>
      <c r="Q408" s="146"/>
      <c r="R408" s="109"/>
      <c r="S408" s="146"/>
      <c r="T408" s="109"/>
      <c r="U408" s="146"/>
      <c r="V408" s="109"/>
      <c r="W408" s="146"/>
      <c r="X408" s="109"/>
      <c r="Y408" s="178"/>
    </row>
    <row r="409" spans="1:25" ht="30" customHeight="1" thickBot="1">
      <c r="A409" s="51">
        <f t="shared" si="6"/>
        <v>400</v>
      </c>
      <c r="B409" s="111"/>
      <c r="C409" s="112"/>
      <c r="D409" s="151"/>
      <c r="E409" s="152"/>
      <c r="F409" s="153"/>
      <c r="G409" s="176"/>
      <c r="H409" s="154"/>
      <c r="I409" s="113"/>
      <c r="J409" s="113"/>
      <c r="K409" s="142"/>
      <c r="L409" s="114"/>
      <c r="M409" s="114"/>
      <c r="N409" s="143"/>
      <c r="O409" s="163"/>
      <c r="P409" s="114"/>
      <c r="Q409" s="179"/>
      <c r="R409" s="114"/>
      <c r="S409" s="179"/>
      <c r="T409" s="114"/>
      <c r="U409" s="179"/>
      <c r="V409" s="114"/>
      <c r="W409" s="179"/>
      <c r="X409" s="114"/>
      <c r="Y409" s="180"/>
    </row>
  </sheetData>
  <sheetProtection password="C273" sheet="1" selectLockedCells="1"/>
  <mergeCells count="8">
    <mergeCell ref="O8:Y8"/>
    <mergeCell ref="B8:D8"/>
    <mergeCell ref="E8:G8"/>
    <mergeCell ref="I1:K1"/>
    <mergeCell ref="I4:K4"/>
    <mergeCell ref="B4:D4"/>
    <mergeCell ref="B2:E2"/>
    <mergeCell ref="H8:N8"/>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tabSelected="1" zoomScalePageLayoutView="0" workbookViewId="0" topLeftCell="D1">
      <selection activeCell="F11" sqref="F11"/>
    </sheetView>
  </sheetViews>
  <sheetFormatPr defaultColWidth="9.140625" defaultRowHeight="12.75"/>
  <cols>
    <col min="1" max="1" width="5.00390625" style="86" customWidth="1"/>
    <col min="2" max="2" width="32.7109375" style="89" customWidth="1"/>
    <col min="3" max="3" width="31.421875" style="89" customWidth="1"/>
    <col min="4" max="4" width="32.7109375" style="89" customWidth="1"/>
    <col min="5" max="5" width="17.57421875" style="89" customWidth="1"/>
    <col min="6" max="6" width="53.8515625" style="89" customWidth="1"/>
    <col min="7" max="7" width="26.8515625" style="89" customWidth="1"/>
    <col min="8" max="8" width="65.7109375" style="86" customWidth="1"/>
    <col min="9" max="16384" width="9.140625" style="82" customWidth="1"/>
  </cols>
  <sheetData>
    <row r="1" spans="1:7" ht="19.5" thickBot="1">
      <c r="A1" s="39"/>
      <c r="B1" s="40" t="str">
        <f>'Prime Recipient'!B1</f>
        <v>Recipient Report: Grant or Loan</v>
      </c>
      <c r="C1" s="41"/>
      <c r="D1" s="42" t="s">
        <v>550</v>
      </c>
      <c r="E1" s="41">
        <v>1.1</v>
      </c>
      <c r="F1" s="41"/>
      <c r="G1" s="81"/>
    </row>
    <row r="2" spans="1:7" ht="21" thickBot="1">
      <c r="A2" s="39"/>
      <c r="B2" s="351" t="s">
        <v>1393</v>
      </c>
      <c r="C2" s="352"/>
      <c r="D2" s="352"/>
      <c r="E2" s="352"/>
      <c r="F2" s="352"/>
      <c r="G2" s="353"/>
    </row>
    <row r="3" spans="1:7" ht="9" customHeight="1" thickBot="1">
      <c r="A3" s="39"/>
      <c r="B3" s="62"/>
      <c r="C3" s="62"/>
      <c r="D3" s="62"/>
      <c r="E3" s="62"/>
      <c r="F3" s="83"/>
      <c r="G3" s="84"/>
    </row>
    <row r="4" spans="1:7" ht="15.75" thickBot="1">
      <c r="A4" s="39"/>
      <c r="B4" s="342" t="s">
        <v>1990</v>
      </c>
      <c r="C4" s="344"/>
      <c r="D4" s="84"/>
      <c r="E4" s="84"/>
      <c r="F4" s="86"/>
      <c r="G4" s="86"/>
    </row>
    <row r="5" spans="1:7" ht="18.75" customHeight="1">
      <c r="A5" s="39"/>
      <c r="B5" s="354" t="s">
        <v>1367</v>
      </c>
      <c r="C5" s="311"/>
      <c r="D5" s="84"/>
      <c r="E5" s="84"/>
      <c r="F5" s="86"/>
      <c r="G5" s="86"/>
    </row>
    <row r="6" spans="1:7" ht="57.75" customHeight="1" thickBot="1">
      <c r="A6" s="39"/>
      <c r="B6" s="265" t="s">
        <v>4184</v>
      </c>
      <c r="C6" s="266"/>
      <c r="D6" s="84"/>
      <c r="E6" s="84"/>
      <c r="F6" s="86"/>
      <c r="G6" s="86"/>
    </row>
    <row r="7" spans="1:7" ht="14.25" customHeight="1" thickBot="1">
      <c r="A7" s="39"/>
      <c r="B7" s="85"/>
      <c r="C7" s="85"/>
      <c r="D7" s="85"/>
      <c r="E7" s="86"/>
      <c r="F7" s="84"/>
      <c r="G7" s="84"/>
    </row>
    <row r="8" spans="1:8" s="87" customFormat="1" ht="34.5" customHeight="1">
      <c r="A8" s="92" t="s">
        <v>1382</v>
      </c>
      <c r="B8" s="136" t="s">
        <v>4081</v>
      </c>
      <c r="C8" s="136" t="s">
        <v>4078</v>
      </c>
      <c r="D8" s="136" t="s">
        <v>4079</v>
      </c>
      <c r="E8" s="136" t="s">
        <v>4080</v>
      </c>
      <c r="F8" s="136" t="s">
        <v>3685</v>
      </c>
      <c r="G8" s="136" t="s">
        <v>1394</v>
      </c>
      <c r="H8" s="90"/>
    </row>
    <row r="9" spans="1:8" s="88" customFormat="1" ht="69.75" customHeight="1">
      <c r="A9" s="93">
        <v>1</v>
      </c>
      <c r="B9" s="99"/>
      <c r="C9" s="99"/>
      <c r="D9" s="100" t="s">
        <v>4192</v>
      </c>
      <c r="E9" s="100" t="s">
        <v>4193</v>
      </c>
      <c r="F9" s="100" t="s">
        <v>4194</v>
      </c>
      <c r="G9" s="101">
        <v>35000</v>
      </c>
      <c r="H9" s="91"/>
    </row>
    <row r="10" spans="1:7" ht="69.75" customHeight="1">
      <c r="A10" s="93">
        <v>2</v>
      </c>
      <c r="B10" s="99"/>
      <c r="C10" s="99"/>
      <c r="D10" s="100" t="s">
        <v>4197</v>
      </c>
      <c r="E10" s="100" t="s">
        <v>4189</v>
      </c>
      <c r="F10" s="100" t="s">
        <v>4195</v>
      </c>
      <c r="G10" s="101">
        <v>45000</v>
      </c>
    </row>
    <row r="11" spans="1:7" ht="69.75" customHeight="1">
      <c r="A11" s="93">
        <v>3</v>
      </c>
      <c r="B11" s="99"/>
      <c r="C11" s="99"/>
      <c r="D11" s="100" t="s">
        <v>4196</v>
      </c>
      <c r="E11" s="100"/>
      <c r="F11" s="100" t="s">
        <v>4198</v>
      </c>
      <c r="G11" s="101">
        <v>45000</v>
      </c>
    </row>
    <row r="12" spans="1:7" ht="69.75" customHeight="1">
      <c r="A12" s="93">
        <v>4</v>
      </c>
      <c r="B12" s="99"/>
      <c r="C12" s="99"/>
      <c r="D12" s="100"/>
      <c r="E12" s="100"/>
      <c r="F12" s="100"/>
      <c r="G12" s="101"/>
    </row>
    <row r="13" spans="1:7" ht="69.75" customHeight="1">
      <c r="A13" s="93">
        <v>5</v>
      </c>
      <c r="B13" s="99"/>
      <c r="C13" s="99"/>
      <c r="D13" s="100"/>
      <c r="E13" s="100"/>
      <c r="F13" s="100"/>
      <c r="G13" s="101"/>
    </row>
    <row r="14" spans="1:7" ht="69.75" customHeight="1">
      <c r="A14" s="93">
        <v>6</v>
      </c>
      <c r="B14" s="99"/>
      <c r="C14" s="99"/>
      <c r="D14" s="100"/>
      <c r="E14" s="100"/>
      <c r="F14" s="100"/>
      <c r="G14" s="101"/>
    </row>
    <row r="15" spans="1:7" ht="69.75" customHeight="1">
      <c r="A15" s="93">
        <v>7</v>
      </c>
      <c r="B15" s="99"/>
      <c r="C15" s="99"/>
      <c r="D15" s="100"/>
      <c r="E15" s="100"/>
      <c r="F15" s="100"/>
      <c r="G15" s="101"/>
    </row>
    <row r="16" spans="1:7" ht="69.75" customHeight="1">
      <c r="A16" s="93">
        <v>8</v>
      </c>
      <c r="B16" s="99"/>
      <c r="C16" s="99"/>
      <c r="D16" s="100"/>
      <c r="E16" s="100"/>
      <c r="F16" s="100"/>
      <c r="G16" s="101"/>
    </row>
    <row r="17" spans="1:7" ht="69.75" customHeight="1">
      <c r="A17" s="93">
        <v>9</v>
      </c>
      <c r="B17" s="99"/>
      <c r="C17" s="99"/>
      <c r="D17" s="100"/>
      <c r="E17" s="100"/>
      <c r="F17" s="100"/>
      <c r="G17" s="101"/>
    </row>
    <row r="18" spans="1:7" ht="69.75" customHeight="1">
      <c r="A18" s="93">
        <v>10</v>
      </c>
      <c r="B18" s="99"/>
      <c r="C18" s="99"/>
      <c r="D18" s="100"/>
      <c r="E18" s="100"/>
      <c r="F18" s="100"/>
      <c r="G18" s="101"/>
    </row>
    <row r="19" spans="1:7" ht="69.75" customHeight="1">
      <c r="A19" s="93">
        <v>11</v>
      </c>
      <c r="B19" s="99"/>
      <c r="C19" s="99"/>
      <c r="D19" s="100"/>
      <c r="E19" s="100"/>
      <c r="F19" s="100"/>
      <c r="G19" s="101"/>
    </row>
    <row r="20" spans="1:7" ht="69.75" customHeight="1">
      <c r="A20" s="93">
        <v>12</v>
      </c>
      <c r="B20" s="99"/>
      <c r="C20" s="99"/>
      <c r="D20" s="100"/>
      <c r="E20" s="100"/>
      <c r="F20" s="100"/>
      <c r="G20" s="101"/>
    </row>
    <row r="21" spans="1:7" ht="69.75" customHeight="1">
      <c r="A21" s="93">
        <v>13</v>
      </c>
      <c r="B21" s="99"/>
      <c r="C21" s="99"/>
      <c r="D21" s="100"/>
      <c r="E21" s="100"/>
      <c r="F21" s="100"/>
      <c r="G21" s="101"/>
    </row>
    <row r="22" spans="1:7" ht="69.75" customHeight="1">
      <c r="A22" s="93">
        <v>14</v>
      </c>
      <c r="B22" s="99"/>
      <c r="C22" s="99"/>
      <c r="D22" s="100"/>
      <c r="E22" s="100"/>
      <c r="F22" s="100"/>
      <c r="G22" s="101"/>
    </row>
    <row r="23" spans="1:7" ht="69.75" customHeight="1">
      <c r="A23" s="93">
        <v>15</v>
      </c>
      <c r="B23" s="99"/>
      <c r="C23" s="99"/>
      <c r="D23" s="100"/>
      <c r="E23" s="100"/>
      <c r="F23" s="100"/>
      <c r="G23" s="101"/>
    </row>
    <row r="24" spans="1:7" ht="69.75" customHeight="1">
      <c r="A24" s="93">
        <v>16</v>
      </c>
      <c r="B24" s="99"/>
      <c r="C24" s="99"/>
      <c r="D24" s="100"/>
      <c r="E24" s="100"/>
      <c r="F24" s="100"/>
      <c r="G24" s="101"/>
    </row>
    <row r="25" spans="1:7" ht="69.75" customHeight="1">
      <c r="A25" s="93">
        <v>17</v>
      </c>
      <c r="B25" s="99"/>
      <c r="C25" s="99"/>
      <c r="D25" s="100"/>
      <c r="E25" s="100"/>
      <c r="F25" s="100"/>
      <c r="G25" s="101"/>
    </row>
    <row r="26" spans="1:7" ht="69.75" customHeight="1">
      <c r="A26" s="93">
        <v>18</v>
      </c>
      <c r="B26" s="99"/>
      <c r="C26" s="99"/>
      <c r="D26" s="100"/>
      <c r="E26" s="100"/>
      <c r="F26" s="100"/>
      <c r="G26" s="101"/>
    </row>
    <row r="27" spans="1:7" ht="69.75" customHeight="1">
      <c r="A27" s="93">
        <v>19</v>
      </c>
      <c r="B27" s="99"/>
      <c r="C27" s="99"/>
      <c r="D27" s="100"/>
      <c r="E27" s="100"/>
      <c r="F27" s="100"/>
      <c r="G27" s="101"/>
    </row>
    <row r="28" spans="1:7" ht="69.75" customHeight="1">
      <c r="A28" s="93">
        <v>20</v>
      </c>
      <c r="B28" s="99"/>
      <c r="C28" s="99"/>
      <c r="D28" s="100"/>
      <c r="E28" s="100"/>
      <c r="F28" s="100"/>
      <c r="G28" s="101"/>
    </row>
    <row r="29" spans="1:7" ht="69.75" customHeight="1">
      <c r="A29" s="93">
        <v>21</v>
      </c>
      <c r="B29" s="99"/>
      <c r="C29" s="99"/>
      <c r="D29" s="100"/>
      <c r="E29" s="100"/>
      <c r="F29" s="100"/>
      <c r="G29" s="101"/>
    </row>
    <row r="30" spans="1:7" ht="69.75" customHeight="1">
      <c r="A30" s="93">
        <v>22</v>
      </c>
      <c r="B30" s="99"/>
      <c r="C30" s="99"/>
      <c r="D30" s="100"/>
      <c r="E30" s="100"/>
      <c r="F30" s="100"/>
      <c r="G30" s="101"/>
    </row>
    <row r="31" spans="1:7" ht="69.75" customHeight="1">
      <c r="A31" s="93">
        <v>23</v>
      </c>
      <c r="B31" s="99"/>
      <c r="C31" s="99"/>
      <c r="D31" s="100"/>
      <c r="E31" s="100"/>
      <c r="F31" s="100"/>
      <c r="G31" s="101"/>
    </row>
    <row r="32" spans="1:7" ht="69.75" customHeight="1">
      <c r="A32" s="93">
        <v>24</v>
      </c>
      <c r="B32" s="99"/>
      <c r="C32" s="99"/>
      <c r="D32" s="100"/>
      <c r="E32" s="100"/>
      <c r="F32" s="100"/>
      <c r="G32" s="101"/>
    </row>
    <row r="33" spans="1:7" ht="69.75" customHeight="1">
      <c r="A33" s="93">
        <v>25</v>
      </c>
      <c r="B33" s="99"/>
      <c r="C33" s="99"/>
      <c r="D33" s="100"/>
      <c r="E33" s="100"/>
      <c r="F33" s="100"/>
      <c r="G33" s="101"/>
    </row>
    <row r="34" spans="1:7" ht="69.75" customHeight="1">
      <c r="A34" s="93">
        <v>26</v>
      </c>
      <c r="B34" s="99"/>
      <c r="C34" s="99"/>
      <c r="D34" s="100"/>
      <c r="E34" s="100"/>
      <c r="F34" s="100"/>
      <c r="G34" s="101"/>
    </row>
    <row r="35" spans="1:7" ht="69.75" customHeight="1">
      <c r="A35" s="93">
        <v>27</v>
      </c>
      <c r="B35" s="99"/>
      <c r="C35" s="99"/>
      <c r="D35" s="100"/>
      <c r="E35" s="100"/>
      <c r="F35" s="100"/>
      <c r="G35" s="101"/>
    </row>
    <row r="36" spans="1:7" ht="69.75" customHeight="1">
      <c r="A36" s="93">
        <v>28</v>
      </c>
      <c r="B36" s="99"/>
      <c r="C36" s="99"/>
      <c r="D36" s="100"/>
      <c r="E36" s="100"/>
      <c r="F36" s="100"/>
      <c r="G36" s="101"/>
    </row>
    <row r="37" spans="1:7" ht="69.75" customHeight="1">
      <c r="A37" s="93">
        <v>29</v>
      </c>
      <c r="B37" s="99"/>
      <c r="C37" s="99"/>
      <c r="D37" s="100"/>
      <c r="E37" s="100"/>
      <c r="F37" s="100"/>
      <c r="G37" s="101"/>
    </row>
    <row r="38" spans="1:7" ht="69.75" customHeight="1">
      <c r="A38" s="93">
        <v>30</v>
      </c>
      <c r="B38" s="99"/>
      <c r="C38" s="99"/>
      <c r="D38" s="100"/>
      <c r="E38" s="100"/>
      <c r="F38" s="100"/>
      <c r="G38" s="101"/>
    </row>
    <row r="39" spans="1:7" ht="69.75" customHeight="1">
      <c r="A39" s="93">
        <v>31</v>
      </c>
      <c r="B39" s="99"/>
      <c r="C39" s="99"/>
      <c r="D39" s="100"/>
      <c r="E39" s="100"/>
      <c r="F39" s="100"/>
      <c r="G39" s="101"/>
    </row>
    <row r="40" spans="1:7" ht="69.75" customHeight="1">
      <c r="A40" s="93">
        <v>32</v>
      </c>
      <c r="B40" s="99"/>
      <c r="C40" s="99"/>
      <c r="D40" s="100"/>
      <c r="E40" s="100"/>
      <c r="F40" s="100"/>
      <c r="G40" s="101"/>
    </row>
    <row r="41" spans="1:7" ht="69.75" customHeight="1">
      <c r="A41" s="93">
        <v>33</v>
      </c>
      <c r="B41" s="99"/>
      <c r="C41" s="99"/>
      <c r="D41" s="100"/>
      <c r="E41" s="100"/>
      <c r="F41" s="100"/>
      <c r="G41" s="101"/>
    </row>
    <row r="42" spans="1:7" ht="69.75" customHeight="1">
      <c r="A42" s="93">
        <v>34</v>
      </c>
      <c r="B42" s="99"/>
      <c r="C42" s="99"/>
      <c r="D42" s="100"/>
      <c r="E42" s="100"/>
      <c r="F42" s="100"/>
      <c r="G42" s="101"/>
    </row>
    <row r="43" spans="1:7" ht="69.75" customHeight="1">
      <c r="A43" s="93">
        <v>35</v>
      </c>
      <c r="B43" s="99"/>
      <c r="C43" s="99"/>
      <c r="D43" s="100"/>
      <c r="E43" s="100"/>
      <c r="F43" s="100"/>
      <c r="G43" s="101"/>
    </row>
    <row r="44" spans="1:7" ht="69.75" customHeight="1">
      <c r="A44" s="93">
        <v>36</v>
      </c>
      <c r="B44" s="99"/>
      <c r="C44" s="99"/>
      <c r="D44" s="100"/>
      <c r="E44" s="100"/>
      <c r="F44" s="100"/>
      <c r="G44" s="101"/>
    </row>
    <row r="45" spans="1:7" ht="69.75" customHeight="1">
      <c r="A45" s="93">
        <v>37</v>
      </c>
      <c r="B45" s="99"/>
      <c r="C45" s="99"/>
      <c r="D45" s="100"/>
      <c r="E45" s="100"/>
      <c r="F45" s="100"/>
      <c r="G45" s="101"/>
    </row>
    <row r="46" spans="1:7" ht="69.75" customHeight="1">
      <c r="A46" s="93">
        <v>38</v>
      </c>
      <c r="B46" s="99"/>
      <c r="C46" s="99"/>
      <c r="D46" s="100"/>
      <c r="E46" s="100"/>
      <c r="F46" s="100"/>
      <c r="G46" s="101"/>
    </row>
    <row r="47" spans="1:7" ht="69.75" customHeight="1">
      <c r="A47" s="93">
        <v>39</v>
      </c>
      <c r="B47" s="99"/>
      <c r="C47" s="99"/>
      <c r="D47" s="100"/>
      <c r="E47" s="100"/>
      <c r="F47" s="100"/>
      <c r="G47" s="101"/>
    </row>
    <row r="48" spans="1:7" ht="69.75" customHeight="1">
      <c r="A48" s="93">
        <v>40</v>
      </c>
      <c r="B48" s="99"/>
      <c r="C48" s="99"/>
      <c r="D48" s="100"/>
      <c r="E48" s="100"/>
      <c r="F48" s="100"/>
      <c r="G48" s="101"/>
    </row>
    <row r="49" spans="1:7" ht="69.75" customHeight="1">
      <c r="A49" s="93">
        <v>41</v>
      </c>
      <c r="B49" s="99"/>
      <c r="C49" s="99"/>
      <c r="D49" s="100"/>
      <c r="E49" s="100"/>
      <c r="F49" s="100"/>
      <c r="G49" s="101"/>
    </row>
    <row r="50" spans="1:7" ht="69.75" customHeight="1">
      <c r="A50" s="93">
        <v>42</v>
      </c>
      <c r="B50" s="99"/>
      <c r="C50" s="99"/>
      <c r="D50" s="100"/>
      <c r="E50" s="100"/>
      <c r="F50" s="100"/>
      <c r="G50" s="101"/>
    </row>
    <row r="51" spans="1:7" ht="69.75" customHeight="1">
      <c r="A51" s="93">
        <v>43</v>
      </c>
      <c r="B51" s="99"/>
      <c r="C51" s="99"/>
      <c r="D51" s="100"/>
      <c r="E51" s="100"/>
      <c r="F51" s="100"/>
      <c r="G51" s="101"/>
    </row>
    <row r="52" spans="1:7" ht="69.75" customHeight="1">
      <c r="A52" s="93">
        <v>44</v>
      </c>
      <c r="B52" s="99"/>
      <c r="C52" s="99"/>
      <c r="D52" s="100"/>
      <c r="E52" s="100"/>
      <c r="F52" s="100"/>
      <c r="G52" s="101"/>
    </row>
    <row r="53" spans="1:7" ht="69.75" customHeight="1">
      <c r="A53" s="93">
        <v>45</v>
      </c>
      <c r="B53" s="99"/>
      <c r="C53" s="99"/>
      <c r="D53" s="100"/>
      <c r="E53" s="100"/>
      <c r="F53" s="100"/>
      <c r="G53" s="101"/>
    </row>
    <row r="54" spans="1:7" ht="69.75" customHeight="1">
      <c r="A54" s="93">
        <v>46</v>
      </c>
      <c r="B54" s="99"/>
      <c r="C54" s="99"/>
      <c r="D54" s="100"/>
      <c r="E54" s="100"/>
      <c r="F54" s="100"/>
      <c r="G54" s="101"/>
    </row>
    <row r="55" spans="1:7" ht="69.75" customHeight="1">
      <c r="A55" s="93">
        <v>47</v>
      </c>
      <c r="B55" s="99"/>
      <c r="C55" s="99"/>
      <c r="D55" s="100"/>
      <c r="E55" s="100"/>
      <c r="F55" s="100"/>
      <c r="G55" s="101"/>
    </row>
    <row r="56" spans="1:7" ht="69.75" customHeight="1">
      <c r="A56" s="93">
        <v>48</v>
      </c>
      <c r="B56" s="99"/>
      <c r="C56" s="99"/>
      <c r="D56" s="100"/>
      <c r="E56" s="100"/>
      <c r="F56" s="100"/>
      <c r="G56" s="101"/>
    </row>
    <row r="57" spans="1:7" ht="69.75" customHeight="1">
      <c r="A57" s="93">
        <v>49</v>
      </c>
      <c r="B57" s="99"/>
      <c r="C57" s="99"/>
      <c r="D57" s="100"/>
      <c r="E57" s="100"/>
      <c r="F57" s="100"/>
      <c r="G57" s="101"/>
    </row>
    <row r="58" spans="1:7" ht="69.75" customHeight="1">
      <c r="A58" s="93">
        <v>50</v>
      </c>
      <c r="B58" s="99"/>
      <c r="C58" s="99"/>
      <c r="D58" s="100"/>
      <c r="E58" s="100"/>
      <c r="F58" s="100"/>
      <c r="G58" s="101"/>
    </row>
    <row r="59" spans="1:7" ht="69.75" customHeight="1">
      <c r="A59" s="93">
        <v>51</v>
      </c>
      <c r="B59" s="99"/>
      <c r="C59" s="99"/>
      <c r="D59" s="100"/>
      <c r="E59" s="100"/>
      <c r="F59" s="100"/>
      <c r="G59" s="101"/>
    </row>
    <row r="60" spans="1:7" ht="69.75" customHeight="1">
      <c r="A60" s="93">
        <v>52</v>
      </c>
      <c r="B60" s="99"/>
      <c r="C60" s="99"/>
      <c r="D60" s="100"/>
      <c r="E60" s="100"/>
      <c r="F60" s="100"/>
      <c r="G60" s="101"/>
    </row>
    <row r="61" spans="1:7" ht="69.75" customHeight="1">
      <c r="A61" s="93">
        <v>53</v>
      </c>
      <c r="B61" s="99"/>
      <c r="C61" s="99"/>
      <c r="D61" s="100"/>
      <c r="E61" s="100"/>
      <c r="F61" s="100"/>
      <c r="G61" s="101"/>
    </row>
    <row r="62" spans="1:7" ht="69.75" customHeight="1">
      <c r="A62" s="93">
        <v>54</v>
      </c>
      <c r="B62" s="99"/>
      <c r="C62" s="99"/>
      <c r="D62" s="100"/>
      <c r="E62" s="100"/>
      <c r="F62" s="100"/>
      <c r="G62" s="101"/>
    </row>
    <row r="63" spans="1:7" ht="69.75" customHeight="1">
      <c r="A63" s="93">
        <v>55</v>
      </c>
      <c r="B63" s="99"/>
      <c r="C63" s="99"/>
      <c r="D63" s="100"/>
      <c r="E63" s="100"/>
      <c r="F63" s="100"/>
      <c r="G63" s="101"/>
    </row>
    <row r="64" spans="1:7" ht="69.75" customHeight="1">
      <c r="A64" s="93">
        <v>56</v>
      </c>
      <c r="B64" s="99"/>
      <c r="C64" s="99"/>
      <c r="D64" s="100"/>
      <c r="E64" s="100"/>
      <c r="F64" s="100"/>
      <c r="G64" s="101"/>
    </row>
    <row r="65" spans="1:7" ht="69.75" customHeight="1">
      <c r="A65" s="93">
        <v>57</v>
      </c>
      <c r="B65" s="99"/>
      <c r="C65" s="99"/>
      <c r="D65" s="100"/>
      <c r="E65" s="100"/>
      <c r="F65" s="100"/>
      <c r="G65" s="101"/>
    </row>
    <row r="66" spans="1:7" ht="69.75" customHeight="1">
      <c r="A66" s="93">
        <v>58</v>
      </c>
      <c r="B66" s="99"/>
      <c r="C66" s="99"/>
      <c r="D66" s="100"/>
      <c r="E66" s="100"/>
      <c r="F66" s="100"/>
      <c r="G66" s="101"/>
    </row>
    <row r="67" spans="1:7" ht="69.75" customHeight="1">
      <c r="A67" s="93">
        <v>59</v>
      </c>
      <c r="B67" s="99"/>
      <c r="C67" s="99"/>
      <c r="D67" s="100"/>
      <c r="E67" s="100"/>
      <c r="F67" s="100"/>
      <c r="G67" s="101"/>
    </row>
    <row r="68" spans="1:7" ht="69.75" customHeight="1">
      <c r="A68" s="93">
        <v>60</v>
      </c>
      <c r="B68" s="99"/>
      <c r="C68" s="99"/>
      <c r="D68" s="100"/>
      <c r="E68" s="100"/>
      <c r="F68" s="100"/>
      <c r="G68" s="101"/>
    </row>
    <row r="69" spans="1:7" ht="69.75" customHeight="1">
      <c r="A69" s="93">
        <v>61</v>
      </c>
      <c r="B69" s="99"/>
      <c r="C69" s="99"/>
      <c r="D69" s="100"/>
      <c r="E69" s="100"/>
      <c r="F69" s="100"/>
      <c r="G69" s="101"/>
    </row>
    <row r="70" spans="1:7" ht="69.75" customHeight="1">
      <c r="A70" s="93">
        <v>62</v>
      </c>
      <c r="B70" s="99"/>
      <c r="C70" s="99"/>
      <c r="D70" s="100"/>
      <c r="E70" s="100"/>
      <c r="F70" s="100"/>
      <c r="G70" s="101"/>
    </row>
    <row r="71" spans="1:7" ht="69.75" customHeight="1">
      <c r="A71" s="93">
        <v>63</v>
      </c>
      <c r="B71" s="99"/>
      <c r="C71" s="99"/>
      <c r="D71" s="100"/>
      <c r="E71" s="100"/>
      <c r="F71" s="100"/>
      <c r="G71" s="101"/>
    </row>
    <row r="72" spans="1:7" ht="69.75" customHeight="1">
      <c r="A72" s="93">
        <v>64</v>
      </c>
      <c r="B72" s="99"/>
      <c r="C72" s="99"/>
      <c r="D72" s="100"/>
      <c r="E72" s="100"/>
      <c r="F72" s="100"/>
      <c r="G72" s="101"/>
    </row>
    <row r="73" spans="1:7" ht="69.75" customHeight="1">
      <c r="A73" s="93">
        <v>65</v>
      </c>
      <c r="B73" s="99"/>
      <c r="C73" s="99"/>
      <c r="D73" s="100"/>
      <c r="E73" s="100"/>
      <c r="F73" s="100"/>
      <c r="G73" s="101"/>
    </row>
    <row r="74" spans="1:7" ht="69.75" customHeight="1">
      <c r="A74" s="93">
        <v>66</v>
      </c>
      <c r="B74" s="99"/>
      <c r="C74" s="99"/>
      <c r="D74" s="100"/>
      <c r="E74" s="100"/>
      <c r="F74" s="100"/>
      <c r="G74" s="101"/>
    </row>
    <row r="75" spans="1:7" ht="69.75" customHeight="1">
      <c r="A75" s="93">
        <v>67</v>
      </c>
      <c r="B75" s="99"/>
      <c r="C75" s="99"/>
      <c r="D75" s="100"/>
      <c r="E75" s="100"/>
      <c r="F75" s="100"/>
      <c r="G75" s="101"/>
    </row>
    <row r="76" spans="1:7" ht="69.75" customHeight="1">
      <c r="A76" s="93">
        <v>68</v>
      </c>
      <c r="B76" s="99"/>
      <c r="C76" s="99"/>
      <c r="D76" s="100"/>
      <c r="E76" s="100"/>
      <c r="F76" s="100"/>
      <c r="G76" s="101"/>
    </row>
    <row r="77" spans="1:7" ht="69.75" customHeight="1">
      <c r="A77" s="93">
        <v>69</v>
      </c>
      <c r="B77" s="99"/>
      <c r="C77" s="99"/>
      <c r="D77" s="100"/>
      <c r="E77" s="100"/>
      <c r="F77" s="100"/>
      <c r="G77" s="101"/>
    </row>
    <row r="78" spans="1:7" ht="69.75" customHeight="1">
      <c r="A78" s="93">
        <v>70</v>
      </c>
      <c r="B78" s="99"/>
      <c r="C78" s="99"/>
      <c r="D78" s="100"/>
      <c r="E78" s="100"/>
      <c r="F78" s="100"/>
      <c r="G78" s="101"/>
    </row>
    <row r="79" spans="1:7" ht="69.75" customHeight="1">
      <c r="A79" s="93">
        <v>71</v>
      </c>
      <c r="B79" s="99"/>
      <c r="C79" s="99"/>
      <c r="D79" s="100"/>
      <c r="E79" s="100"/>
      <c r="F79" s="100"/>
      <c r="G79" s="101"/>
    </row>
    <row r="80" spans="1:7" ht="69.75" customHeight="1">
      <c r="A80" s="93">
        <v>72</v>
      </c>
      <c r="B80" s="99"/>
      <c r="C80" s="99"/>
      <c r="D80" s="100"/>
      <c r="E80" s="100"/>
      <c r="F80" s="100"/>
      <c r="G80" s="101"/>
    </row>
    <row r="81" spans="1:7" ht="69.75" customHeight="1">
      <c r="A81" s="93">
        <v>73</v>
      </c>
      <c r="B81" s="99"/>
      <c r="C81" s="99"/>
      <c r="D81" s="100"/>
      <c r="E81" s="100"/>
      <c r="F81" s="100"/>
      <c r="G81" s="101"/>
    </row>
    <row r="82" spans="1:7" ht="69.75" customHeight="1">
      <c r="A82" s="93">
        <v>74</v>
      </c>
      <c r="B82" s="99"/>
      <c r="C82" s="99"/>
      <c r="D82" s="100"/>
      <c r="E82" s="100"/>
      <c r="F82" s="100"/>
      <c r="G82" s="101"/>
    </row>
    <row r="83" spans="1:7" ht="69.75" customHeight="1">
      <c r="A83" s="93">
        <v>75</v>
      </c>
      <c r="B83" s="99"/>
      <c r="C83" s="99"/>
      <c r="D83" s="100"/>
      <c r="E83" s="100"/>
      <c r="F83" s="100"/>
      <c r="G83" s="101"/>
    </row>
    <row r="84" spans="1:7" ht="69.75" customHeight="1">
      <c r="A84" s="93">
        <v>76</v>
      </c>
      <c r="B84" s="99"/>
      <c r="C84" s="99"/>
      <c r="D84" s="100"/>
      <c r="E84" s="100"/>
      <c r="F84" s="100"/>
      <c r="G84" s="101"/>
    </row>
    <row r="85" spans="1:7" ht="69.75" customHeight="1">
      <c r="A85" s="93">
        <v>77</v>
      </c>
      <c r="B85" s="99"/>
      <c r="C85" s="99"/>
      <c r="D85" s="100"/>
      <c r="E85" s="100"/>
      <c r="F85" s="100"/>
      <c r="G85" s="101"/>
    </row>
    <row r="86" spans="1:7" ht="69.75" customHeight="1">
      <c r="A86" s="93">
        <v>78</v>
      </c>
      <c r="B86" s="99"/>
      <c r="C86" s="99"/>
      <c r="D86" s="100"/>
      <c r="E86" s="100"/>
      <c r="F86" s="100"/>
      <c r="G86" s="101"/>
    </row>
    <row r="87" spans="1:7" ht="69.75" customHeight="1">
      <c r="A87" s="93">
        <v>79</v>
      </c>
      <c r="B87" s="99"/>
      <c r="C87" s="99"/>
      <c r="D87" s="100"/>
      <c r="E87" s="100"/>
      <c r="F87" s="100"/>
      <c r="G87" s="101"/>
    </row>
    <row r="88" spans="1:7" ht="69.75" customHeight="1">
      <c r="A88" s="93">
        <v>80</v>
      </c>
      <c r="B88" s="99"/>
      <c r="C88" s="99"/>
      <c r="D88" s="100"/>
      <c r="E88" s="100"/>
      <c r="F88" s="100"/>
      <c r="G88" s="101"/>
    </row>
    <row r="89" spans="1:7" ht="69.75" customHeight="1">
      <c r="A89" s="93">
        <v>81</v>
      </c>
      <c r="B89" s="99"/>
      <c r="C89" s="99"/>
      <c r="D89" s="100"/>
      <c r="E89" s="100"/>
      <c r="F89" s="100"/>
      <c r="G89" s="101"/>
    </row>
    <row r="90" spans="1:7" ht="69.75" customHeight="1">
      <c r="A90" s="93">
        <v>82</v>
      </c>
      <c r="B90" s="99"/>
      <c r="C90" s="99"/>
      <c r="D90" s="100"/>
      <c r="E90" s="100"/>
      <c r="F90" s="100"/>
      <c r="G90" s="101"/>
    </row>
    <row r="91" spans="1:7" ht="69.75" customHeight="1">
      <c r="A91" s="93">
        <v>83</v>
      </c>
      <c r="B91" s="99"/>
      <c r="C91" s="99"/>
      <c r="D91" s="100"/>
      <c r="E91" s="100"/>
      <c r="F91" s="100"/>
      <c r="G91" s="101"/>
    </row>
    <row r="92" spans="1:7" ht="69.75" customHeight="1">
      <c r="A92" s="93">
        <v>84</v>
      </c>
      <c r="B92" s="99"/>
      <c r="C92" s="99"/>
      <c r="D92" s="100"/>
      <c r="E92" s="100"/>
      <c r="F92" s="100"/>
      <c r="G92" s="101"/>
    </row>
    <row r="93" spans="1:7" ht="69.75" customHeight="1">
      <c r="A93" s="93">
        <v>85</v>
      </c>
      <c r="B93" s="99"/>
      <c r="C93" s="99"/>
      <c r="D93" s="100"/>
      <c r="E93" s="100"/>
      <c r="F93" s="100"/>
      <c r="G93" s="101"/>
    </row>
    <row r="94" spans="1:7" ht="69.75" customHeight="1">
      <c r="A94" s="93">
        <v>86</v>
      </c>
      <c r="B94" s="99"/>
      <c r="C94" s="99"/>
      <c r="D94" s="100"/>
      <c r="E94" s="100"/>
      <c r="F94" s="100"/>
      <c r="G94" s="101"/>
    </row>
    <row r="95" spans="1:7" ht="69.75" customHeight="1">
      <c r="A95" s="93">
        <v>87</v>
      </c>
      <c r="B95" s="99"/>
      <c r="C95" s="99"/>
      <c r="D95" s="100"/>
      <c r="E95" s="100"/>
      <c r="F95" s="100"/>
      <c r="G95" s="101"/>
    </row>
    <row r="96" spans="1:7" ht="69.75" customHeight="1">
      <c r="A96" s="93">
        <v>88</v>
      </c>
      <c r="B96" s="99"/>
      <c r="C96" s="99"/>
      <c r="D96" s="100"/>
      <c r="E96" s="100"/>
      <c r="F96" s="100"/>
      <c r="G96" s="101"/>
    </row>
    <row r="97" spans="1:7" ht="69.75" customHeight="1">
      <c r="A97" s="93">
        <v>89</v>
      </c>
      <c r="B97" s="99"/>
      <c r="C97" s="99"/>
      <c r="D97" s="100"/>
      <c r="E97" s="100"/>
      <c r="F97" s="100"/>
      <c r="G97" s="101"/>
    </row>
    <row r="98" spans="1:7" ht="69.75" customHeight="1">
      <c r="A98" s="93">
        <v>90</v>
      </c>
      <c r="B98" s="99"/>
      <c r="C98" s="99"/>
      <c r="D98" s="100"/>
      <c r="E98" s="100"/>
      <c r="F98" s="100"/>
      <c r="G98" s="101"/>
    </row>
    <row r="99" spans="1:7" ht="69.75" customHeight="1">
      <c r="A99" s="93">
        <v>91</v>
      </c>
      <c r="B99" s="99"/>
      <c r="C99" s="99"/>
      <c r="D99" s="100"/>
      <c r="E99" s="100"/>
      <c r="F99" s="100"/>
      <c r="G99" s="101"/>
    </row>
    <row r="100" spans="1:7" ht="69.75" customHeight="1">
      <c r="A100" s="93">
        <v>92</v>
      </c>
      <c r="B100" s="99"/>
      <c r="C100" s="99"/>
      <c r="D100" s="100"/>
      <c r="E100" s="100"/>
      <c r="F100" s="100"/>
      <c r="G100" s="101"/>
    </row>
    <row r="101" spans="1:7" ht="69.75" customHeight="1">
      <c r="A101" s="93">
        <v>93</v>
      </c>
      <c r="B101" s="99"/>
      <c r="C101" s="99"/>
      <c r="D101" s="100"/>
      <c r="E101" s="100"/>
      <c r="F101" s="100"/>
      <c r="G101" s="101"/>
    </row>
    <row r="102" spans="1:7" ht="69.75" customHeight="1">
      <c r="A102" s="93">
        <v>94</v>
      </c>
      <c r="B102" s="99"/>
      <c r="C102" s="99"/>
      <c r="D102" s="100"/>
      <c r="E102" s="100"/>
      <c r="F102" s="100"/>
      <c r="G102" s="101"/>
    </row>
    <row r="103" spans="1:7" ht="69.75" customHeight="1">
      <c r="A103" s="93">
        <v>95</v>
      </c>
      <c r="B103" s="99"/>
      <c r="C103" s="99"/>
      <c r="D103" s="100"/>
      <c r="E103" s="100"/>
      <c r="F103" s="100"/>
      <c r="G103" s="101"/>
    </row>
    <row r="104" spans="1:7" ht="69.75" customHeight="1">
      <c r="A104" s="93">
        <v>96</v>
      </c>
      <c r="B104" s="99"/>
      <c r="C104" s="99"/>
      <c r="D104" s="100"/>
      <c r="E104" s="100"/>
      <c r="F104" s="100"/>
      <c r="G104" s="101"/>
    </row>
    <row r="105" spans="1:7" ht="69.75" customHeight="1">
      <c r="A105" s="93">
        <v>97</v>
      </c>
      <c r="B105" s="99"/>
      <c r="C105" s="99"/>
      <c r="D105" s="100"/>
      <c r="E105" s="100"/>
      <c r="F105" s="100"/>
      <c r="G105" s="101"/>
    </row>
    <row r="106" spans="1:7" ht="69.75" customHeight="1">
      <c r="A106" s="93">
        <v>98</v>
      </c>
      <c r="B106" s="99"/>
      <c r="C106" s="99"/>
      <c r="D106" s="100"/>
      <c r="E106" s="100"/>
      <c r="F106" s="100"/>
      <c r="G106" s="101"/>
    </row>
    <row r="107" spans="1:7" ht="69.75" customHeight="1">
      <c r="A107" s="93">
        <v>99</v>
      </c>
      <c r="B107" s="99"/>
      <c r="C107" s="99"/>
      <c r="D107" s="100"/>
      <c r="E107" s="100"/>
      <c r="F107" s="100"/>
      <c r="G107" s="101"/>
    </row>
    <row r="108" spans="1:7" ht="69.75" customHeight="1">
      <c r="A108" s="93">
        <v>100</v>
      </c>
      <c r="B108" s="102"/>
      <c r="C108" s="102"/>
      <c r="D108" s="103"/>
      <c r="E108" s="103"/>
      <c r="F108" s="103"/>
      <c r="G108" s="101"/>
    </row>
    <row r="109" spans="1:7" ht="69.75" customHeight="1">
      <c r="A109" s="93">
        <v>101</v>
      </c>
      <c r="B109" s="99"/>
      <c r="C109" s="99"/>
      <c r="D109" s="100"/>
      <c r="E109" s="100"/>
      <c r="F109" s="100"/>
      <c r="G109" s="101"/>
    </row>
    <row r="110" spans="1:7" ht="69.75" customHeight="1">
      <c r="A110" s="93">
        <v>102</v>
      </c>
      <c r="B110" s="99"/>
      <c r="C110" s="99"/>
      <c r="D110" s="100"/>
      <c r="E110" s="100"/>
      <c r="F110" s="100"/>
      <c r="G110" s="101"/>
    </row>
    <row r="111" spans="1:7" ht="69.75" customHeight="1">
      <c r="A111" s="93">
        <v>103</v>
      </c>
      <c r="B111" s="99"/>
      <c r="C111" s="99"/>
      <c r="D111" s="100"/>
      <c r="E111" s="100"/>
      <c r="F111" s="100"/>
      <c r="G111" s="101"/>
    </row>
    <row r="112" spans="1:7" ht="69.75" customHeight="1">
      <c r="A112" s="93">
        <v>104</v>
      </c>
      <c r="B112" s="99"/>
      <c r="C112" s="99"/>
      <c r="D112" s="100"/>
      <c r="E112" s="100"/>
      <c r="F112" s="100"/>
      <c r="G112" s="101"/>
    </row>
    <row r="113" spans="1:7" ht="69.75" customHeight="1">
      <c r="A113" s="93">
        <v>105</v>
      </c>
      <c r="B113" s="99"/>
      <c r="C113" s="99"/>
      <c r="D113" s="100"/>
      <c r="E113" s="100"/>
      <c r="F113" s="100"/>
      <c r="G113" s="101"/>
    </row>
    <row r="114" spans="1:7" ht="69.75" customHeight="1">
      <c r="A114" s="93">
        <v>106</v>
      </c>
      <c r="B114" s="99"/>
      <c r="C114" s="99"/>
      <c r="D114" s="100"/>
      <c r="E114" s="100"/>
      <c r="F114" s="100"/>
      <c r="G114" s="101"/>
    </row>
    <row r="115" spans="1:7" ht="69.75" customHeight="1">
      <c r="A115" s="93">
        <v>107</v>
      </c>
      <c r="B115" s="99"/>
      <c r="C115" s="99"/>
      <c r="D115" s="100"/>
      <c r="E115" s="100"/>
      <c r="F115" s="100"/>
      <c r="G115" s="101"/>
    </row>
    <row r="116" spans="1:7" ht="69.75" customHeight="1">
      <c r="A116" s="93">
        <v>108</v>
      </c>
      <c r="B116" s="99"/>
      <c r="C116" s="99"/>
      <c r="D116" s="100"/>
      <c r="E116" s="100"/>
      <c r="F116" s="100"/>
      <c r="G116" s="101"/>
    </row>
    <row r="117" spans="1:7" ht="69.75" customHeight="1">
      <c r="A117" s="93">
        <v>109</v>
      </c>
      <c r="B117" s="99"/>
      <c r="C117" s="99"/>
      <c r="D117" s="100"/>
      <c r="E117" s="100"/>
      <c r="F117" s="100"/>
      <c r="G117" s="101"/>
    </row>
    <row r="118" spans="1:7" ht="69.75" customHeight="1">
      <c r="A118" s="93">
        <v>110</v>
      </c>
      <c r="B118" s="99"/>
      <c r="C118" s="99"/>
      <c r="D118" s="100"/>
      <c r="E118" s="100"/>
      <c r="F118" s="100"/>
      <c r="G118" s="101"/>
    </row>
    <row r="119" spans="1:7" ht="69.75" customHeight="1">
      <c r="A119" s="93">
        <v>111</v>
      </c>
      <c r="B119" s="99"/>
      <c r="C119" s="99"/>
      <c r="D119" s="100"/>
      <c r="E119" s="100"/>
      <c r="F119" s="100"/>
      <c r="G119" s="101"/>
    </row>
    <row r="120" spans="1:7" ht="69.75" customHeight="1">
      <c r="A120" s="93">
        <v>112</v>
      </c>
      <c r="B120" s="99"/>
      <c r="C120" s="99"/>
      <c r="D120" s="100"/>
      <c r="E120" s="100"/>
      <c r="F120" s="100"/>
      <c r="G120" s="101"/>
    </row>
    <row r="121" spans="1:7" ht="69.75" customHeight="1">
      <c r="A121" s="93">
        <v>113</v>
      </c>
      <c r="B121" s="99"/>
      <c r="C121" s="99"/>
      <c r="D121" s="100"/>
      <c r="E121" s="100"/>
      <c r="F121" s="100"/>
      <c r="G121" s="101"/>
    </row>
    <row r="122" spans="1:7" ht="69.75" customHeight="1">
      <c r="A122" s="93">
        <v>114</v>
      </c>
      <c r="B122" s="99"/>
      <c r="C122" s="99"/>
      <c r="D122" s="100"/>
      <c r="E122" s="100"/>
      <c r="F122" s="100"/>
      <c r="G122" s="101"/>
    </row>
    <row r="123" spans="1:7" ht="69.75" customHeight="1">
      <c r="A123" s="93">
        <v>115</v>
      </c>
      <c r="B123" s="99"/>
      <c r="C123" s="99"/>
      <c r="D123" s="100"/>
      <c r="E123" s="100"/>
      <c r="F123" s="100"/>
      <c r="G123" s="101"/>
    </row>
    <row r="124" spans="1:7" ht="69.75" customHeight="1">
      <c r="A124" s="93">
        <v>116</v>
      </c>
      <c r="B124" s="99"/>
      <c r="C124" s="99"/>
      <c r="D124" s="100"/>
      <c r="E124" s="100"/>
      <c r="F124" s="100"/>
      <c r="G124" s="101"/>
    </row>
    <row r="125" spans="1:7" ht="69.75" customHeight="1">
      <c r="A125" s="93">
        <v>117</v>
      </c>
      <c r="B125" s="99"/>
      <c r="C125" s="99"/>
      <c r="D125" s="100"/>
      <c r="E125" s="100"/>
      <c r="F125" s="100"/>
      <c r="G125" s="101"/>
    </row>
    <row r="126" spans="1:7" ht="69.75" customHeight="1">
      <c r="A126" s="93">
        <v>118</v>
      </c>
      <c r="B126" s="99"/>
      <c r="C126" s="99"/>
      <c r="D126" s="100"/>
      <c r="E126" s="100"/>
      <c r="F126" s="100"/>
      <c r="G126" s="101"/>
    </row>
    <row r="127" spans="1:7" ht="69.75" customHeight="1">
      <c r="A127" s="93">
        <v>119</v>
      </c>
      <c r="B127" s="99"/>
      <c r="C127" s="99"/>
      <c r="D127" s="100"/>
      <c r="E127" s="100"/>
      <c r="F127" s="100"/>
      <c r="G127" s="101"/>
    </row>
    <row r="128" spans="1:7" ht="69.75" customHeight="1">
      <c r="A128" s="93">
        <v>120</v>
      </c>
      <c r="B128" s="99"/>
      <c r="C128" s="99"/>
      <c r="D128" s="100"/>
      <c r="E128" s="100"/>
      <c r="F128" s="100"/>
      <c r="G128" s="101"/>
    </row>
    <row r="129" spans="1:7" ht="69.75" customHeight="1">
      <c r="A129" s="93">
        <v>121</v>
      </c>
      <c r="B129" s="99"/>
      <c r="C129" s="99"/>
      <c r="D129" s="100"/>
      <c r="E129" s="100"/>
      <c r="F129" s="100"/>
      <c r="G129" s="101"/>
    </row>
    <row r="130" spans="1:7" ht="69.75" customHeight="1">
      <c r="A130" s="93">
        <v>122</v>
      </c>
      <c r="B130" s="99"/>
      <c r="C130" s="99"/>
      <c r="D130" s="100"/>
      <c r="E130" s="100"/>
      <c r="F130" s="100"/>
      <c r="G130" s="101"/>
    </row>
    <row r="131" spans="1:7" ht="69.75" customHeight="1">
      <c r="A131" s="93">
        <v>123</v>
      </c>
      <c r="B131" s="99"/>
      <c r="C131" s="99"/>
      <c r="D131" s="100"/>
      <c r="E131" s="100"/>
      <c r="F131" s="100"/>
      <c r="G131" s="101"/>
    </row>
    <row r="132" spans="1:7" ht="69.75" customHeight="1">
      <c r="A132" s="93">
        <v>124</v>
      </c>
      <c r="B132" s="99"/>
      <c r="C132" s="99"/>
      <c r="D132" s="100"/>
      <c r="E132" s="100"/>
      <c r="F132" s="100"/>
      <c r="G132" s="101"/>
    </row>
    <row r="133" spans="1:7" ht="69.75" customHeight="1">
      <c r="A133" s="93">
        <v>125</v>
      </c>
      <c r="B133" s="99"/>
      <c r="C133" s="99"/>
      <c r="D133" s="100"/>
      <c r="E133" s="100"/>
      <c r="F133" s="100"/>
      <c r="G133" s="101"/>
    </row>
    <row r="134" spans="1:7" ht="69.75" customHeight="1">
      <c r="A134" s="93">
        <v>126</v>
      </c>
      <c r="B134" s="99"/>
      <c r="C134" s="99"/>
      <c r="D134" s="100"/>
      <c r="E134" s="100"/>
      <c r="F134" s="100"/>
      <c r="G134" s="101"/>
    </row>
    <row r="135" spans="1:7" ht="69.75" customHeight="1">
      <c r="A135" s="93">
        <v>127</v>
      </c>
      <c r="B135" s="99"/>
      <c r="C135" s="99"/>
      <c r="D135" s="100"/>
      <c r="E135" s="100"/>
      <c r="F135" s="100"/>
      <c r="G135" s="101"/>
    </row>
    <row r="136" spans="1:7" ht="69.75" customHeight="1">
      <c r="A136" s="93">
        <v>128</v>
      </c>
      <c r="B136" s="99"/>
      <c r="C136" s="99"/>
      <c r="D136" s="100"/>
      <c r="E136" s="100"/>
      <c r="F136" s="100"/>
      <c r="G136" s="101"/>
    </row>
    <row r="137" spans="1:7" ht="69.75" customHeight="1">
      <c r="A137" s="93">
        <v>129</v>
      </c>
      <c r="B137" s="99"/>
      <c r="C137" s="99"/>
      <c r="D137" s="100"/>
      <c r="E137" s="100"/>
      <c r="F137" s="100"/>
      <c r="G137" s="101"/>
    </row>
    <row r="138" spans="1:7" ht="69.75" customHeight="1">
      <c r="A138" s="93">
        <v>130</v>
      </c>
      <c r="B138" s="99"/>
      <c r="C138" s="99"/>
      <c r="D138" s="100"/>
      <c r="E138" s="100"/>
      <c r="F138" s="100"/>
      <c r="G138" s="101"/>
    </row>
    <row r="139" spans="1:7" ht="69.75" customHeight="1">
      <c r="A139" s="93">
        <v>131</v>
      </c>
      <c r="B139" s="99"/>
      <c r="C139" s="99"/>
      <c r="D139" s="100"/>
      <c r="E139" s="100"/>
      <c r="F139" s="100"/>
      <c r="G139" s="101"/>
    </row>
    <row r="140" spans="1:7" ht="69.75" customHeight="1">
      <c r="A140" s="93">
        <v>132</v>
      </c>
      <c r="B140" s="99"/>
      <c r="C140" s="99"/>
      <c r="D140" s="100"/>
      <c r="E140" s="100"/>
      <c r="F140" s="100"/>
      <c r="G140" s="101"/>
    </row>
    <row r="141" spans="1:7" ht="69.75" customHeight="1">
      <c r="A141" s="93">
        <v>133</v>
      </c>
      <c r="B141" s="99"/>
      <c r="C141" s="99"/>
      <c r="D141" s="100"/>
      <c r="E141" s="100"/>
      <c r="F141" s="100"/>
      <c r="G141" s="101"/>
    </row>
    <row r="142" spans="1:7" ht="69.75" customHeight="1">
      <c r="A142" s="93">
        <v>134</v>
      </c>
      <c r="B142" s="99"/>
      <c r="C142" s="99"/>
      <c r="D142" s="100"/>
      <c r="E142" s="100"/>
      <c r="F142" s="100"/>
      <c r="G142" s="101"/>
    </row>
    <row r="143" spans="1:7" ht="69.75" customHeight="1">
      <c r="A143" s="93">
        <v>135</v>
      </c>
      <c r="B143" s="99"/>
      <c r="C143" s="99"/>
      <c r="D143" s="100"/>
      <c r="E143" s="100"/>
      <c r="F143" s="100"/>
      <c r="G143" s="101"/>
    </row>
    <row r="144" spans="1:7" ht="69.75" customHeight="1">
      <c r="A144" s="93">
        <v>136</v>
      </c>
      <c r="B144" s="99"/>
      <c r="C144" s="99"/>
      <c r="D144" s="100"/>
      <c r="E144" s="100"/>
      <c r="F144" s="100"/>
      <c r="G144" s="101"/>
    </row>
    <row r="145" spans="1:7" ht="69.75" customHeight="1">
      <c r="A145" s="93">
        <v>137</v>
      </c>
      <c r="B145" s="99"/>
      <c r="C145" s="99"/>
      <c r="D145" s="100"/>
      <c r="E145" s="100"/>
      <c r="F145" s="100"/>
      <c r="G145" s="101"/>
    </row>
    <row r="146" spans="1:7" ht="69.75" customHeight="1">
      <c r="A146" s="93">
        <v>138</v>
      </c>
      <c r="B146" s="99"/>
      <c r="C146" s="99"/>
      <c r="D146" s="100"/>
      <c r="E146" s="100"/>
      <c r="F146" s="100"/>
      <c r="G146" s="101"/>
    </row>
    <row r="147" spans="1:7" ht="69.75" customHeight="1">
      <c r="A147" s="93">
        <v>139</v>
      </c>
      <c r="B147" s="99"/>
      <c r="C147" s="99"/>
      <c r="D147" s="100"/>
      <c r="E147" s="100"/>
      <c r="F147" s="100"/>
      <c r="G147" s="101"/>
    </row>
    <row r="148" spans="1:7" ht="69.75" customHeight="1">
      <c r="A148" s="93">
        <v>140</v>
      </c>
      <c r="B148" s="99"/>
      <c r="C148" s="99"/>
      <c r="D148" s="100"/>
      <c r="E148" s="100"/>
      <c r="F148" s="100"/>
      <c r="G148" s="101"/>
    </row>
    <row r="149" spans="1:7" ht="69.75" customHeight="1">
      <c r="A149" s="93">
        <v>141</v>
      </c>
      <c r="B149" s="99"/>
      <c r="C149" s="99"/>
      <c r="D149" s="100"/>
      <c r="E149" s="100"/>
      <c r="F149" s="100"/>
      <c r="G149" s="101"/>
    </row>
    <row r="150" spans="1:7" ht="69.75" customHeight="1">
      <c r="A150" s="93">
        <v>142</v>
      </c>
      <c r="B150" s="99"/>
      <c r="C150" s="99"/>
      <c r="D150" s="100"/>
      <c r="E150" s="100"/>
      <c r="F150" s="100"/>
      <c r="G150" s="101"/>
    </row>
    <row r="151" spans="1:7" ht="69.75" customHeight="1">
      <c r="A151" s="93">
        <v>143</v>
      </c>
      <c r="B151" s="99"/>
      <c r="C151" s="99"/>
      <c r="D151" s="100"/>
      <c r="E151" s="100"/>
      <c r="F151" s="100"/>
      <c r="G151" s="101"/>
    </row>
    <row r="152" spans="1:7" ht="69.75" customHeight="1">
      <c r="A152" s="93">
        <v>144</v>
      </c>
      <c r="B152" s="99"/>
      <c r="C152" s="99"/>
      <c r="D152" s="100"/>
      <c r="E152" s="100"/>
      <c r="F152" s="100"/>
      <c r="G152" s="101"/>
    </row>
    <row r="153" spans="1:7" ht="69.75" customHeight="1">
      <c r="A153" s="93">
        <v>145</v>
      </c>
      <c r="B153" s="99"/>
      <c r="C153" s="99"/>
      <c r="D153" s="100"/>
      <c r="E153" s="100"/>
      <c r="F153" s="100"/>
      <c r="G153" s="101"/>
    </row>
    <row r="154" spans="1:7" ht="69.75" customHeight="1">
      <c r="A154" s="93">
        <v>146</v>
      </c>
      <c r="B154" s="99"/>
      <c r="C154" s="99"/>
      <c r="D154" s="100"/>
      <c r="E154" s="100"/>
      <c r="F154" s="100"/>
      <c r="G154" s="101"/>
    </row>
    <row r="155" spans="1:7" ht="69.75" customHeight="1">
      <c r="A155" s="93">
        <v>147</v>
      </c>
      <c r="B155" s="99"/>
      <c r="C155" s="99"/>
      <c r="D155" s="100"/>
      <c r="E155" s="100"/>
      <c r="F155" s="100"/>
      <c r="G155" s="101"/>
    </row>
    <row r="156" spans="1:7" ht="69.75" customHeight="1">
      <c r="A156" s="93">
        <v>148</v>
      </c>
      <c r="B156" s="99"/>
      <c r="C156" s="99"/>
      <c r="D156" s="100"/>
      <c r="E156" s="100"/>
      <c r="F156" s="100"/>
      <c r="G156" s="101"/>
    </row>
    <row r="157" spans="1:7" ht="69.75" customHeight="1">
      <c r="A157" s="93">
        <v>149</v>
      </c>
      <c r="B157" s="99"/>
      <c r="C157" s="99"/>
      <c r="D157" s="100"/>
      <c r="E157" s="100"/>
      <c r="F157" s="100"/>
      <c r="G157" s="101"/>
    </row>
    <row r="158" spans="1:7" ht="69.75" customHeight="1">
      <c r="A158" s="93">
        <v>150</v>
      </c>
      <c r="B158" s="99"/>
      <c r="C158" s="99"/>
      <c r="D158" s="100"/>
      <c r="E158" s="100"/>
      <c r="F158" s="100"/>
      <c r="G158" s="101"/>
    </row>
    <row r="159" spans="1:7" ht="69.75" customHeight="1">
      <c r="A159" s="93">
        <v>151</v>
      </c>
      <c r="B159" s="99"/>
      <c r="C159" s="99"/>
      <c r="D159" s="100"/>
      <c r="E159" s="100"/>
      <c r="F159" s="100"/>
      <c r="G159" s="101"/>
    </row>
    <row r="160" spans="1:7" ht="69.75" customHeight="1">
      <c r="A160" s="93">
        <v>152</v>
      </c>
      <c r="B160" s="99"/>
      <c r="C160" s="99"/>
      <c r="D160" s="100"/>
      <c r="E160" s="100"/>
      <c r="F160" s="100"/>
      <c r="G160" s="101"/>
    </row>
    <row r="161" spans="1:7" ht="69.75" customHeight="1">
      <c r="A161" s="93">
        <v>153</v>
      </c>
      <c r="B161" s="99"/>
      <c r="C161" s="99"/>
      <c r="D161" s="100"/>
      <c r="E161" s="100"/>
      <c r="F161" s="100"/>
      <c r="G161" s="101"/>
    </row>
    <row r="162" spans="1:7" ht="69.75" customHeight="1">
      <c r="A162" s="93">
        <v>154</v>
      </c>
      <c r="B162" s="99"/>
      <c r="C162" s="99"/>
      <c r="D162" s="100"/>
      <c r="E162" s="100"/>
      <c r="F162" s="100"/>
      <c r="G162" s="101"/>
    </row>
    <row r="163" spans="1:7" ht="69.75" customHeight="1">
      <c r="A163" s="93">
        <v>155</v>
      </c>
      <c r="B163" s="99"/>
      <c r="C163" s="99"/>
      <c r="D163" s="100"/>
      <c r="E163" s="100"/>
      <c r="F163" s="100"/>
      <c r="G163" s="101"/>
    </row>
    <row r="164" spans="1:7" ht="69.75" customHeight="1">
      <c r="A164" s="93">
        <v>156</v>
      </c>
      <c r="B164" s="99"/>
      <c r="C164" s="99"/>
      <c r="D164" s="100"/>
      <c r="E164" s="100"/>
      <c r="F164" s="100"/>
      <c r="G164" s="101"/>
    </row>
    <row r="165" spans="1:7" ht="69.75" customHeight="1">
      <c r="A165" s="93">
        <v>157</v>
      </c>
      <c r="B165" s="99"/>
      <c r="C165" s="99"/>
      <c r="D165" s="100"/>
      <c r="E165" s="100"/>
      <c r="F165" s="100"/>
      <c r="G165" s="101"/>
    </row>
    <row r="166" spans="1:7" ht="69.75" customHeight="1">
      <c r="A166" s="93">
        <v>158</v>
      </c>
      <c r="B166" s="99"/>
      <c r="C166" s="99"/>
      <c r="D166" s="100"/>
      <c r="E166" s="100"/>
      <c r="F166" s="100"/>
      <c r="G166" s="101"/>
    </row>
    <row r="167" spans="1:7" ht="69.75" customHeight="1">
      <c r="A167" s="93">
        <v>159</v>
      </c>
      <c r="B167" s="99"/>
      <c r="C167" s="99"/>
      <c r="D167" s="100"/>
      <c r="E167" s="100"/>
      <c r="F167" s="100"/>
      <c r="G167" s="101"/>
    </row>
    <row r="168" spans="1:7" ht="69.75" customHeight="1">
      <c r="A168" s="93">
        <v>160</v>
      </c>
      <c r="B168" s="99"/>
      <c r="C168" s="99"/>
      <c r="D168" s="100"/>
      <c r="E168" s="100"/>
      <c r="F168" s="100"/>
      <c r="G168" s="101"/>
    </row>
    <row r="169" spans="1:7" ht="69.75" customHeight="1">
      <c r="A169" s="93">
        <v>161</v>
      </c>
      <c r="B169" s="99"/>
      <c r="C169" s="99"/>
      <c r="D169" s="100"/>
      <c r="E169" s="100"/>
      <c r="F169" s="100"/>
      <c r="G169" s="101"/>
    </row>
    <row r="170" spans="1:7" ht="69.75" customHeight="1">
      <c r="A170" s="93">
        <v>162</v>
      </c>
      <c r="B170" s="99"/>
      <c r="C170" s="99"/>
      <c r="D170" s="100"/>
      <c r="E170" s="100"/>
      <c r="F170" s="100"/>
      <c r="G170" s="101"/>
    </row>
    <row r="171" spans="1:7" ht="69.75" customHeight="1">
      <c r="A171" s="93">
        <v>163</v>
      </c>
      <c r="B171" s="99"/>
      <c r="C171" s="99"/>
      <c r="D171" s="100"/>
      <c r="E171" s="100"/>
      <c r="F171" s="100"/>
      <c r="G171" s="101"/>
    </row>
    <row r="172" spans="1:7" ht="69.75" customHeight="1">
      <c r="A172" s="93">
        <v>164</v>
      </c>
      <c r="B172" s="99"/>
      <c r="C172" s="99"/>
      <c r="D172" s="100"/>
      <c r="E172" s="100"/>
      <c r="F172" s="100"/>
      <c r="G172" s="101"/>
    </row>
    <row r="173" spans="1:7" ht="69.75" customHeight="1">
      <c r="A173" s="93">
        <v>165</v>
      </c>
      <c r="B173" s="99"/>
      <c r="C173" s="99"/>
      <c r="D173" s="100"/>
      <c r="E173" s="100"/>
      <c r="F173" s="100"/>
      <c r="G173" s="101"/>
    </row>
    <row r="174" spans="1:7" ht="69.75" customHeight="1">
      <c r="A174" s="93">
        <v>166</v>
      </c>
      <c r="B174" s="99"/>
      <c r="C174" s="99"/>
      <c r="D174" s="100"/>
      <c r="E174" s="100"/>
      <c r="F174" s="100"/>
      <c r="G174" s="101"/>
    </row>
    <row r="175" spans="1:7" ht="69.75" customHeight="1">
      <c r="A175" s="93">
        <v>167</v>
      </c>
      <c r="B175" s="99"/>
      <c r="C175" s="99"/>
      <c r="D175" s="100"/>
      <c r="E175" s="100"/>
      <c r="F175" s="100"/>
      <c r="G175" s="101"/>
    </row>
    <row r="176" spans="1:7" ht="69.75" customHeight="1">
      <c r="A176" s="93">
        <v>168</v>
      </c>
      <c r="B176" s="99"/>
      <c r="C176" s="99"/>
      <c r="D176" s="100"/>
      <c r="E176" s="100"/>
      <c r="F176" s="100"/>
      <c r="G176" s="101"/>
    </row>
    <row r="177" spans="1:7" ht="69.75" customHeight="1">
      <c r="A177" s="93">
        <v>169</v>
      </c>
      <c r="B177" s="99"/>
      <c r="C177" s="99"/>
      <c r="D177" s="100"/>
      <c r="E177" s="100"/>
      <c r="F177" s="100"/>
      <c r="G177" s="101"/>
    </row>
    <row r="178" spans="1:7" ht="69.75" customHeight="1">
      <c r="A178" s="93">
        <v>170</v>
      </c>
      <c r="B178" s="99"/>
      <c r="C178" s="99"/>
      <c r="D178" s="100"/>
      <c r="E178" s="100"/>
      <c r="F178" s="100"/>
      <c r="G178" s="101"/>
    </row>
    <row r="179" spans="1:7" ht="69.75" customHeight="1">
      <c r="A179" s="93">
        <v>171</v>
      </c>
      <c r="B179" s="99"/>
      <c r="C179" s="99"/>
      <c r="D179" s="100"/>
      <c r="E179" s="100"/>
      <c r="F179" s="100"/>
      <c r="G179" s="101"/>
    </row>
    <row r="180" spans="1:7" ht="69.75" customHeight="1">
      <c r="A180" s="93">
        <v>172</v>
      </c>
      <c r="B180" s="99"/>
      <c r="C180" s="99"/>
      <c r="D180" s="100"/>
      <c r="E180" s="100"/>
      <c r="F180" s="100"/>
      <c r="G180" s="101"/>
    </row>
    <row r="181" spans="1:7" ht="69.75" customHeight="1">
      <c r="A181" s="93">
        <v>173</v>
      </c>
      <c r="B181" s="99"/>
      <c r="C181" s="99"/>
      <c r="D181" s="100"/>
      <c r="E181" s="100"/>
      <c r="F181" s="100"/>
      <c r="G181" s="101"/>
    </row>
    <row r="182" spans="1:7" ht="69.75" customHeight="1">
      <c r="A182" s="93">
        <v>174</v>
      </c>
      <c r="B182" s="99"/>
      <c r="C182" s="99"/>
      <c r="D182" s="100"/>
      <c r="E182" s="100"/>
      <c r="F182" s="100"/>
      <c r="G182" s="101"/>
    </row>
    <row r="183" spans="1:7" ht="69.75" customHeight="1">
      <c r="A183" s="93">
        <v>175</v>
      </c>
      <c r="B183" s="99"/>
      <c r="C183" s="99"/>
      <c r="D183" s="100"/>
      <c r="E183" s="100"/>
      <c r="F183" s="100"/>
      <c r="G183" s="101"/>
    </row>
    <row r="184" spans="1:7" ht="69.75" customHeight="1">
      <c r="A184" s="93">
        <v>176</v>
      </c>
      <c r="B184" s="99"/>
      <c r="C184" s="99"/>
      <c r="D184" s="100"/>
      <c r="E184" s="100"/>
      <c r="F184" s="100"/>
      <c r="G184" s="101"/>
    </row>
    <row r="185" spans="1:7" ht="69.75" customHeight="1">
      <c r="A185" s="93">
        <v>177</v>
      </c>
      <c r="B185" s="99"/>
      <c r="C185" s="99"/>
      <c r="D185" s="100"/>
      <c r="E185" s="100"/>
      <c r="F185" s="100"/>
      <c r="G185" s="101"/>
    </row>
    <row r="186" spans="1:7" ht="69.75" customHeight="1">
      <c r="A186" s="93">
        <v>178</v>
      </c>
      <c r="B186" s="99"/>
      <c r="C186" s="99"/>
      <c r="D186" s="100"/>
      <c r="E186" s="100"/>
      <c r="F186" s="100"/>
      <c r="G186" s="101"/>
    </row>
    <row r="187" spans="1:7" ht="69.75" customHeight="1">
      <c r="A187" s="93">
        <v>179</v>
      </c>
      <c r="B187" s="99"/>
      <c r="C187" s="99"/>
      <c r="D187" s="100"/>
      <c r="E187" s="100"/>
      <c r="F187" s="100"/>
      <c r="G187" s="101"/>
    </row>
    <row r="188" spans="1:7" ht="69.75" customHeight="1">
      <c r="A188" s="93">
        <v>180</v>
      </c>
      <c r="B188" s="99"/>
      <c r="C188" s="99"/>
      <c r="D188" s="100"/>
      <c r="E188" s="100"/>
      <c r="F188" s="100"/>
      <c r="G188" s="101"/>
    </row>
    <row r="189" spans="1:7" ht="69.75" customHeight="1">
      <c r="A189" s="93">
        <v>181</v>
      </c>
      <c r="B189" s="99"/>
      <c r="C189" s="99"/>
      <c r="D189" s="100"/>
      <c r="E189" s="100"/>
      <c r="F189" s="100"/>
      <c r="G189" s="101"/>
    </row>
    <row r="190" spans="1:7" ht="69.75" customHeight="1">
      <c r="A190" s="93">
        <v>182</v>
      </c>
      <c r="B190" s="99"/>
      <c r="C190" s="99"/>
      <c r="D190" s="100"/>
      <c r="E190" s="100"/>
      <c r="F190" s="100"/>
      <c r="G190" s="101"/>
    </row>
    <row r="191" spans="1:7" ht="69.75" customHeight="1">
      <c r="A191" s="93">
        <v>183</v>
      </c>
      <c r="B191" s="99"/>
      <c r="C191" s="99"/>
      <c r="D191" s="100"/>
      <c r="E191" s="100"/>
      <c r="F191" s="100"/>
      <c r="G191" s="101"/>
    </row>
    <row r="192" spans="1:7" ht="69.75" customHeight="1">
      <c r="A192" s="93">
        <v>184</v>
      </c>
      <c r="B192" s="99"/>
      <c r="C192" s="99"/>
      <c r="D192" s="100"/>
      <c r="E192" s="100"/>
      <c r="F192" s="100"/>
      <c r="G192" s="101"/>
    </row>
    <row r="193" spans="1:7" ht="69.75" customHeight="1">
      <c r="A193" s="93">
        <v>185</v>
      </c>
      <c r="B193" s="99"/>
      <c r="C193" s="99"/>
      <c r="D193" s="100"/>
      <c r="E193" s="100"/>
      <c r="F193" s="100"/>
      <c r="G193" s="101"/>
    </row>
    <row r="194" spans="1:7" ht="69.75" customHeight="1">
      <c r="A194" s="93">
        <v>186</v>
      </c>
      <c r="B194" s="99"/>
      <c r="C194" s="99"/>
      <c r="D194" s="100"/>
      <c r="E194" s="100"/>
      <c r="F194" s="100"/>
      <c r="G194" s="101"/>
    </row>
    <row r="195" spans="1:7" ht="69.75" customHeight="1">
      <c r="A195" s="93">
        <v>187</v>
      </c>
      <c r="B195" s="99"/>
      <c r="C195" s="99"/>
      <c r="D195" s="100"/>
      <c r="E195" s="100"/>
      <c r="F195" s="100"/>
      <c r="G195" s="101"/>
    </row>
    <row r="196" spans="1:7" ht="69.75" customHeight="1">
      <c r="A196" s="93">
        <v>188</v>
      </c>
      <c r="B196" s="99"/>
      <c r="C196" s="99"/>
      <c r="D196" s="100"/>
      <c r="E196" s="100"/>
      <c r="F196" s="100"/>
      <c r="G196" s="101"/>
    </row>
    <row r="197" spans="1:7" ht="69.75" customHeight="1">
      <c r="A197" s="93">
        <v>189</v>
      </c>
      <c r="B197" s="99"/>
      <c r="C197" s="99"/>
      <c r="D197" s="100"/>
      <c r="E197" s="100"/>
      <c r="F197" s="100"/>
      <c r="G197" s="101"/>
    </row>
    <row r="198" spans="1:7" ht="69.75" customHeight="1">
      <c r="A198" s="93">
        <v>190</v>
      </c>
      <c r="B198" s="99"/>
      <c r="C198" s="99"/>
      <c r="D198" s="100"/>
      <c r="E198" s="100"/>
      <c r="F198" s="100"/>
      <c r="G198" s="101"/>
    </row>
    <row r="199" spans="1:7" ht="69.75" customHeight="1">
      <c r="A199" s="93">
        <v>191</v>
      </c>
      <c r="B199" s="99"/>
      <c r="C199" s="99"/>
      <c r="D199" s="100"/>
      <c r="E199" s="100"/>
      <c r="F199" s="100"/>
      <c r="G199" s="101"/>
    </row>
    <row r="200" spans="1:7" ht="69.75" customHeight="1">
      <c r="A200" s="93">
        <v>192</v>
      </c>
      <c r="B200" s="99"/>
      <c r="C200" s="99"/>
      <c r="D200" s="100"/>
      <c r="E200" s="100"/>
      <c r="F200" s="100"/>
      <c r="G200" s="101"/>
    </row>
    <row r="201" spans="1:7" ht="69.75" customHeight="1">
      <c r="A201" s="93">
        <v>193</v>
      </c>
      <c r="B201" s="99"/>
      <c r="C201" s="99"/>
      <c r="D201" s="100"/>
      <c r="E201" s="100"/>
      <c r="F201" s="100"/>
      <c r="G201" s="101"/>
    </row>
    <row r="202" spans="1:7" ht="69.75" customHeight="1">
      <c r="A202" s="93">
        <v>194</v>
      </c>
      <c r="B202" s="99"/>
      <c r="C202" s="99"/>
      <c r="D202" s="100"/>
      <c r="E202" s="100"/>
      <c r="F202" s="100"/>
      <c r="G202" s="101"/>
    </row>
    <row r="203" spans="1:7" ht="69.75" customHeight="1">
      <c r="A203" s="93">
        <v>195</v>
      </c>
      <c r="B203" s="99"/>
      <c r="C203" s="99"/>
      <c r="D203" s="100"/>
      <c r="E203" s="100"/>
      <c r="F203" s="100"/>
      <c r="G203" s="101"/>
    </row>
    <row r="204" spans="1:7" ht="69.75" customHeight="1">
      <c r="A204" s="93">
        <v>196</v>
      </c>
      <c r="B204" s="99"/>
      <c r="C204" s="99"/>
      <c r="D204" s="100"/>
      <c r="E204" s="100"/>
      <c r="F204" s="100"/>
      <c r="G204" s="101"/>
    </row>
    <row r="205" spans="1:7" ht="69.75" customHeight="1">
      <c r="A205" s="93">
        <v>197</v>
      </c>
      <c r="B205" s="99"/>
      <c r="C205" s="99"/>
      <c r="D205" s="100"/>
      <c r="E205" s="100"/>
      <c r="F205" s="100"/>
      <c r="G205" s="101"/>
    </row>
    <row r="206" spans="1:7" ht="69.75" customHeight="1">
      <c r="A206" s="93">
        <v>198</v>
      </c>
      <c r="B206" s="99"/>
      <c r="C206" s="99"/>
      <c r="D206" s="100"/>
      <c r="E206" s="100"/>
      <c r="F206" s="100"/>
      <c r="G206" s="101"/>
    </row>
    <row r="207" spans="1:7" ht="69.75" customHeight="1">
      <c r="A207" s="93">
        <v>199</v>
      </c>
      <c r="B207" s="99"/>
      <c r="C207" s="99"/>
      <c r="D207" s="100"/>
      <c r="E207" s="100"/>
      <c r="F207" s="100"/>
      <c r="G207" s="101"/>
    </row>
    <row r="208" spans="1:7" ht="69.75" customHeight="1">
      <c r="A208" s="93">
        <v>200</v>
      </c>
      <c r="B208" s="99"/>
      <c r="C208" s="99"/>
      <c r="D208" s="100"/>
      <c r="E208" s="100"/>
      <c r="F208" s="100"/>
      <c r="G208" s="101"/>
    </row>
    <row r="209" spans="1:7" ht="69.75" customHeight="1">
      <c r="A209" s="93">
        <v>201</v>
      </c>
      <c r="B209" s="99"/>
      <c r="C209" s="99"/>
      <c r="D209" s="100"/>
      <c r="E209" s="100"/>
      <c r="F209" s="100"/>
      <c r="G209" s="101"/>
    </row>
    <row r="210" spans="1:7" ht="69.75" customHeight="1">
      <c r="A210" s="93">
        <v>202</v>
      </c>
      <c r="B210" s="99"/>
      <c r="C210" s="99"/>
      <c r="D210" s="100"/>
      <c r="E210" s="100"/>
      <c r="F210" s="100"/>
      <c r="G210" s="101"/>
    </row>
    <row r="211" spans="1:7" ht="69.75" customHeight="1">
      <c r="A211" s="93">
        <v>203</v>
      </c>
      <c r="B211" s="99"/>
      <c r="C211" s="99"/>
      <c r="D211" s="100"/>
      <c r="E211" s="100"/>
      <c r="F211" s="100"/>
      <c r="G211" s="101"/>
    </row>
    <row r="212" spans="1:7" ht="69.75" customHeight="1">
      <c r="A212" s="93">
        <v>204</v>
      </c>
      <c r="B212" s="99"/>
      <c r="C212" s="99"/>
      <c r="D212" s="100"/>
      <c r="E212" s="100"/>
      <c r="F212" s="100"/>
      <c r="G212" s="101"/>
    </row>
    <row r="213" spans="1:7" ht="69.75" customHeight="1">
      <c r="A213" s="93">
        <v>205</v>
      </c>
      <c r="B213" s="99"/>
      <c r="C213" s="99"/>
      <c r="D213" s="100"/>
      <c r="E213" s="100"/>
      <c r="F213" s="100"/>
      <c r="G213" s="101"/>
    </row>
    <row r="214" spans="1:7" ht="69.75" customHeight="1">
      <c r="A214" s="93">
        <v>206</v>
      </c>
      <c r="B214" s="99"/>
      <c r="C214" s="99"/>
      <c r="D214" s="100"/>
      <c r="E214" s="100"/>
      <c r="F214" s="100"/>
      <c r="G214" s="101"/>
    </row>
    <row r="215" spans="1:7" ht="69.75" customHeight="1">
      <c r="A215" s="93">
        <v>207</v>
      </c>
      <c r="B215" s="99"/>
      <c r="C215" s="99"/>
      <c r="D215" s="100"/>
      <c r="E215" s="100"/>
      <c r="F215" s="100"/>
      <c r="G215" s="101"/>
    </row>
    <row r="216" spans="1:7" ht="69.75" customHeight="1">
      <c r="A216" s="93">
        <v>208</v>
      </c>
      <c r="B216" s="99"/>
      <c r="C216" s="99"/>
      <c r="D216" s="100"/>
      <c r="E216" s="100"/>
      <c r="F216" s="100"/>
      <c r="G216" s="101"/>
    </row>
    <row r="217" spans="1:7" ht="69.75" customHeight="1">
      <c r="A217" s="93">
        <v>209</v>
      </c>
      <c r="B217" s="99"/>
      <c r="C217" s="99"/>
      <c r="D217" s="100"/>
      <c r="E217" s="100"/>
      <c r="F217" s="100"/>
      <c r="G217" s="101"/>
    </row>
    <row r="218" spans="1:7" ht="69.75" customHeight="1">
      <c r="A218" s="93">
        <v>210</v>
      </c>
      <c r="B218" s="99"/>
      <c r="C218" s="99"/>
      <c r="D218" s="100"/>
      <c r="E218" s="100"/>
      <c r="F218" s="100"/>
      <c r="G218" s="101"/>
    </row>
    <row r="219" spans="1:7" ht="69.75" customHeight="1">
      <c r="A219" s="93">
        <v>211</v>
      </c>
      <c r="B219" s="99"/>
      <c r="C219" s="99"/>
      <c r="D219" s="100"/>
      <c r="E219" s="100"/>
      <c r="F219" s="100"/>
      <c r="G219" s="101"/>
    </row>
    <row r="220" spans="1:7" ht="69.75" customHeight="1">
      <c r="A220" s="93">
        <v>212</v>
      </c>
      <c r="B220" s="99"/>
      <c r="C220" s="99"/>
      <c r="D220" s="100"/>
      <c r="E220" s="100"/>
      <c r="F220" s="100"/>
      <c r="G220" s="101"/>
    </row>
    <row r="221" spans="1:7" ht="69.75" customHeight="1">
      <c r="A221" s="93">
        <v>213</v>
      </c>
      <c r="B221" s="99"/>
      <c r="C221" s="99"/>
      <c r="D221" s="100"/>
      <c r="E221" s="100"/>
      <c r="F221" s="100"/>
      <c r="G221" s="101"/>
    </row>
    <row r="222" spans="1:7" ht="69.75" customHeight="1">
      <c r="A222" s="93">
        <v>214</v>
      </c>
      <c r="B222" s="99"/>
      <c r="C222" s="99"/>
      <c r="D222" s="100"/>
      <c r="E222" s="100"/>
      <c r="F222" s="100"/>
      <c r="G222" s="101"/>
    </row>
    <row r="223" spans="1:7" ht="69.75" customHeight="1">
      <c r="A223" s="93">
        <v>215</v>
      </c>
      <c r="B223" s="99"/>
      <c r="C223" s="99"/>
      <c r="D223" s="100"/>
      <c r="E223" s="100"/>
      <c r="F223" s="100"/>
      <c r="G223" s="101"/>
    </row>
    <row r="224" spans="1:7" ht="69.75" customHeight="1">
      <c r="A224" s="93">
        <v>216</v>
      </c>
      <c r="B224" s="99"/>
      <c r="C224" s="99"/>
      <c r="D224" s="100"/>
      <c r="E224" s="100"/>
      <c r="F224" s="100"/>
      <c r="G224" s="101"/>
    </row>
    <row r="225" spans="1:7" ht="69.75" customHeight="1">
      <c r="A225" s="93">
        <v>217</v>
      </c>
      <c r="B225" s="99"/>
      <c r="C225" s="99"/>
      <c r="D225" s="100"/>
      <c r="E225" s="100"/>
      <c r="F225" s="100"/>
      <c r="G225" s="101"/>
    </row>
    <row r="226" spans="1:7" ht="69.75" customHeight="1">
      <c r="A226" s="93">
        <v>218</v>
      </c>
      <c r="B226" s="99"/>
      <c r="C226" s="99"/>
      <c r="D226" s="100"/>
      <c r="E226" s="100"/>
      <c r="F226" s="100"/>
      <c r="G226" s="101"/>
    </row>
    <row r="227" spans="1:7" ht="69.75" customHeight="1">
      <c r="A227" s="93">
        <v>219</v>
      </c>
      <c r="B227" s="99"/>
      <c r="C227" s="99"/>
      <c r="D227" s="100"/>
      <c r="E227" s="100"/>
      <c r="F227" s="100"/>
      <c r="G227" s="101"/>
    </row>
    <row r="228" spans="1:7" ht="69.75" customHeight="1">
      <c r="A228" s="93">
        <v>220</v>
      </c>
      <c r="B228" s="99"/>
      <c r="C228" s="99"/>
      <c r="D228" s="100"/>
      <c r="E228" s="100"/>
      <c r="F228" s="100"/>
      <c r="G228" s="101"/>
    </row>
    <row r="229" spans="1:7" ht="69.75" customHeight="1">
      <c r="A229" s="93">
        <v>221</v>
      </c>
      <c r="B229" s="99"/>
      <c r="C229" s="99"/>
      <c r="D229" s="100"/>
      <c r="E229" s="100"/>
      <c r="F229" s="100"/>
      <c r="G229" s="101"/>
    </row>
    <row r="230" spans="1:7" ht="69.75" customHeight="1">
      <c r="A230" s="93">
        <v>222</v>
      </c>
      <c r="B230" s="99"/>
      <c r="C230" s="99"/>
      <c r="D230" s="100"/>
      <c r="E230" s="100"/>
      <c r="F230" s="100"/>
      <c r="G230" s="101"/>
    </row>
    <row r="231" spans="1:7" ht="69.75" customHeight="1">
      <c r="A231" s="93">
        <v>223</v>
      </c>
      <c r="B231" s="99"/>
      <c r="C231" s="99"/>
      <c r="D231" s="100"/>
      <c r="E231" s="100"/>
      <c r="F231" s="100"/>
      <c r="G231" s="101"/>
    </row>
    <row r="232" spans="1:7" ht="69.75" customHeight="1">
      <c r="A232" s="93">
        <v>224</v>
      </c>
      <c r="B232" s="99"/>
      <c r="C232" s="99"/>
      <c r="D232" s="100"/>
      <c r="E232" s="100"/>
      <c r="F232" s="100"/>
      <c r="G232" s="101"/>
    </row>
    <row r="233" spans="1:7" ht="69.75" customHeight="1">
      <c r="A233" s="93">
        <v>225</v>
      </c>
      <c r="B233" s="99"/>
      <c r="C233" s="99"/>
      <c r="D233" s="100"/>
      <c r="E233" s="100"/>
      <c r="F233" s="100"/>
      <c r="G233" s="101"/>
    </row>
    <row r="234" spans="1:7" ht="69.75" customHeight="1">
      <c r="A234" s="93">
        <v>226</v>
      </c>
      <c r="B234" s="99"/>
      <c r="C234" s="99"/>
      <c r="D234" s="100"/>
      <c r="E234" s="100"/>
      <c r="F234" s="100"/>
      <c r="G234" s="101"/>
    </row>
    <row r="235" spans="1:7" ht="69.75" customHeight="1">
      <c r="A235" s="93">
        <v>227</v>
      </c>
      <c r="B235" s="99"/>
      <c r="C235" s="99"/>
      <c r="D235" s="100"/>
      <c r="E235" s="100"/>
      <c r="F235" s="100"/>
      <c r="G235" s="101"/>
    </row>
    <row r="236" spans="1:7" ht="69.75" customHeight="1">
      <c r="A236" s="93">
        <v>228</v>
      </c>
      <c r="B236" s="99"/>
      <c r="C236" s="99"/>
      <c r="D236" s="100"/>
      <c r="E236" s="100"/>
      <c r="F236" s="100"/>
      <c r="G236" s="101"/>
    </row>
    <row r="237" spans="1:7" ht="69.75" customHeight="1">
      <c r="A237" s="93">
        <v>229</v>
      </c>
      <c r="B237" s="99"/>
      <c r="C237" s="99"/>
      <c r="D237" s="100"/>
      <c r="E237" s="100"/>
      <c r="F237" s="100"/>
      <c r="G237" s="101"/>
    </row>
    <row r="238" spans="1:7" ht="69.75" customHeight="1">
      <c r="A238" s="93">
        <v>230</v>
      </c>
      <c r="B238" s="99"/>
      <c r="C238" s="99"/>
      <c r="D238" s="100"/>
      <c r="E238" s="100"/>
      <c r="F238" s="100"/>
      <c r="G238" s="101"/>
    </row>
    <row r="239" spans="1:7" ht="69.75" customHeight="1">
      <c r="A239" s="93">
        <v>231</v>
      </c>
      <c r="B239" s="99"/>
      <c r="C239" s="99"/>
      <c r="D239" s="100"/>
      <c r="E239" s="100"/>
      <c r="F239" s="100"/>
      <c r="G239" s="101"/>
    </row>
    <row r="240" spans="1:7" ht="69.75" customHeight="1">
      <c r="A240" s="93">
        <v>232</v>
      </c>
      <c r="B240" s="99"/>
      <c r="C240" s="99"/>
      <c r="D240" s="100"/>
      <c r="E240" s="100"/>
      <c r="F240" s="100"/>
      <c r="G240" s="101"/>
    </row>
    <row r="241" spans="1:7" ht="69.75" customHeight="1">
      <c r="A241" s="93">
        <v>233</v>
      </c>
      <c r="B241" s="99"/>
      <c r="C241" s="99"/>
      <c r="D241" s="100"/>
      <c r="E241" s="100"/>
      <c r="F241" s="100"/>
      <c r="G241" s="101"/>
    </row>
    <row r="242" spans="1:7" ht="69.75" customHeight="1">
      <c r="A242" s="93">
        <v>234</v>
      </c>
      <c r="B242" s="99"/>
      <c r="C242" s="99"/>
      <c r="D242" s="100"/>
      <c r="E242" s="100"/>
      <c r="F242" s="100"/>
      <c r="G242" s="101"/>
    </row>
    <row r="243" spans="1:7" ht="69.75" customHeight="1">
      <c r="A243" s="93">
        <v>235</v>
      </c>
      <c r="B243" s="99"/>
      <c r="C243" s="99"/>
      <c r="D243" s="100"/>
      <c r="E243" s="100"/>
      <c r="F243" s="100"/>
      <c r="G243" s="101"/>
    </row>
    <row r="244" spans="1:7" ht="69.75" customHeight="1">
      <c r="A244" s="93">
        <v>236</v>
      </c>
      <c r="B244" s="99"/>
      <c r="C244" s="99"/>
      <c r="D244" s="100"/>
      <c r="E244" s="100"/>
      <c r="F244" s="100"/>
      <c r="G244" s="101"/>
    </row>
    <row r="245" spans="1:7" ht="69.75" customHeight="1">
      <c r="A245" s="93">
        <v>237</v>
      </c>
      <c r="B245" s="99"/>
      <c r="C245" s="99"/>
      <c r="D245" s="100"/>
      <c r="E245" s="100"/>
      <c r="F245" s="100"/>
      <c r="G245" s="101"/>
    </row>
    <row r="246" spans="1:7" ht="69.75" customHeight="1">
      <c r="A246" s="93">
        <v>238</v>
      </c>
      <c r="B246" s="99"/>
      <c r="C246" s="99"/>
      <c r="D246" s="100"/>
      <c r="E246" s="100"/>
      <c r="F246" s="100"/>
      <c r="G246" s="101"/>
    </row>
    <row r="247" spans="1:7" ht="69.75" customHeight="1">
      <c r="A247" s="93">
        <v>239</v>
      </c>
      <c r="B247" s="99"/>
      <c r="C247" s="99"/>
      <c r="D247" s="100"/>
      <c r="E247" s="100"/>
      <c r="F247" s="100"/>
      <c r="G247" s="101"/>
    </row>
    <row r="248" spans="1:7" ht="69.75" customHeight="1">
      <c r="A248" s="93">
        <v>240</v>
      </c>
      <c r="B248" s="99"/>
      <c r="C248" s="99"/>
      <c r="D248" s="100"/>
      <c r="E248" s="100"/>
      <c r="F248" s="100"/>
      <c r="G248" s="101"/>
    </row>
    <row r="249" spans="1:7" ht="69.75" customHeight="1">
      <c r="A249" s="93">
        <v>241</v>
      </c>
      <c r="B249" s="99"/>
      <c r="C249" s="99"/>
      <c r="D249" s="100"/>
      <c r="E249" s="100"/>
      <c r="F249" s="100"/>
      <c r="G249" s="101"/>
    </row>
    <row r="250" spans="1:7" ht="69.75" customHeight="1">
      <c r="A250" s="93">
        <v>242</v>
      </c>
      <c r="B250" s="99"/>
      <c r="C250" s="99"/>
      <c r="D250" s="100"/>
      <c r="E250" s="100"/>
      <c r="F250" s="100"/>
      <c r="G250" s="101"/>
    </row>
    <row r="251" spans="1:7" ht="69.75" customHeight="1">
      <c r="A251" s="93">
        <v>243</v>
      </c>
      <c r="B251" s="99"/>
      <c r="C251" s="99"/>
      <c r="D251" s="100"/>
      <c r="E251" s="100"/>
      <c r="F251" s="100"/>
      <c r="G251" s="101"/>
    </row>
    <row r="252" spans="1:7" ht="69.75" customHeight="1">
      <c r="A252" s="93">
        <v>244</v>
      </c>
      <c r="B252" s="99"/>
      <c r="C252" s="99"/>
      <c r="D252" s="100"/>
      <c r="E252" s="100"/>
      <c r="F252" s="100"/>
      <c r="G252" s="101"/>
    </row>
    <row r="253" spans="1:7" ht="69.75" customHeight="1">
      <c r="A253" s="93">
        <v>245</v>
      </c>
      <c r="B253" s="99"/>
      <c r="C253" s="99"/>
      <c r="D253" s="100"/>
      <c r="E253" s="100"/>
      <c r="F253" s="100"/>
      <c r="G253" s="101"/>
    </row>
    <row r="254" spans="1:7" ht="69.75" customHeight="1">
      <c r="A254" s="93">
        <v>246</v>
      </c>
      <c r="B254" s="99"/>
      <c r="C254" s="99"/>
      <c r="D254" s="100"/>
      <c r="E254" s="100"/>
      <c r="F254" s="100"/>
      <c r="G254" s="101"/>
    </row>
    <row r="255" spans="1:7" ht="69.75" customHeight="1">
      <c r="A255" s="93">
        <v>247</v>
      </c>
      <c r="B255" s="99"/>
      <c r="C255" s="99"/>
      <c r="D255" s="100"/>
      <c r="E255" s="100"/>
      <c r="F255" s="100"/>
      <c r="G255" s="101"/>
    </row>
    <row r="256" spans="1:7" ht="69.75" customHeight="1">
      <c r="A256" s="93">
        <v>248</v>
      </c>
      <c r="B256" s="99"/>
      <c r="C256" s="99"/>
      <c r="D256" s="100"/>
      <c r="E256" s="100"/>
      <c r="F256" s="100"/>
      <c r="G256" s="101"/>
    </row>
    <row r="257" spans="1:7" ht="69.75" customHeight="1">
      <c r="A257" s="93">
        <v>249</v>
      </c>
      <c r="B257" s="99"/>
      <c r="C257" s="99"/>
      <c r="D257" s="100"/>
      <c r="E257" s="100"/>
      <c r="F257" s="100"/>
      <c r="G257" s="101"/>
    </row>
    <row r="258" spans="1:7" ht="69.75" customHeight="1">
      <c r="A258" s="93">
        <v>250</v>
      </c>
      <c r="B258" s="99"/>
      <c r="C258" s="99"/>
      <c r="D258" s="100"/>
      <c r="E258" s="100"/>
      <c r="F258" s="100"/>
      <c r="G258" s="101"/>
    </row>
    <row r="259" spans="1:7" ht="69.75" customHeight="1">
      <c r="A259" s="93">
        <v>251</v>
      </c>
      <c r="B259" s="99"/>
      <c r="C259" s="99"/>
      <c r="D259" s="100"/>
      <c r="E259" s="100"/>
      <c r="F259" s="100"/>
      <c r="G259" s="101"/>
    </row>
    <row r="260" spans="1:7" ht="69.75" customHeight="1">
      <c r="A260" s="93">
        <v>252</v>
      </c>
      <c r="B260" s="99"/>
      <c r="C260" s="99"/>
      <c r="D260" s="100"/>
      <c r="E260" s="100"/>
      <c r="F260" s="100"/>
      <c r="G260" s="101"/>
    </row>
    <row r="261" spans="1:7" ht="69.75" customHeight="1">
      <c r="A261" s="93">
        <v>253</v>
      </c>
      <c r="B261" s="99"/>
      <c r="C261" s="99"/>
      <c r="D261" s="100"/>
      <c r="E261" s="100"/>
      <c r="F261" s="100"/>
      <c r="G261" s="101"/>
    </row>
    <row r="262" spans="1:7" ht="69.75" customHeight="1">
      <c r="A262" s="93">
        <v>254</v>
      </c>
      <c r="B262" s="99"/>
      <c r="C262" s="99"/>
      <c r="D262" s="100"/>
      <c r="E262" s="100"/>
      <c r="F262" s="100"/>
      <c r="G262" s="101"/>
    </row>
    <row r="263" spans="1:7" ht="69.75" customHeight="1">
      <c r="A263" s="93">
        <v>255</v>
      </c>
      <c r="B263" s="99"/>
      <c r="C263" s="99"/>
      <c r="D263" s="100"/>
      <c r="E263" s="100"/>
      <c r="F263" s="100"/>
      <c r="G263" s="101"/>
    </row>
    <row r="264" spans="1:7" ht="69.75" customHeight="1">
      <c r="A264" s="93">
        <v>256</v>
      </c>
      <c r="B264" s="99"/>
      <c r="C264" s="99"/>
      <c r="D264" s="100"/>
      <c r="E264" s="100"/>
      <c r="F264" s="100"/>
      <c r="G264" s="101"/>
    </row>
    <row r="265" spans="1:7" ht="69.75" customHeight="1">
      <c r="A265" s="93">
        <v>257</v>
      </c>
      <c r="B265" s="99"/>
      <c r="C265" s="99"/>
      <c r="D265" s="100"/>
      <c r="E265" s="100"/>
      <c r="F265" s="100"/>
      <c r="G265" s="101"/>
    </row>
    <row r="266" spans="1:7" ht="69.75" customHeight="1">
      <c r="A266" s="93">
        <v>258</v>
      </c>
      <c r="B266" s="99"/>
      <c r="C266" s="99"/>
      <c r="D266" s="100"/>
      <c r="E266" s="100"/>
      <c r="F266" s="100"/>
      <c r="G266" s="101"/>
    </row>
    <row r="267" spans="1:7" ht="69.75" customHeight="1">
      <c r="A267" s="93">
        <v>259</v>
      </c>
      <c r="B267" s="99"/>
      <c r="C267" s="99"/>
      <c r="D267" s="100"/>
      <c r="E267" s="100"/>
      <c r="F267" s="100"/>
      <c r="G267" s="101"/>
    </row>
    <row r="268" spans="1:7" ht="69.75" customHeight="1">
      <c r="A268" s="93">
        <v>260</v>
      </c>
      <c r="B268" s="99"/>
      <c r="C268" s="99"/>
      <c r="D268" s="100"/>
      <c r="E268" s="100"/>
      <c r="F268" s="100"/>
      <c r="G268" s="101"/>
    </row>
    <row r="269" spans="1:7" ht="69.75" customHeight="1">
      <c r="A269" s="93">
        <v>261</v>
      </c>
      <c r="B269" s="99"/>
      <c r="C269" s="99"/>
      <c r="D269" s="100"/>
      <c r="E269" s="100"/>
      <c r="F269" s="100"/>
      <c r="G269" s="101"/>
    </row>
    <row r="270" spans="1:7" ht="69.75" customHeight="1">
      <c r="A270" s="93">
        <v>262</v>
      </c>
      <c r="B270" s="99"/>
      <c r="C270" s="99"/>
      <c r="D270" s="100"/>
      <c r="E270" s="100"/>
      <c r="F270" s="100"/>
      <c r="G270" s="101"/>
    </row>
    <row r="271" spans="1:7" ht="69.75" customHeight="1">
      <c r="A271" s="93">
        <v>263</v>
      </c>
      <c r="B271" s="99"/>
      <c r="C271" s="99"/>
      <c r="D271" s="100"/>
      <c r="E271" s="100"/>
      <c r="F271" s="100"/>
      <c r="G271" s="101"/>
    </row>
    <row r="272" spans="1:7" ht="69.75" customHeight="1">
      <c r="A272" s="93">
        <v>264</v>
      </c>
      <c r="B272" s="99"/>
      <c r="C272" s="99"/>
      <c r="D272" s="100"/>
      <c r="E272" s="100"/>
      <c r="F272" s="100"/>
      <c r="G272" s="101"/>
    </row>
    <row r="273" spans="1:7" ht="69.75" customHeight="1">
      <c r="A273" s="93">
        <v>265</v>
      </c>
      <c r="B273" s="99"/>
      <c r="C273" s="99"/>
      <c r="D273" s="100"/>
      <c r="E273" s="100"/>
      <c r="F273" s="100"/>
      <c r="G273" s="101"/>
    </row>
    <row r="274" spans="1:7" ht="69.75" customHeight="1">
      <c r="A274" s="93">
        <v>266</v>
      </c>
      <c r="B274" s="99"/>
      <c r="C274" s="99"/>
      <c r="D274" s="100"/>
      <c r="E274" s="100"/>
      <c r="F274" s="100"/>
      <c r="G274" s="101"/>
    </row>
    <row r="275" spans="1:7" ht="69.75" customHeight="1">
      <c r="A275" s="93">
        <v>267</v>
      </c>
      <c r="B275" s="99"/>
      <c r="C275" s="99"/>
      <c r="D275" s="100"/>
      <c r="E275" s="100"/>
      <c r="F275" s="100"/>
      <c r="G275" s="101"/>
    </row>
    <row r="276" spans="1:7" ht="69.75" customHeight="1">
      <c r="A276" s="93">
        <v>268</v>
      </c>
      <c r="B276" s="99"/>
      <c r="C276" s="99"/>
      <c r="D276" s="100"/>
      <c r="E276" s="100"/>
      <c r="F276" s="100"/>
      <c r="G276" s="101"/>
    </row>
    <row r="277" spans="1:7" ht="69.75" customHeight="1">
      <c r="A277" s="93">
        <v>269</v>
      </c>
      <c r="B277" s="99"/>
      <c r="C277" s="99"/>
      <c r="D277" s="100"/>
      <c r="E277" s="100"/>
      <c r="F277" s="100"/>
      <c r="G277" s="101"/>
    </row>
    <row r="278" spans="1:7" ht="69.75" customHeight="1">
      <c r="A278" s="93">
        <v>270</v>
      </c>
      <c r="B278" s="99"/>
      <c r="C278" s="99"/>
      <c r="D278" s="100"/>
      <c r="E278" s="100"/>
      <c r="F278" s="100"/>
      <c r="G278" s="101"/>
    </row>
    <row r="279" spans="1:7" ht="69.75" customHeight="1">
      <c r="A279" s="93">
        <v>271</v>
      </c>
      <c r="B279" s="99"/>
      <c r="C279" s="99"/>
      <c r="D279" s="100"/>
      <c r="E279" s="100"/>
      <c r="F279" s="100"/>
      <c r="G279" s="101"/>
    </row>
    <row r="280" spans="1:7" ht="69.75" customHeight="1">
      <c r="A280" s="93">
        <v>272</v>
      </c>
      <c r="B280" s="99"/>
      <c r="C280" s="99"/>
      <c r="D280" s="100"/>
      <c r="E280" s="100"/>
      <c r="F280" s="100"/>
      <c r="G280" s="101"/>
    </row>
    <row r="281" spans="1:7" ht="69.75" customHeight="1">
      <c r="A281" s="93">
        <v>273</v>
      </c>
      <c r="B281" s="99"/>
      <c r="C281" s="99"/>
      <c r="D281" s="100"/>
      <c r="E281" s="100"/>
      <c r="F281" s="100"/>
      <c r="G281" s="101"/>
    </row>
    <row r="282" spans="1:7" ht="69.75" customHeight="1">
      <c r="A282" s="93">
        <v>274</v>
      </c>
      <c r="B282" s="99"/>
      <c r="C282" s="99"/>
      <c r="D282" s="100"/>
      <c r="E282" s="100"/>
      <c r="F282" s="100"/>
      <c r="G282" s="101"/>
    </row>
    <row r="283" spans="1:7" ht="69.75" customHeight="1">
      <c r="A283" s="93">
        <v>275</v>
      </c>
      <c r="B283" s="99"/>
      <c r="C283" s="99"/>
      <c r="D283" s="100"/>
      <c r="E283" s="100"/>
      <c r="F283" s="100"/>
      <c r="G283" s="101"/>
    </row>
    <row r="284" spans="1:7" ht="69.75" customHeight="1">
      <c r="A284" s="93">
        <v>276</v>
      </c>
      <c r="B284" s="99"/>
      <c r="C284" s="99"/>
      <c r="D284" s="100"/>
      <c r="E284" s="100"/>
      <c r="F284" s="100"/>
      <c r="G284" s="101"/>
    </row>
    <row r="285" spans="1:7" ht="69.75" customHeight="1">
      <c r="A285" s="93">
        <v>277</v>
      </c>
      <c r="B285" s="99"/>
      <c r="C285" s="99"/>
      <c r="D285" s="100"/>
      <c r="E285" s="100"/>
      <c r="F285" s="100"/>
      <c r="G285" s="101"/>
    </row>
    <row r="286" spans="1:7" ht="69.75" customHeight="1">
      <c r="A286" s="93">
        <v>278</v>
      </c>
      <c r="B286" s="99"/>
      <c r="C286" s="99"/>
      <c r="D286" s="100"/>
      <c r="E286" s="100"/>
      <c r="F286" s="100"/>
      <c r="G286" s="101"/>
    </row>
    <row r="287" spans="1:7" ht="69.75" customHeight="1">
      <c r="A287" s="93">
        <v>279</v>
      </c>
      <c r="B287" s="99"/>
      <c r="C287" s="99"/>
      <c r="D287" s="100"/>
      <c r="E287" s="100"/>
      <c r="F287" s="100"/>
      <c r="G287" s="101"/>
    </row>
    <row r="288" spans="1:7" ht="69.75" customHeight="1">
      <c r="A288" s="93">
        <v>280</v>
      </c>
      <c r="B288" s="99"/>
      <c r="C288" s="99"/>
      <c r="D288" s="100"/>
      <c r="E288" s="100"/>
      <c r="F288" s="100"/>
      <c r="G288" s="101"/>
    </row>
    <row r="289" spans="1:7" ht="69.75" customHeight="1">
      <c r="A289" s="93">
        <v>281</v>
      </c>
      <c r="B289" s="99"/>
      <c r="C289" s="99"/>
      <c r="D289" s="100"/>
      <c r="E289" s="100"/>
      <c r="F289" s="100"/>
      <c r="G289" s="101"/>
    </row>
    <row r="290" spans="1:7" ht="69.75" customHeight="1">
      <c r="A290" s="93">
        <v>282</v>
      </c>
      <c r="B290" s="99"/>
      <c r="C290" s="99"/>
      <c r="D290" s="100"/>
      <c r="E290" s="100"/>
      <c r="F290" s="100"/>
      <c r="G290" s="101"/>
    </row>
    <row r="291" spans="1:7" ht="69.75" customHeight="1">
      <c r="A291" s="93">
        <v>283</v>
      </c>
      <c r="B291" s="99"/>
      <c r="C291" s="99"/>
      <c r="D291" s="100"/>
      <c r="E291" s="100"/>
      <c r="F291" s="100"/>
      <c r="G291" s="101"/>
    </row>
    <row r="292" spans="1:7" ht="69.75" customHeight="1">
      <c r="A292" s="93">
        <v>284</v>
      </c>
      <c r="B292" s="99"/>
      <c r="C292" s="99"/>
      <c r="D292" s="100"/>
      <c r="E292" s="100"/>
      <c r="F292" s="100"/>
      <c r="G292" s="101"/>
    </row>
    <row r="293" spans="1:7" ht="69.75" customHeight="1">
      <c r="A293" s="93">
        <v>285</v>
      </c>
      <c r="B293" s="99"/>
      <c r="C293" s="99"/>
      <c r="D293" s="100"/>
      <c r="E293" s="100"/>
      <c r="F293" s="100"/>
      <c r="G293" s="101"/>
    </row>
    <row r="294" spans="1:7" ht="69.75" customHeight="1">
      <c r="A294" s="93">
        <v>286</v>
      </c>
      <c r="B294" s="99"/>
      <c r="C294" s="99"/>
      <c r="D294" s="100"/>
      <c r="E294" s="100"/>
      <c r="F294" s="100"/>
      <c r="G294" s="101"/>
    </row>
    <row r="295" spans="1:7" ht="69.75" customHeight="1">
      <c r="A295" s="93">
        <v>287</v>
      </c>
      <c r="B295" s="99"/>
      <c r="C295" s="99"/>
      <c r="D295" s="100"/>
      <c r="E295" s="100"/>
      <c r="F295" s="100"/>
      <c r="G295" s="101"/>
    </row>
    <row r="296" spans="1:7" ht="69.75" customHeight="1">
      <c r="A296" s="93">
        <v>288</v>
      </c>
      <c r="B296" s="99"/>
      <c r="C296" s="99"/>
      <c r="D296" s="100"/>
      <c r="E296" s="100"/>
      <c r="F296" s="100"/>
      <c r="G296" s="101"/>
    </row>
    <row r="297" spans="1:7" ht="69.75" customHeight="1">
      <c r="A297" s="93">
        <v>289</v>
      </c>
      <c r="B297" s="99"/>
      <c r="C297" s="99"/>
      <c r="D297" s="100"/>
      <c r="E297" s="100"/>
      <c r="F297" s="100"/>
      <c r="G297" s="101"/>
    </row>
    <row r="298" spans="1:7" ht="69.75" customHeight="1">
      <c r="A298" s="93">
        <v>290</v>
      </c>
      <c r="B298" s="99"/>
      <c r="C298" s="99"/>
      <c r="D298" s="100"/>
      <c r="E298" s="100"/>
      <c r="F298" s="100"/>
      <c r="G298" s="101"/>
    </row>
    <row r="299" spans="1:7" ht="69.75" customHeight="1">
      <c r="A299" s="93">
        <v>291</v>
      </c>
      <c r="B299" s="99"/>
      <c r="C299" s="99"/>
      <c r="D299" s="100"/>
      <c r="E299" s="100"/>
      <c r="F299" s="100"/>
      <c r="G299" s="101"/>
    </row>
    <row r="300" spans="1:7" ht="69.75" customHeight="1">
      <c r="A300" s="93">
        <v>292</v>
      </c>
      <c r="B300" s="99"/>
      <c r="C300" s="99"/>
      <c r="D300" s="100"/>
      <c r="E300" s="100"/>
      <c r="F300" s="100"/>
      <c r="G300" s="101"/>
    </row>
    <row r="301" spans="1:7" ht="69.75" customHeight="1">
      <c r="A301" s="93">
        <v>293</v>
      </c>
      <c r="B301" s="99"/>
      <c r="C301" s="99"/>
      <c r="D301" s="100"/>
      <c r="E301" s="100"/>
      <c r="F301" s="100"/>
      <c r="G301" s="101"/>
    </row>
    <row r="302" spans="1:7" ht="69.75" customHeight="1">
      <c r="A302" s="93">
        <v>294</v>
      </c>
      <c r="B302" s="99"/>
      <c r="C302" s="99"/>
      <c r="D302" s="100"/>
      <c r="E302" s="100"/>
      <c r="F302" s="100"/>
      <c r="G302" s="101"/>
    </row>
    <row r="303" spans="1:7" ht="69.75" customHeight="1">
      <c r="A303" s="93">
        <v>295</v>
      </c>
      <c r="B303" s="99"/>
      <c r="C303" s="99"/>
      <c r="D303" s="100"/>
      <c r="E303" s="100"/>
      <c r="F303" s="100"/>
      <c r="G303" s="101"/>
    </row>
    <row r="304" spans="1:7" ht="69.75" customHeight="1">
      <c r="A304" s="93">
        <v>296</v>
      </c>
      <c r="B304" s="99"/>
      <c r="C304" s="99"/>
      <c r="D304" s="100"/>
      <c r="E304" s="100"/>
      <c r="F304" s="100"/>
      <c r="G304" s="101"/>
    </row>
    <row r="305" spans="1:7" ht="69.75" customHeight="1">
      <c r="A305" s="93">
        <v>297</v>
      </c>
      <c r="B305" s="99"/>
      <c r="C305" s="99"/>
      <c r="D305" s="100"/>
      <c r="E305" s="100"/>
      <c r="F305" s="100"/>
      <c r="G305" s="101"/>
    </row>
    <row r="306" spans="1:7" ht="69.75" customHeight="1">
      <c r="A306" s="93">
        <v>298</v>
      </c>
      <c r="B306" s="99"/>
      <c r="C306" s="99"/>
      <c r="D306" s="100"/>
      <c r="E306" s="100"/>
      <c r="F306" s="100"/>
      <c r="G306" s="101"/>
    </row>
    <row r="307" spans="1:7" ht="69.75" customHeight="1">
      <c r="A307" s="93">
        <v>299</v>
      </c>
      <c r="B307" s="99"/>
      <c r="C307" s="99"/>
      <c r="D307" s="100"/>
      <c r="E307" s="100"/>
      <c r="F307" s="100"/>
      <c r="G307" s="101"/>
    </row>
    <row r="308" spans="1:7" ht="69.75" customHeight="1">
      <c r="A308" s="93">
        <v>300</v>
      </c>
      <c r="B308" s="99"/>
      <c r="C308" s="99"/>
      <c r="D308" s="100"/>
      <c r="E308" s="100"/>
      <c r="F308" s="100"/>
      <c r="G308" s="101"/>
    </row>
    <row r="309" spans="1:7" ht="69.75" customHeight="1">
      <c r="A309" s="93">
        <v>301</v>
      </c>
      <c r="B309" s="99"/>
      <c r="C309" s="99"/>
      <c r="D309" s="100"/>
      <c r="E309" s="100"/>
      <c r="F309" s="100"/>
      <c r="G309" s="101"/>
    </row>
    <row r="310" spans="1:7" ht="69.75" customHeight="1">
      <c r="A310" s="93">
        <v>302</v>
      </c>
      <c r="B310" s="99"/>
      <c r="C310" s="99"/>
      <c r="D310" s="100"/>
      <c r="E310" s="100"/>
      <c r="F310" s="100"/>
      <c r="G310" s="101"/>
    </row>
    <row r="311" spans="1:7" ht="69.75" customHeight="1">
      <c r="A311" s="93">
        <v>303</v>
      </c>
      <c r="B311" s="99"/>
      <c r="C311" s="99"/>
      <c r="D311" s="100"/>
      <c r="E311" s="100"/>
      <c r="F311" s="100"/>
      <c r="G311" s="101"/>
    </row>
    <row r="312" spans="1:7" ht="69.75" customHeight="1">
      <c r="A312" s="93">
        <v>304</v>
      </c>
      <c r="B312" s="99"/>
      <c r="C312" s="99"/>
      <c r="D312" s="100"/>
      <c r="E312" s="100"/>
      <c r="F312" s="100"/>
      <c r="G312" s="101"/>
    </row>
    <row r="313" spans="1:7" ht="69.75" customHeight="1">
      <c r="A313" s="93">
        <v>305</v>
      </c>
      <c r="B313" s="99"/>
      <c r="C313" s="99"/>
      <c r="D313" s="100"/>
      <c r="E313" s="100"/>
      <c r="F313" s="100"/>
      <c r="G313" s="101"/>
    </row>
    <row r="314" spans="1:7" ht="69.75" customHeight="1">
      <c r="A314" s="93">
        <v>306</v>
      </c>
      <c r="B314" s="99"/>
      <c r="C314" s="99"/>
      <c r="D314" s="100"/>
      <c r="E314" s="100"/>
      <c r="F314" s="100"/>
      <c r="G314" s="101"/>
    </row>
    <row r="315" spans="1:7" ht="69.75" customHeight="1">
      <c r="A315" s="93">
        <v>307</v>
      </c>
      <c r="B315" s="99"/>
      <c r="C315" s="99"/>
      <c r="D315" s="100"/>
      <c r="E315" s="100"/>
      <c r="F315" s="100"/>
      <c r="G315" s="101"/>
    </row>
    <row r="316" spans="1:7" ht="69.75" customHeight="1">
      <c r="A316" s="93">
        <v>308</v>
      </c>
      <c r="B316" s="99"/>
      <c r="C316" s="99"/>
      <c r="D316" s="100"/>
      <c r="E316" s="100"/>
      <c r="F316" s="100"/>
      <c r="G316" s="101"/>
    </row>
    <row r="317" spans="1:7" ht="69.75" customHeight="1">
      <c r="A317" s="93">
        <v>309</v>
      </c>
      <c r="B317" s="99"/>
      <c r="C317" s="99"/>
      <c r="D317" s="100"/>
      <c r="E317" s="100"/>
      <c r="F317" s="100"/>
      <c r="G317" s="101"/>
    </row>
    <row r="318" spans="1:7" ht="69.75" customHeight="1">
      <c r="A318" s="93">
        <v>310</v>
      </c>
      <c r="B318" s="99"/>
      <c r="C318" s="99"/>
      <c r="D318" s="100"/>
      <c r="E318" s="100"/>
      <c r="F318" s="100"/>
      <c r="G318" s="101"/>
    </row>
    <row r="319" spans="1:7" ht="69.75" customHeight="1">
      <c r="A319" s="93">
        <v>311</v>
      </c>
      <c r="B319" s="99"/>
      <c r="C319" s="99"/>
      <c r="D319" s="100"/>
      <c r="E319" s="100"/>
      <c r="F319" s="100"/>
      <c r="G319" s="101"/>
    </row>
    <row r="320" spans="1:7" ht="69.75" customHeight="1">
      <c r="A320" s="93">
        <v>312</v>
      </c>
      <c r="B320" s="99"/>
      <c r="C320" s="99"/>
      <c r="D320" s="100"/>
      <c r="E320" s="100"/>
      <c r="F320" s="100"/>
      <c r="G320" s="101"/>
    </row>
    <row r="321" spans="1:7" ht="69.75" customHeight="1">
      <c r="A321" s="93">
        <v>313</v>
      </c>
      <c r="B321" s="99"/>
      <c r="C321" s="99"/>
      <c r="D321" s="100"/>
      <c r="E321" s="100"/>
      <c r="F321" s="100"/>
      <c r="G321" s="101"/>
    </row>
    <row r="322" spans="1:7" ht="69.75" customHeight="1">
      <c r="A322" s="93">
        <v>314</v>
      </c>
      <c r="B322" s="99"/>
      <c r="C322" s="99"/>
      <c r="D322" s="100"/>
      <c r="E322" s="100"/>
      <c r="F322" s="100"/>
      <c r="G322" s="101"/>
    </row>
    <row r="323" spans="1:7" ht="69.75" customHeight="1">
      <c r="A323" s="93">
        <v>315</v>
      </c>
      <c r="B323" s="99"/>
      <c r="C323" s="99"/>
      <c r="D323" s="100"/>
      <c r="E323" s="100"/>
      <c r="F323" s="100"/>
      <c r="G323" s="101"/>
    </row>
    <row r="324" spans="1:7" ht="69.75" customHeight="1">
      <c r="A324" s="93">
        <v>316</v>
      </c>
      <c r="B324" s="99"/>
      <c r="C324" s="99"/>
      <c r="D324" s="100"/>
      <c r="E324" s="100"/>
      <c r="F324" s="100"/>
      <c r="G324" s="101"/>
    </row>
    <row r="325" spans="1:7" ht="69.75" customHeight="1">
      <c r="A325" s="93">
        <v>317</v>
      </c>
      <c r="B325" s="99"/>
      <c r="C325" s="99"/>
      <c r="D325" s="100"/>
      <c r="E325" s="100"/>
      <c r="F325" s="100"/>
      <c r="G325" s="101"/>
    </row>
    <row r="326" spans="1:7" ht="69.75" customHeight="1">
      <c r="A326" s="93">
        <v>318</v>
      </c>
      <c r="B326" s="99"/>
      <c r="C326" s="99"/>
      <c r="D326" s="100"/>
      <c r="E326" s="100"/>
      <c r="F326" s="100"/>
      <c r="G326" s="101"/>
    </row>
    <row r="327" spans="1:7" ht="69.75" customHeight="1">
      <c r="A327" s="93">
        <v>319</v>
      </c>
      <c r="B327" s="99"/>
      <c r="C327" s="99"/>
      <c r="D327" s="100"/>
      <c r="E327" s="100"/>
      <c r="F327" s="100"/>
      <c r="G327" s="101"/>
    </row>
    <row r="328" spans="1:7" ht="69.75" customHeight="1">
      <c r="A328" s="93">
        <v>320</v>
      </c>
      <c r="B328" s="99"/>
      <c r="C328" s="99"/>
      <c r="D328" s="100"/>
      <c r="E328" s="100"/>
      <c r="F328" s="100"/>
      <c r="G328" s="101"/>
    </row>
    <row r="329" spans="1:7" ht="69.75" customHeight="1">
      <c r="A329" s="93">
        <v>321</v>
      </c>
      <c r="B329" s="99"/>
      <c r="C329" s="99"/>
      <c r="D329" s="100"/>
      <c r="E329" s="100"/>
      <c r="F329" s="100"/>
      <c r="G329" s="101"/>
    </row>
    <row r="330" spans="1:7" ht="69.75" customHeight="1">
      <c r="A330" s="93">
        <v>322</v>
      </c>
      <c r="B330" s="99"/>
      <c r="C330" s="99"/>
      <c r="D330" s="100"/>
      <c r="E330" s="100"/>
      <c r="F330" s="100"/>
      <c r="G330" s="101"/>
    </row>
    <row r="331" spans="1:7" ht="69.75" customHeight="1">
      <c r="A331" s="93">
        <v>323</v>
      </c>
      <c r="B331" s="99"/>
      <c r="C331" s="99"/>
      <c r="D331" s="100"/>
      <c r="E331" s="100"/>
      <c r="F331" s="100"/>
      <c r="G331" s="101"/>
    </row>
    <row r="332" spans="1:7" ht="69.75" customHeight="1">
      <c r="A332" s="93">
        <v>324</v>
      </c>
      <c r="B332" s="99"/>
      <c r="C332" s="99"/>
      <c r="D332" s="100"/>
      <c r="E332" s="100"/>
      <c r="F332" s="100"/>
      <c r="G332" s="101"/>
    </row>
    <row r="333" spans="1:7" ht="69.75" customHeight="1">
      <c r="A333" s="93">
        <v>325</v>
      </c>
      <c r="B333" s="99"/>
      <c r="C333" s="99"/>
      <c r="D333" s="100"/>
      <c r="E333" s="100"/>
      <c r="F333" s="100"/>
      <c r="G333" s="101"/>
    </row>
    <row r="334" spans="1:7" ht="69.75" customHeight="1">
      <c r="A334" s="93">
        <v>326</v>
      </c>
      <c r="B334" s="99"/>
      <c r="C334" s="99"/>
      <c r="D334" s="100"/>
      <c r="E334" s="100"/>
      <c r="F334" s="100"/>
      <c r="G334" s="101"/>
    </row>
    <row r="335" spans="1:7" ht="69.75" customHeight="1">
      <c r="A335" s="93">
        <v>327</v>
      </c>
      <c r="B335" s="99"/>
      <c r="C335" s="99"/>
      <c r="D335" s="100"/>
      <c r="E335" s="100"/>
      <c r="F335" s="100"/>
      <c r="G335" s="101"/>
    </row>
    <row r="336" spans="1:7" ht="69.75" customHeight="1">
      <c r="A336" s="93">
        <v>328</v>
      </c>
      <c r="B336" s="99"/>
      <c r="C336" s="99"/>
      <c r="D336" s="100"/>
      <c r="E336" s="100"/>
      <c r="F336" s="100"/>
      <c r="G336" s="101"/>
    </row>
    <row r="337" spans="1:7" ht="69.75" customHeight="1">
      <c r="A337" s="93">
        <v>329</v>
      </c>
      <c r="B337" s="99"/>
      <c r="C337" s="99"/>
      <c r="D337" s="100"/>
      <c r="E337" s="100"/>
      <c r="F337" s="100"/>
      <c r="G337" s="101"/>
    </row>
    <row r="338" spans="1:7" ht="69.75" customHeight="1">
      <c r="A338" s="93">
        <v>330</v>
      </c>
      <c r="B338" s="99"/>
      <c r="C338" s="99"/>
      <c r="D338" s="100"/>
      <c r="E338" s="100"/>
      <c r="F338" s="100"/>
      <c r="G338" s="101"/>
    </row>
    <row r="339" spans="1:7" ht="69.75" customHeight="1">
      <c r="A339" s="93">
        <v>331</v>
      </c>
      <c r="B339" s="99"/>
      <c r="C339" s="99"/>
      <c r="D339" s="100"/>
      <c r="E339" s="100"/>
      <c r="F339" s="100"/>
      <c r="G339" s="101"/>
    </row>
    <row r="340" spans="1:7" ht="69.75" customHeight="1">
      <c r="A340" s="93">
        <v>332</v>
      </c>
      <c r="B340" s="99"/>
      <c r="C340" s="99"/>
      <c r="D340" s="100"/>
      <c r="E340" s="100"/>
      <c r="F340" s="100"/>
      <c r="G340" s="101"/>
    </row>
    <row r="341" spans="1:7" ht="69.75" customHeight="1">
      <c r="A341" s="93">
        <v>333</v>
      </c>
      <c r="B341" s="99"/>
      <c r="C341" s="99"/>
      <c r="D341" s="100"/>
      <c r="E341" s="100"/>
      <c r="F341" s="100"/>
      <c r="G341" s="101"/>
    </row>
    <row r="342" spans="1:7" ht="69.75" customHeight="1">
      <c r="A342" s="93">
        <v>334</v>
      </c>
      <c r="B342" s="99"/>
      <c r="C342" s="99"/>
      <c r="D342" s="100"/>
      <c r="E342" s="100"/>
      <c r="F342" s="100"/>
      <c r="G342" s="101"/>
    </row>
    <row r="343" spans="1:7" ht="69.75" customHeight="1">
      <c r="A343" s="93">
        <v>335</v>
      </c>
      <c r="B343" s="99"/>
      <c r="C343" s="99"/>
      <c r="D343" s="100"/>
      <c r="E343" s="100"/>
      <c r="F343" s="100"/>
      <c r="G343" s="101"/>
    </row>
    <row r="344" spans="1:7" ht="69.75" customHeight="1">
      <c r="A344" s="93">
        <v>336</v>
      </c>
      <c r="B344" s="99"/>
      <c r="C344" s="99"/>
      <c r="D344" s="100"/>
      <c r="E344" s="100"/>
      <c r="F344" s="100"/>
      <c r="G344" s="101"/>
    </row>
    <row r="345" spans="1:7" ht="69.75" customHeight="1">
      <c r="A345" s="93">
        <v>337</v>
      </c>
      <c r="B345" s="99"/>
      <c r="C345" s="99"/>
      <c r="D345" s="100"/>
      <c r="E345" s="100"/>
      <c r="F345" s="100"/>
      <c r="G345" s="101"/>
    </row>
    <row r="346" spans="1:7" ht="69.75" customHeight="1">
      <c r="A346" s="93">
        <v>338</v>
      </c>
      <c r="B346" s="99"/>
      <c r="C346" s="99"/>
      <c r="D346" s="100"/>
      <c r="E346" s="100"/>
      <c r="F346" s="100"/>
      <c r="G346" s="101"/>
    </row>
    <row r="347" spans="1:7" ht="69.75" customHeight="1">
      <c r="A347" s="93">
        <v>339</v>
      </c>
      <c r="B347" s="99"/>
      <c r="C347" s="99"/>
      <c r="D347" s="100"/>
      <c r="E347" s="100"/>
      <c r="F347" s="100"/>
      <c r="G347" s="101"/>
    </row>
    <row r="348" spans="1:7" ht="69.75" customHeight="1">
      <c r="A348" s="93">
        <v>340</v>
      </c>
      <c r="B348" s="99"/>
      <c r="C348" s="99"/>
      <c r="D348" s="100"/>
      <c r="E348" s="100"/>
      <c r="F348" s="100"/>
      <c r="G348" s="101"/>
    </row>
    <row r="349" spans="1:7" ht="69.75" customHeight="1">
      <c r="A349" s="93">
        <v>341</v>
      </c>
      <c r="B349" s="99"/>
      <c r="C349" s="99"/>
      <c r="D349" s="100"/>
      <c r="E349" s="100"/>
      <c r="F349" s="100"/>
      <c r="G349" s="101"/>
    </row>
    <row r="350" spans="1:7" ht="69.75" customHeight="1">
      <c r="A350" s="93">
        <v>342</v>
      </c>
      <c r="B350" s="99"/>
      <c r="C350" s="99"/>
      <c r="D350" s="100"/>
      <c r="E350" s="100"/>
      <c r="F350" s="100"/>
      <c r="G350" s="101"/>
    </row>
    <row r="351" spans="1:7" ht="69.75" customHeight="1">
      <c r="A351" s="93">
        <v>343</v>
      </c>
      <c r="B351" s="99"/>
      <c r="C351" s="99"/>
      <c r="D351" s="100"/>
      <c r="E351" s="100"/>
      <c r="F351" s="100"/>
      <c r="G351" s="101"/>
    </row>
    <row r="352" spans="1:7" ht="69.75" customHeight="1">
      <c r="A352" s="93">
        <v>344</v>
      </c>
      <c r="B352" s="99"/>
      <c r="C352" s="99"/>
      <c r="D352" s="100"/>
      <c r="E352" s="100"/>
      <c r="F352" s="100"/>
      <c r="G352" s="101"/>
    </row>
    <row r="353" spans="1:7" ht="69.75" customHeight="1">
      <c r="A353" s="93">
        <v>345</v>
      </c>
      <c r="B353" s="99"/>
      <c r="C353" s="99"/>
      <c r="D353" s="100"/>
      <c r="E353" s="100"/>
      <c r="F353" s="100"/>
      <c r="G353" s="101"/>
    </row>
    <row r="354" spans="1:7" ht="69.75" customHeight="1">
      <c r="A354" s="93">
        <v>346</v>
      </c>
      <c r="B354" s="99"/>
      <c r="C354" s="99"/>
      <c r="D354" s="100"/>
      <c r="E354" s="100"/>
      <c r="F354" s="100"/>
      <c r="G354" s="101"/>
    </row>
    <row r="355" spans="1:7" ht="69.75" customHeight="1">
      <c r="A355" s="93">
        <v>347</v>
      </c>
      <c r="B355" s="99"/>
      <c r="C355" s="99"/>
      <c r="D355" s="100"/>
      <c r="E355" s="100"/>
      <c r="F355" s="100"/>
      <c r="G355" s="101"/>
    </row>
    <row r="356" spans="1:7" ht="69.75" customHeight="1">
      <c r="A356" s="93">
        <v>348</v>
      </c>
      <c r="B356" s="99"/>
      <c r="C356" s="99"/>
      <c r="D356" s="100"/>
      <c r="E356" s="100"/>
      <c r="F356" s="100"/>
      <c r="G356" s="101"/>
    </row>
    <row r="357" spans="1:7" ht="69.75" customHeight="1">
      <c r="A357" s="93">
        <v>349</v>
      </c>
      <c r="B357" s="99"/>
      <c r="C357" s="99"/>
      <c r="D357" s="100"/>
      <c r="E357" s="100"/>
      <c r="F357" s="100"/>
      <c r="G357" s="101"/>
    </row>
    <row r="358" spans="1:7" ht="69.75" customHeight="1">
      <c r="A358" s="93">
        <v>350</v>
      </c>
      <c r="B358" s="99"/>
      <c r="C358" s="99"/>
      <c r="D358" s="100"/>
      <c r="E358" s="100"/>
      <c r="F358" s="100"/>
      <c r="G358" s="101"/>
    </row>
    <row r="359" spans="1:7" ht="69.75" customHeight="1">
      <c r="A359" s="93">
        <v>351</v>
      </c>
      <c r="B359" s="99"/>
      <c r="C359" s="99"/>
      <c r="D359" s="100"/>
      <c r="E359" s="100"/>
      <c r="F359" s="100"/>
      <c r="G359" s="101"/>
    </row>
    <row r="360" spans="1:7" ht="69.75" customHeight="1">
      <c r="A360" s="93">
        <v>352</v>
      </c>
      <c r="B360" s="99"/>
      <c r="C360" s="99"/>
      <c r="D360" s="100"/>
      <c r="E360" s="100"/>
      <c r="F360" s="100"/>
      <c r="G360" s="101"/>
    </row>
    <row r="361" spans="1:7" ht="69.75" customHeight="1">
      <c r="A361" s="93">
        <v>353</v>
      </c>
      <c r="B361" s="99"/>
      <c r="C361" s="99"/>
      <c r="D361" s="100"/>
      <c r="E361" s="100"/>
      <c r="F361" s="100"/>
      <c r="G361" s="101"/>
    </row>
    <row r="362" spans="1:7" ht="69.75" customHeight="1">
      <c r="A362" s="93">
        <v>354</v>
      </c>
      <c r="B362" s="99"/>
      <c r="C362" s="99"/>
      <c r="D362" s="100"/>
      <c r="E362" s="100"/>
      <c r="F362" s="100"/>
      <c r="G362" s="101"/>
    </row>
    <row r="363" spans="1:7" ht="69.75" customHeight="1">
      <c r="A363" s="93">
        <v>355</v>
      </c>
      <c r="B363" s="99"/>
      <c r="C363" s="99"/>
      <c r="D363" s="100"/>
      <c r="E363" s="100"/>
      <c r="F363" s="100"/>
      <c r="G363" s="101"/>
    </row>
    <row r="364" spans="1:7" ht="69.75" customHeight="1">
      <c r="A364" s="93">
        <v>356</v>
      </c>
      <c r="B364" s="99"/>
      <c r="C364" s="99"/>
      <c r="D364" s="100"/>
      <c r="E364" s="100"/>
      <c r="F364" s="100"/>
      <c r="G364" s="101"/>
    </row>
    <row r="365" spans="1:7" ht="69.75" customHeight="1">
      <c r="A365" s="93">
        <v>357</v>
      </c>
      <c r="B365" s="99"/>
      <c r="C365" s="99"/>
      <c r="D365" s="100"/>
      <c r="E365" s="100"/>
      <c r="F365" s="100"/>
      <c r="G365" s="101"/>
    </row>
    <row r="366" spans="1:7" ht="69.75" customHeight="1">
      <c r="A366" s="93">
        <v>358</v>
      </c>
      <c r="B366" s="99"/>
      <c r="C366" s="99"/>
      <c r="D366" s="100"/>
      <c r="E366" s="100"/>
      <c r="F366" s="100"/>
      <c r="G366" s="101"/>
    </row>
    <row r="367" spans="1:7" ht="69.75" customHeight="1">
      <c r="A367" s="93">
        <v>359</v>
      </c>
      <c r="B367" s="99"/>
      <c r="C367" s="99"/>
      <c r="D367" s="100"/>
      <c r="E367" s="100"/>
      <c r="F367" s="100"/>
      <c r="G367" s="101"/>
    </row>
    <row r="368" spans="1:7" ht="69.75" customHeight="1">
      <c r="A368" s="93">
        <v>360</v>
      </c>
      <c r="B368" s="99"/>
      <c r="C368" s="99"/>
      <c r="D368" s="100"/>
      <c r="E368" s="100"/>
      <c r="F368" s="100"/>
      <c r="G368" s="101"/>
    </row>
    <row r="369" spans="1:7" ht="69.75" customHeight="1">
      <c r="A369" s="93">
        <v>361</v>
      </c>
      <c r="B369" s="99"/>
      <c r="C369" s="99"/>
      <c r="D369" s="100"/>
      <c r="E369" s="100"/>
      <c r="F369" s="100"/>
      <c r="G369" s="101"/>
    </row>
    <row r="370" spans="1:7" ht="69.75" customHeight="1">
      <c r="A370" s="93">
        <v>362</v>
      </c>
      <c r="B370" s="99"/>
      <c r="C370" s="99"/>
      <c r="D370" s="100"/>
      <c r="E370" s="100"/>
      <c r="F370" s="100"/>
      <c r="G370" s="101"/>
    </row>
    <row r="371" spans="1:7" ht="69.75" customHeight="1">
      <c r="A371" s="93">
        <v>363</v>
      </c>
      <c r="B371" s="99"/>
      <c r="C371" s="99"/>
      <c r="D371" s="100"/>
      <c r="E371" s="100"/>
      <c r="F371" s="100"/>
      <c r="G371" s="101"/>
    </row>
    <row r="372" spans="1:7" ht="69.75" customHeight="1">
      <c r="A372" s="93">
        <v>364</v>
      </c>
      <c r="B372" s="99"/>
      <c r="C372" s="99"/>
      <c r="D372" s="100"/>
      <c r="E372" s="100"/>
      <c r="F372" s="100"/>
      <c r="G372" s="101"/>
    </row>
    <row r="373" spans="1:7" ht="69.75" customHeight="1">
      <c r="A373" s="93">
        <v>365</v>
      </c>
      <c r="B373" s="99"/>
      <c r="C373" s="99"/>
      <c r="D373" s="100"/>
      <c r="E373" s="100"/>
      <c r="F373" s="100"/>
      <c r="G373" s="101"/>
    </row>
    <row r="374" spans="1:7" ht="69.75" customHeight="1">
      <c r="A374" s="93">
        <v>366</v>
      </c>
      <c r="B374" s="99"/>
      <c r="C374" s="99"/>
      <c r="D374" s="100"/>
      <c r="E374" s="100"/>
      <c r="F374" s="100"/>
      <c r="G374" s="101"/>
    </row>
    <row r="375" spans="1:7" ht="69.75" customHeight="1">
      <c r="A375" s="93">
        <v>367</v>
      </c>
      <c r="B375" s="99"/>
      <c r="C375" s="99"/>
      <c r="D375" s="100"/>
      <c r="E375" s="100"/>
      <c r="F375" s="100"/>
      <c r="G375" s="101"/>
    </row>
    <row r="376" spans="1:7" ht="69.75" customHeight="1">
      <c r="A376" s="93">
        <v>368</v>
      </c>
      <c r="B376" s="99"/>
      <c r="C376" s="99"/>
      <c r="D376" s="100"/>
      <c r="E376" s="100"/>
      <c r="F376" s="100"/>
      <c r="G376" s="101"/>
    </row>
    <row r="377" spans="1:7" ht="69.75" customHeight="1">
      <c r="A377" s="93">
        <v>369</v>
      </c>
      <c r="B377" s="99"/>
      <c r="C377" s="99"/>
      <c r="D377" s="100"/>
      <c r="E377" s="100"/>
      <c r="F377" s="100"/>
      <c r="G377" s="101"/>
    </row>
    <row r="378" spans="1:7" ht="69.75" customHeight="1">
      <c r="A378" s="93">
        <v>370</v>
      </c>
      <c r="B378" s="99"/>
      <c r="C378" s="99"/>
      <c r="D378" s="100"/>
      <c r="E378" s="100"/>
      <c r="F378" s="100"/>
      <c r="G378" s="101"/>
    </row>
    <row r="379" spans="1:7" ht="69.75" customHeight="1">
      <c r="A379" s="93">
        <v>371</v>
      </c>
      <c r="B379" s="99"/>
      <c r="C379" s="99"/>
      <c r="D379" s="100"/>
      <c r="E379" s="100"/>
      <c r="F379" s="100"/>
      <c r="G379" s="101"/>
    </row>
    <row r="380" spans="1:7" ht="69.75" customHeight="1">
      <c r="A380" s="93">
        <v>372</v>
      </c>
      <c r="B380" s="99"/>
      <c r="C380" s="99"/>
      <c r="D380" s="100"/>
      <c r="E380" s="100"/>
      <c r="F380" s="100"/>
      <c r="G380" s="101"/>
    </row>
    <row r="381" spans="1:7" ht="69.75" customHeight="1">
      <c r="A381" s="93">
        <v>373</v>
      </c>
      <c r="B381" s="99"/>
      <c r="C381" s="99"/>
      <c r="D381" s="100"/>
      <c r="E381" s="100"/>
      <c r="F381" s="100"/>
      <c r="G381" s="101"/>
    </row>
    <row r="382" spans="1:7" ht="69.75" customHeight="1">
      <c r="A382" s="93">
        <v>374</v>
      </c>
      <c r="B382" s="99"/>
      <c r="C382" s="99"/>
      <c r="D382" s="100"/>
      <c r="E382" s="100"/>
      <c r="F382" s="100"/>
      <c r="G382" s="101"/>
    </row>
    <row r="383" spans="1:7" ht="69.75" customHeight="1">
      <c r="A383" s="93">
        <v>375</v>
      </c>
      <c r="B383" s="99"/>
      <c r="C383" s="99"/>
      <c r="D383" s="100"/>
      <c r="E383" s="100"/>
      <c r="F383" s="100"/>
      <c r="G383" s="101"/>
    </row>
    <row r="384" spans="1:7" ht="69.75" customHeight="1">
      <c r="A384" s="93">
        <v>376</v>
      </c>
      <c r="B384" s="99"/>
      <c r="C384" s="99"/>
      <c r="D384" s="100"/>
      <c r="E384" s="100"/>
      <c r="F384" s="100"/>
      <c r="G384" s="101"/>
    </row>
    <row r="385" spans="1:7" ht="69.75" customHeight="1">
      <c r="A385" s="93">
        <v>377</v>
      </c>
      <c r="B385" s="99"/>
      <c r="C385" s="99"/>
      <c r="D385" s="100"/>
      <c r="E385" s="100"/>
      <c r="F385" s="100"/>
      <c r="G385" s="101"/>
    </row>
    <row r="386" spans="1:7" ht="69.75" customHeight="1">
      <c r="A386" s="93">
        <v>378</v>
      </c>
      <c r="B386" s="99"/>
      <c r="C386" s="99"/>
      <c r="D386" s="100"/>
      <c r="E386" s="100"/>
      <c r="F386" s="100"/>
      <c r="G386" s="101"/>
    </row>
    <row r="387" spans="1:7" ht="69.75" customHeight="1">
      <c r="A387" s="93">
        <v>379</v>
      </c>
      <c r="B387" s="99"/>
      <c r="C387" s="99"/>
      <c r="D387" s="100"/>
      <c r="E387" s="100"/>
      <c r="F387" s="100"/>
      <c r="G387" s="101"/>
    </row>
    <row r="388" spans="1:7" ht="69.75" customHeight="1">
      <c r="A388" s="93">
        <v>380</v>
      </c>
      <c r="B388" s="99"/>
      <c r="C388" s="99"/>
      <c r="D388" s="100"/>
      <c r="E388" s="100"/>
      <c r="F388" s="100"/>
      <c r="G388" s="101"/>
    </row>
    <row r="389" spans="1:7" ht="69.75" customHeight="1">
      <c r="A389" s="93">
        <v>381</v>
      </c>
      <c r="B389" s="99"/>
      <c r="C389" s="99"/>
      <c r="D389" s="100"/>
      <c r="E389" s="100"/>
      <c r="F389" s="100"/>
      <c r="G389" s="101"/>
    </row>
    <row r="390" spans="1:7" ht="69.75" customHeight="1">
      <c r="A390" s="93">
        <v>382</v>
      </c>
      <c r="B390" s="99"/>
      <c r="C390" s="99"/>
      <c r="D390" s="100"/>
      <c r="E390" s="100"/>
      <c r="F390" s="100"/>
      <c r="G390" s="101"/>
    </row>
    <row r="391" spans="1:7" ht="69.75" customHeight="1">
      <c r="A391" s="93">
        <v>383</v>
      </c>
      <c r="B391" s="99"/>
      <c r="C391" s="99"/>
      <c r="D391" s="100"/>
      <c r="E391" s="100"/>
      <c r="F391" s="100"/>
      <c r="G391" s="101"/>
    </row>
    <row r="392" spans="1:7" ht="69.75" customHeight="1">
      <c r="A392" s="93">
        <v>384</v>
      </c>
      <c r="B392" s="99"/>
      <c r="C392" s="99"/>
      <c r="D392" s="100"/>
      <c r="E392" s="100"/>
      <c r="F392" s="100"/>
      <c r="G392" s="101"/>
    </row>
    <row r="393" spans="1:7" ht="69.75" customHeight="1">
      <c r="A393" s="93">
        <v>385</v>
      </c>
      <c r="B393" s="99"/>
      <c r="C393" s="99"/>
      <c r="D393" s="100"/>
      <c r="E393" s="100"/>
      <c r="F393" s="100"/>
      <c r="G393" s="101"/>
    </row>
    <row r="394" spans="1:7" ht="69.75" customHeight="1">
      <c r="A394" s="93">
        <v>386</v>
      </c>
      <c r="B394" s="99"/>
      <c r="C394" s="99"/>
      <c r="D394" s="100"/>
      <c r="E394" s="100"/>
      <c r="F394" s="100"/>
      <c r="G394" s="101"/>
    </row>
    <row r="395" spans="1:7" ht="69.75" customHeight="1">
      <c r="A395" s="93">
        <v>387</v>
      </c>
      <c r="B395" s="99"/>
      <c r="C395" s="99"/>
      <c r="D395" s="100"/>
      <c r="E395" s="100"/>
      <c r="F395" s="100"/>
      <c r="G395" s="101"/>
    </row>
    <row r="396" spans="1:7" ht="69.75" customHeight="1">
      <c r="A396" s="93">
        <v>388</v>
      </c>
      <c r="B396" s="99"/>
      <c r="C396" s="99"/>
      <c r="D396" s="100"/>
      <c r="E396" s="100"/>
      <c r="F396" s="100"/>
      <c r="G396" s="101"/>
    </row>
    <row r="397" spans="1:7" ht="69.75" customHeight="1">
      <c r="A397" s="93">
        <v>389</v>
      </c>
      <c r="B397" s="99"/>
      <c r="C397" s="99"/>
      <c r="D397" s="100"/>
      <c r="E397" s="100"/>
      <c r="F397" s="100"/>
      <c r="G397" s="101"/>
    </row>
    <row r="398" spans="1:7" ht="69.75" customHeight="1">
      <c r="A398" s="93">
        <v>390</v>
      </c>
      <c r="B398" s="99"/>
      <c r="C398" s="99"/>
      <c r="D398" s="100"/>
      <c r="E398" s="100"/>
      <c r="F398" s="100"/>
      <c r="G398" s="101"/>
    </row>
    <row r="399" spans="1:7" ht="69.75" customHeight="1">
      <c r="A399" s="93">
        <v>391</v>
      </c>
      <c r="B399" s="99"/>
      <c r="C399" s="99"/>
      <c r="D399" s="100"/>
      <c r="E399" s="100"/>
      <c r="F399" s="100"/>
      <c r="G399" s="101"/>
    </row>
    <row r="400" spans="1:7" ht="69.75" customHeight="1">
      <c r="A400" s="93">
        <v>392</v>
      </c>
      <c r="B400" s="99"/>
      <c r="C400" s="99"/>
      <c r="D400" s="100"/>
      <c r="E400" s="100"/>
      <c r="F400" s="100"/>
      <c r="G400" s="101"/>
    </row>
    <row r="401" spans="1:7" ht="69.75" customHeight="1">
      <c r="A401" s="93">
        <v>393</v>
      </c>
      <c r="B401" s="99"/>
      <c r="C401" s="99"/>
      <c r="D401" s="100"/>
      <c r="E401" s="100"/>
      <c r="F401" s="100"/>
      <c r="G401" s="101"/>
    </row>
    <row r="402" spans="1:7" ht="69.75" customHeight="1">
      <c r="A402" s="93">
        <v>394</v>
      </c>
      <c r="B402" s="99"/>
      <c r="C402" s="99"/>
      <c r="D402" s="100"/>
      <c r="E402" s="100"/>
      <c r="F402" s="100"/>
      <c r="G402" s="101"/>
    </row>
    <row r="403" spans="1:7" ht="69.75" customHeight="1">
      <c r="A403" s="93">
        <v>395</v>
      </c>
      <c r="B403" s="99"/>
      <c r="C403" s="99"/>
      <c r="D403" s="100"/>
      <c r="E403" s="100"/>
      <c r="F403" s="100"/>
      <c r="G403" s="101"/>
    </row>
    <row r="404" spans="1:7" ht="69.75" customHeight="1">
      <c r="A404" s="93">
        <v>396</v>
      </c>
      <c r="B404" s="99"/>
      <c r="C404" s="99"/>
      <c r="D404" s="100"/>
      <c r="E404" s="100"/>
      <c r="F404" s="100"/>
      <c r="G404" s="101"/>
    </row>
    <row r="405" spans="1:7" ht="69.75" customHeight="1">
      <c r="A405" s="93">
        <v>397</v>
      </c>
      <c r="B405" s="99"/>
      <c r="C405" s="99"/>
      <c r="D405" s="100"/>
      <c r="E405" s="100"/>
      <c r="F405" s="100"/>
      <c r="G405" s="101"/>
    </row>
    <row r="406" spans="1:7" ht="69.75" customHeight="1">
      <c r="A406" s="93">
        <v>398</v>
      </c>
      <c r="B406" s="99"/>
      <c r="C406" s="99"/>
      <c r="D406" s="100"/>
      <c r="E406" s="100"/>
      <c r="F406" s="100"/>
      <c r="G406" s="101"/>
    </row>
    <row r="407" spans="1:7" ht="69.75" customHeight="1">
      <c r="A407" s="93">
        <v>399</v>
      </c>
      <c r="B407" s="99"/>
      <c r="C407" s="99"/>
      <c r="D407" s="100"/>
      <c r="E407" s="100"/>
      <c r="F407" s="100"/>
      <c r="G407" s="101"/>
    </row>
    <row r="408" spans="1:7" ht="69.75" customHeight="1" thickBot="1">
      <c r="A408" s="93">
        <v>400</v>
      </c>
      <c r="B408" s="98"/>
      <c r="C408" s="98"/>
      <c r="D408" s="104"/>
      <c r="E408" s="104"/>
      <c r="F408" s="104"/>
      <c r="G408" s="105"/>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123</v>
      </c>
      <c r="B1" s="19" t="s">
        <v>124</v>
      </c>
      <c r="C1" s="27" t="s">
        <v>3399</v>
      </c>
      <c r="D1" s="19" t="s">
        <v>3400</v>
      </c>
      <c r="E1" s="19" t="s">
        <v>3398</v>
      </c>
    </row>
    <row r="2" spans="1:7" ht="11.25">
      <c r="A2" s="18">
        <v>111110</v>
      </c>
      <c r="B2" s="24" t="s">
        <v>3688</v>
      </c>
      <c r="C2" s="24" t="str">
        <f aca="true" t="shared" si="0" ref="C2:C65">A2&amp;" - "&amp;B2</f>
        <v>111110 - Soybean Farming</v>
      </c>
      <c r="D2" s="22"/>
      <c r="E2" s="22" t="s">
        <v>372</v>
      </c>
      <c r="G2" s="25"/>
    </row>
    <row r="3" spans="1:6" ht="11.25">
      <c r="A3" s="18">
        <v>111120</v>
      </c>
      <c r="B3" s="24" t="s">
        <v>3689</v>
      </c>
      <c r="C3" s="24" t="str">
        <f t="shared" si="0"/>
        <v>111120 - Oilseed (except Soybean) Farming</v>
      </c>
      <c r="D3" s="22"/>
      <c r="E3" s="22" t="s">
        <v>372</v>
      </c>
      <c r="F3" s="22"/>
    </row>
    <row r="4" spans="1:6" ht="11.25">
      <c r="A4" s="18">
        <v>111130</v>
      </c>
      <c r="B4" s="24" t="s">
        <v>3690</v>
      </c>
      <c r="C4" s="24" t="str">
        <f t="shared" si="0"/>
        <v>111130 - Dry Pea and Bean Farming</v>
      </c>
      <c r="D4" s="22"/>
      <c r="E4" s="22" t="s">
        <v>372</v>
      </c>
      <c r="F4" s="22"/>
    </row>
    <row r="5" spans="1:6" ht="11.25">
      <c r="A5" s="18">
        <v>111140</v>
      </c>
      <c r="B5" s="24" t="s">
        <v>3691</v>
      </c>
      <c r="C5" s="24" t="str">
        <f t="shared" si="0"/>
        <v>111140 - Wheat Farming</v>
      </c>
      <c r="D5" s="22"/>
      <c r="E5" s="22" t="s">
        <v>372</v>
      </c>
      <c r="F5" s="22"/>
    </row>
    <row r="6" spans="1:6" ht="11.25">
      <c r="A6" s="18">
        <v>111150</v>
      </c>
      <c r="B6" s="24" t="s">
        <v>3692</v>
      </c>
      <c r="C6" s="24" t="str">
        <f t="shared" si="0"/>
        <v>111150 - Corn Farming</v>
      </c>
      <c r="D6" s="22"/>
      <c r="E6" s="22" t="s">
        <v>372</v>
      </c>
      <c r="F6" s="22"/>
    </row>
    <row r="7" spans="1:6" ht="11.25">
      <c r="A7" s="18">
        <v>111160</v>
      </c>
      <c r="B7" s="24" t="s">
        <v>3693</v>
      </c>
      <c r="C7" s="24" t="str">
        <f t="shared" si="0"/>
        <v>111160 - Rice Farming</v>
      </c>
      <c r="D7" s="22"/>
      <c r="E7" s="22" t="s">
        <v>372</v>
      </c>
      <c r="F7" s="22"/>
    </row>
    <row r="8" spans="1:7" ht="11.25">
      <c r="A8" s="18">
        <v>111191</v>
      </c>
      <c r="B8" s="24" t="s">
        <v>3694</v>
      </c>
      <c r="C8" s="24" t="str">
        <f t="shared" si="0"/>
        <v>111191 - Oilseed and Grain Combination Farming</v>
      </c>
      <c r="D8" s="22"/>
      <c r="E8" s="22" t="s">
        <v>372</v>
      </c>
      <c r="F8" s="22"/>
      <c r="G8" s="26"/>
    </row>
    <row r="9" spans="1:7" ht="11.25">
      <c r="A9" s="18">
        <v>111199</v>
      </c>
      <c r="B9" s="24" t="s">
        <v>3695</v>
      </c>
      <c r="C9" s="24" t="str">
        <f t="shared" si="0"/>
        <v>111199 - All Other Grain Farming</v>
      </c>
      <c r="D9" s="22"/>
      <c r="E9" s="22" t="s">
        <v>372</v>
      </c>
      <c r="F9" s="22"/>
      <c r="G9" s="26"/>
    </row>
    <row r="10" spans="1:7" ht="11.25">
      <c r="A10" s="18">
        <v>111211</v>
      </c>
      <c r="B10" s="24" t="s">
        <v>3696</v>
      </c>
      <c r="C10" s="24" t="str">
        <f t="shared" si="0"/>
        <v>111211 - Potato Farming</v>
      </c>
      <c r="D10" s="22"/>
      <c r="E10" s="22" t="s">
        <v>372</v>
      </c>
      <c r="F10" s="22"/>
      <c r="G10" s="26"/>
    </row>
    <row r="11" spans="1:7" ht="11.25">
      <c r="A11" s="18">
        <v>111219</v>
      </c>
      <c r="B11" s="24" t="s">
        <v>3697</v>
      </c>
      <c r="C11" s="24" t="str">
        <f t="shared" si="0"/>
        <v>111219 - Other Vegetable (except Potato) and Melon Farming</v>
      </c>
      <c r="D11" s="22"/>
      <c r="E11" s="22" t="s">
        <v>372</v>
      </c>
      <c r="F11" s="22"/>
      <c r="G11" s="26"/>
    </row>
    <row r="12" spans="1:7" ht="11.25">
      <c r="A12" s="18">
        <v>111310</v>
      </c>
      <c r="B12" s="24" t="s">
        <v>3698</v>
      </c>
      <c r="C12" s="24" t="str">
        <f t="shared" si="0"/>
        <v>111310 - Orange Groves</v>
      </c>
      <c r="D12" s="22"/>
      <c r="E12" s="22" t="s">
        <v>372</v>
      </c>
      <c r="F12" s="22"/>
      <c r="G12" s="26"/>
    </row>
    <row r="13" spans="1:6" ht="11.25">
      <c r="A13" s="18">
        <v>111320</v>
      </c>
      <c r="B13" s="24" t="s">
        <v>3699</v>
      </c>
      <c r="C13" s="24" t="str">
        <f t="shared" si="0"/>
        <v>111320 - Citrus (except Orange) Groves</v>
      </c>
      <c r="D13" s="22"/>
      <c r="E13" s="22" t="s">
        <v>372</v>
      </c>
      <c r="F13" s="22"/>
    </row>
    <row r="14" spans="1:6" ht="11.25">
      <c r="A14" s="18">
        <v>111331</v>
      </c>
      <c r="B14" s="24" t="s">
        <v>3700</v>
      </c>
      <c r="C14" s="24" t="str">
        <f t="shared" si="0"/>
        <v>111331 - Apple Orchards</v>
      </c>
      <c r="D14" s="22"/>
      <c r="E14" s="22" t="s">
        <v>372</v>
      </c>
      <c r="F14" s="22"/>
    </row>
    <row r="15" spans="1:6" ht="11.25">
      <c r="A15" s="18">
        <v>111332</v>
      </c>
      <c r="B15" s="24" t="s">
        <v>3701</v>
      </c>
      <c r="C15" s="24" t="str">
        <f t="shared" si="0"/>
        <v>111332 - Grape Vineyards</v>
      </c>
      <c r="D15" s="22"/>
      <c r="E15" s="22" t="s">
        <v>372</v>
      </c>
      <c r="F15" s="22"/>
    </row>
    <row r="16" spans="1:6" ht="11.25">
      <c r="A16" s="18">
        <v>111333</v>
      </c>
      <c r="B16" s="24" t="s">
        <v>3702</v>
      </c>
      <c r="C16" s="24" t="str">
        <f t="shared" si="0"/>
        <v>111333 - Strawberry Farming</v>
      </c>
      <c r="D16" s="22"/>
      <c r="E16" s="22" t="s">
        <v>372</v>
      </c>
      <c r="F16" s="22"/>
    </row>
    <row r="17" spans="1:6" ht="11.25">
      <c r="A17" s="18">
        <v>111334</v>
      </c>
      <c r="B17" s="24" t="s">
        <v>3703</v>
      </c>
      <c r="C17" s="24" t="str">
        <f t="shared" si="0"/>
        <v>111334 - Berry (except Strawberry) Farming</v>
      </c>
      <c r="D17" s="22"/>
      <c r="E17" s="22" t="s">
        <v>372</v>
      </c>
      <c r="F17" s="22"/>
    </row>
    <row r="18" spans="1:6" ht="11.25">
      <c r="A18" s="18">
        <v>111335</v>
      </c>
      <c r="B18" s="24" t="s">
        <v>3704</v>
      </c>
      <c r="C18" s="24" t="str">
        <f t="shared" si="0"/>
        <v>111335 - Tree Nut Farming</v>
      </c>
      <c r="D18" s="22"/>
      <c r="E18" s="22" t="s">
        <v>372</v>
      </c>
      <c r="F18" s="22"/>
    </row>
    <row r="19" spans="1:6" ht="11.25">
      <c r="A19" s="18">
        <v>111336</v>
      </c>
      <c r="B19" s="24" t="s">
        <v>3705</v>
      </c>
      <c r="C19" s="24" t="str">
        <f t="shared" si="0"/>
        <v>111336 - Fruit and Tree Nut Combination Farming</v>
      </c>
      <c r="D19" s="22"/>
      <c r="E19" s="22" t="s">
        <v>372</v>
      </c>
      <c r="F19" s="22"/>
    </row>
    <row r="20" spans="1:6" ht="11.25">
      <c r="A20" s="18">
        <v>111339</v>
      </c>
      <c r="B20" s="24" t="s">
        <v>3706</v>
      </c>
      <c r="C20" s="24" t="str">
        <f t="shared" si="0"/>
        <v>111339 - Other Noncitrus Fruit Farming</v>
      </c>
      <c r="D20" s="22"/>
      <c r="E20" s="22" t="s">
        <v>372</v>
      </c>
      <c r="F20" s="22"/>
    </row>
    <row r="21" spans="1:6" ht="11.25">
      <c r="A21" s="18">
        <v>111411</v>
      </c>
      <c r="B21" s="24" t="s">
        <v>3707</v>
      </c>
      <c r="C21" s="24" t="str">
        <f t="shared" si="0"/>
        <v>111411 - Mushroom Production</v>
      </c>
      <c r="D21" s="22"/>
      <c r="E21" s="22" t="s">
        <v>372</v>
      </c>
      <c r="F21" s="22"/>
    </row>
    <row r="22" spans="1:6" ht="11.25">
      <c r="A22" s="18">
        <v>111419</v>
      </c>
      <c r="B22" s="24" t="s">
        <v>3708</v>
      </c>
      <c r="C22" s="24" t="str">
        <f t="shared" si="0"/>
        <v>111419 - Other Food Crops Grown Under Cover</v>
      </c>
      <c r="D22" s="22"/>
      <c r="E22" s="22" t="s">
        <v>372</v>
      </c>
      <c r="F22" s="22"/>
    </row>
    <row r="23" spans="1:6" ht="11.25">
      <c r="A23" s="18">
        <v>111421</v>
      </c>
      <c r="B23" s="24" t="s">
        <v>3709</v>
      </c>
      <c r="C23" s="24" t="str">
        <f t="shared" si="0"/>
        <v>111421 - Nursery and Tree Production</v>
      </c>
      <c r="D23" s="22"/>
      <c r="E23" s="22" t="s">
        <v>372</v>
      </c>
      <c r="F23" s="22"/>
    </row>
    <row r="24" spans="1:6" ht="11.25">
      <c r="A24" s="18">
        <v>111422</v>
      </c>
      <c r="B24" s="24" t="s">
        <v>1946</v>
      </c>
      <c r="C24" s="24" t="str">
        <f t="shared" si="0"/>
        <v>111422 - Floriculture Production</v>
      </c>
      <c r="D24" s="22"/>
      <c r="E24" s="22" t="s">
        <v>372</v>
      </c>
      <c r="F24" s="22"/>
    </row>
    <row r="25" spans="1:6" ht="11.25">
      <c r="A25" s="18">
        <v>111910</v>
      </c>
      <c r="B25" s="24" t="s">
        <v>1947</v>
      </c>
      <c r="C25" s="24" t="str">
        <f t="shared" si="0"/>
        <v>111910 - Tobacco Farming</v>
      </c>
      <c r="D25" s="22"/>
      <c r="E25" s="22" t="s">
        <v>372</v>
      </c>
      <c r="F25" s="22"/>
    </row>
    <row r="26" spans="1:6" ht="11.25">
      <c r="A26" s="18">
        <v>111920</v>
      </c>
      <c r="B26" s="24" t="s">
        <v>1948</v>
      </c>
      <c r="C26" s="24" t="str">
        <f t="shared" si="0"/>
        <v>111920 - Cotton Farming</v>
      </c>
      <c r="D26" s="22"/>
      <c r="E26" s="22" t="s">
        <v>372</v>
      </c>
      <c r="F26" s="22"/>
    </row>
    <row r="27" spans="1:6" ht="11.25">
      <c r="A27" s="18">
        <v>111930</v>
      </c>
      <c r="B27" s="24" t="s">
        <v>1949</v>
      </c>
      <c r="C27" s="24" t="str">
        <f t="shared" si="0"/>
        <v>111930 - Sugarcane Farming</v>
      </c>
      <c r="D27" s="22"/>
      <c r="E27" s="22" t="s">
        <v>372</v>
      </c>
      <c r="F27" s="22"/>
    </row>
    <row r="28" spans="1:6" ht="11.25">
      <c r="A28" s="18">
        <v>111940</v>
      </c>
      <c r="B28" s="24" t="s">
        <v>1950</v>
      </c>
      <c r="C28" s="24" t="str">
        <f t="shared" si="0"/>
        <v>111940 - Hay Farming</v>
      </c>
      <c r="D28" s="22"/>
      <c r="E28" s="22" t="s">
        <v>372</v>
      </c>
      <c r="F28" s="22"/>
    </row>
    <row r="29" spans="1:6" ht="11.25">
      <c r="A29" s="18">
        <v>111991</v>
      </c>
      <c r="B29" s="24" t="s">
        <v>3890</v>
      </c>
      <c r="C29" s="24" t="str">
        <f t="shared" si="0"/>
        <v>111991 - Sugar Beet Farming</v>
      </c>
      <c r="D29" s="22"/>
      <c r="E29" s="22" t="s">
        <v>372</v>
      </c>
      <c r="F29" s="22"/>
    </row>
    <row r="30" spans="1:6" ht="11.25">
      <c r="A30" s="18">
        <v>111992</v>
      </c>
      <c r="B30" s="24" t="s">
        <v>3891</v>
      </c>
      <c r="C30" s="24" t="str">
        <f t="shared" si="0"/>
        <v>111992 - Peanut Farming</v>
      </c>
      <c r="D30" s="22"/>
      <c r="E30" s="22" t="s">
        <v>372</v>
      </c>
      <c r="F30" s="22"/>
    </row>
    <row r="31" spans="1:6" ht="11.25">
      <c r="A31" s="18">
        <v>111998</v>
      </c>
      <c r="B31" s="24" t="s">
        <v>3892</v>
      </c>
      <c r="C31" s="24" t="str">
        <f t="shared" si="0"/>
        <v>111998 - All Other Miscellaneous Crop Farming</v>
      </c>
      <c r="D31" s="22"/>
      <c r="E31" s="22" t="s">
        <v>372</v>
      </c>
      <c r="F31" s="22"/>
    </row>
    <row r="32" spans="1:6" ht="11.25">
      <c r="A32" s="18">
        <v>112111</v>
      </c>
      <c r="B32" s="24" t="s">
        <v>3893</v>
      </c>
      <c r="C32" s="24" t="str">
        <f t="shared" si="0"/>
        <v>112111 - Beef Cattle Ranching and Farming</v>
      </c>
      <c r="D32" s="22"/>
      <c r="E32" s="22" t="s">
        <v>372</v>
      </c>
      <c r="F32" s="22"/>
    </row>
    <row r="33" spans="1:6" ht="11.25">
      <c r="A33" s="18">
        <v>112112</v>
      </c>
      <c r="B33" s="24" t="s">
        <v>3894</v>
      </c>
      <c r="C33" s="24" t="str">
        <f t="shared" si="0"/>
        <v>112112 - Cattle Feedlots</v>
      </c>
      <c r="D33" s="22"/>
      <c r="E33" s="22" t="s">
        <v>372</v>
      </c>
      <c r="F33" s="22"/>
    </row>
    <row r="34" spans="1:6" ht="11.25">
      <c r="A34" s="18">
        <v>112120</v>
      </c>
      <c r="B34" s="24" t="s">
        <v>3895</v>
      </c>
      <c r="C34" s="24" t="str">
        <f t="shared" si="0"/>
        <v>112120 - Dairy Cattle and Milk Production</v>
      </c>
      <c r="D34" s="22"/>
      <c r="E34" s="22" t="s">
        <v>372</v>
      </c>
      <c r="F34" s="22"/>
    </row>
    <row r="35" spans="1:6" ht="11.25">
      <c r="A35" s="18">
        <v>112130</v>
      </c>
      <c r="B35" s="24" t="s">
        <v>315</v>
      </c>
      <c r="C35" s="24" t="str">
        <f t="shared" si="0"/>
        <v>112130 - Dual-Purpose Cattle Ranching and Farming</v>
      </c>
      <c r="D35" s="22"/>
      <c r="E35" s="22" t="s">
        <v>372</v>
      </c>
      <c r="F35" s="22"/>
    </row>
    <row r="36" spans="1:6" ht="11.25">
      <c r="A36" s="18">
        <v>112210</v>
      </c>
      <c r="B36" s="24" t="s">
        <v>316</v>
      </c>
      <c r="C36" s="24" t="str">
        <f t="shared" si="0"/>
        <v>112210 - Hog and Pig Farming</v>
      </c>
      <c r="D36" s="22"/>
      <c r="E36" s="22" t="s">
        <v>372</v>
      </c>
      <c r="F36" s="22"/>
    </row>
    <row r="37" spans="1:6" ht="11.25">
      <c r="A37" s="18">
        <v>112310</v>
      </c>
      <c r="B37" s="24" t="s">
        <v>317</v>
      </c>
      <c r="C37" s="24" t="str">
        <f t="shared" si="0"/>
        <v>112310 - Chicken Egg Production</v>
      </c>
      <c r="D37" s="22"/>
      <c r="E37" s="22" t="s">
        <v>372</v>
      </c>
      <c r="F37" s="22"/>
    </row>
    <row r="38" spans="1:6" ht="11.25">
      <c r="A38" s="18">
        <v>112320</v>
      </c>
      <c r="B38" s="24" t="s">
        <v>318</v>
      </c>
      <c r="C38" s="24" t="str">
        <f t="shared" si="0"/>
        <v>112320 - Broilers and Other Meat Type Chicken Production</v>
      </c>
      <c r="D38" s="22"/>
      <c r="E38" s="22" t="s">
        <v>372</v>
      </c>
      <c r="F38" s="22"/>
    </row>
    <row r="39" spans="1:6" ht="11.25">
      <c r="A39" s="18">
        <v>112330</v>
      </c>
      <c r="B39" s="24" t="s">
        <v>319</v>
      </c>
      <c r="C39" s="24" t="str">
        <f t="shared" si="0"/>
        <v>112330 - Turkey Production</v>
      </c>
      <c r="D39" s="22"/>
      <c r="E39" s="22" t="s">
        <v>372</v>
      </c>
      <c r="F39" s="22"/>
    </row>
    <row r="40" spans="1:6" ht="11.25">
      <c r="A40" s="18">
        <v>112340</v>
      </c>
      <c r="B40" s="24" t="s">
        <v>320</v>
      </c>
      <c r="C40" s="24" t="str">
        <f t="shared" si="0"/>
        <v>112340 - Poultry Hatcheries</v>
      </c>
      <c r="D40" s="22"/>
      <c r="E40" s="22" t="s">
        <v>372</v>
      </c>
      <c r="F40" s="22"/>
    </row>
    <row r="41" spans="1:6" ht="11.25">
      <c r="A41" s="18">
        <v>112390</v>
      </c>
      <c r="B41" s="24" t="s">
        <v>321</v>
      </c>
      <c r="C41" s="24" t="str">
        <f t="shared" si="0"/>
        <v>112390 - Other Poultry Production</v>
      </c>
      <c r="D41" s="22"/>
      <c r="E41" s="22" t="s">
        <v>372</v>
      </c>
      <c r="F41" s="22"/>
    </row>
    <row r="42" spans="1:6" ht="11.25">
      <c r="A42" s="18">
        <v>112410</v>
      </c>
      <c r="B42" s="24" t="s">
        <v>322</v>
      </c>
      <c r="C42" s="24" t="str">
        <f t="shared" si="0"/>
        <v>112410 - Sheep Farming</v>
      </c>
      <c r="D42" s="22"/>
      <c r="E42" s="22" t="s">
        <v>372</v>
      </c>
      <c r="F42" s="22"/>
    </row>
    <row r="43" spans="1:6" ht="11.25">
      <c r="A43" s="18">
        <v>112420</v>
      </c>
      <c r="B43" s="24" t="s">
        <v>323</v>
      </c>
      <c r="C43" s="24" t="str">
        <f t="shared" si="0"/>
        <v>112420 - Goat Farming</v>
      </c>
      <c r="D43" s="22"/>
      <c r="E43" s="22" t="s">
        <v>372</v>
      </c>
      <c r="F43" s="22"/>
    </row>
    <row r="44" spans="1:6" ht="11.25">
      <c r="A44" s="18">
        <v>112511</v>
      </c>
      <c r="B44" s="24" t="s">
        <v>324</v>
      </c>
      <c r="C44" s="24" t="str">
        <f t="shared" si="0"/>
        <v>112511 - Finfish Farming and Fish Hatcheries</v>
      </c>
      <c r="D44" s="22"/>
      <c r="E44" s="22" t="s">
        <v>372</v>
      </c>
      <c r="F44" s="22"/>
    </row>
    <row r="45" spans="1:6" ht="11.25">
      <c r="A45" s="18">
        <v>112512</v>
      </c>
      <c r="B45" s="24" t="s">
        <v>325</v>
      </c>
      <c r="C45" s="24" t="str">
        <f t="shared" si="0"/>
        <v>112512 - Shellfish Farming</v>
      </c>
      <c r="D45" s="22"/>
      <c r="E45" s="22" t="s">
        <v>372</v>
      </c>
      <c r="F45" s="22"/>
    </row>
    <row r="46" spans="1:6" ht="11.25">
      <c r="A46" s="18">
        <v>112519</v>
      </c>
      <c r="B46" s="24" t="s">
        <v>2870</v>
      </c>
      <c r="C46" s="24" t="str">
        <f t="shared" si="0"/>
        <v>112519 - Other Aquaculture</v>
      </c>
      <c r="D46" s="22"/>
      <c r="E46" s="22" t="s">
        <v>372</v>
      </c>
      <c r="F46" s="22"/>
    </row>
    <row r="47" spans="1:6" ht="11.25">
      <c r="A47" s="18">
        <v>112910</v>
      </c>
      <c r="B47" s="24" t="s">
        <v>326</v>
      </c>
      <c r="C47" s="24" t="str">
        <f t="shared" si="0"/>
        <v>112910 - Apiculture</v>
      </c>
      <c r="D47" s="22"/>
      <c r="E47" s="22" t="s">
        <v>372</v>
      </c>
      <c r="F47" s="22"/>
    </row>
    <row r="48" spans="1:6" ht="11.25">
      <c r="A48" s="18">
        <v>112920</v>
      </c>
      <c r="B48" s="24" t="s">
        <v>327</v>
      </c>
      <c r="C48" s="24" t="str">
        <f t="shared" si="0"/>
        <v>112920 - Horses and Other Equine Production</v>
      </c>
      <c r="D48" s="22"/>
      <c r="E48" s="22" t="s">
        <v>372</v>
      </c>
      <c r="F48" s="22"/>
    </row>
    <row r="49" spans="1:6" ht="11.25">
      <c r="A49" s="18">
        <v>112930</v>
      </c>
      <c r="B49" s="24" t="s">
        <v>328</v>
      </c>
      <c r="C49" s="24" t="str">
        <f t="shared" si="0"/>
        <v>112930 - Fur-Bearing Animal and Rabbit Production</v>
      </c>
      <c r="D49" s="22"/>
      <c r="E49" s="22" t="s">
        <v>372</v>
      </c>
      <c r="F49" s="22"/>
    </row>
    <row r="50" spans="1:6" ht="11.25">
      <c r="A50" s="18">
        <v>112990</v>
      </c>
      <c r="B50" s="24" t="s">
        <v>329</v>
      </c>
      <c r="C50" s="24" t="str">
        <f t="shared" si="0"/>
        <v>112990 - All Other Animal Production</v>
      </c>
      <c r="D50" s="22"/>
      <c r="E50" s="22" t="s">
        <v>372</v>
      </c>
      <c r="F50" s="22"/>
    </row>
    <row r="51" spans="1:6" ht="11.25">
      <c r="A51" s="18">
        <v>113110</v>
      </c>
      <c r="B51" s="24" t="s">
        <v>330</v>
      </c>
      <c r="C51" s="24" t="str">
        <f t="shared" si="0"/>
        <v>113110 - Timber Tract Operations</v>
      </c>
      <c r="D51" s="22"/>
      <c r="E51" s="22" t="s">
        <v>372</v>
      </c>
      <c r="F51" s="22"/>
    </row>
    <row r="52" spans="1:6" ht="11.25">
      <c r="A52" s="18">
        <v>113210</v>
      </c>
      <c r="B52" s="24" t="s">
        <v>331</v>
      </c>
      <c r="C52" s="24" t="str">
        <f t="shared" si="0"/>
        <v>113210 - Forest Nurseries and Gathering of Forest Products</v>
      </c>
      <c r="D52" s="22"/>
      <c r="E52" s="22" t="s">
        <v>372</v>
      </c>
      <c r="F52" s="22"/>
    </row>
    <row r="53" spans="1:6" ht="11.25">
      <c r="A53" s="18">
        <v>113310</v>
      </c>
      <c r="B53" s="24" t="s">
        <v>332</v>
      </c>
      <c r="C53" s="24" t="str">
        <f t="shared" si="0"/>
        <v>113310 - Logging</v>
      </c>
      <c r="D53" s="22"/>
      <c r="E53" s="22" t="s">
        <v>372</v>
      </c>
      <c r="F53" s="22"/>
    </row>
    <row r="54" spans="1:6" ht="11.25">
      <c r="A54" s="18">
        <v>114111</v>
      </c>
      <c r="B54" s="24" t="s">
        <v>333</v>
      </c>
      <c r="C54" s="24" t="str">
        <f t="shared" si="0"/>
        <v>114111 - Finfish Fishing</v>
      </c>
      <c r="D54" s="22"/>
      <c r="E54" s="22" t="s">
        <v>372</v>
      </c>
      <c r="F54" s="22"/>
    </row>
    <row r="55" spans="1:6" ht="11.25">
      <c r="A55" s="18">
        <v>114112</v>
      </c>
      <c r="B55" s="24" t="s">
        <v>334</v>
      </c>
      <c r="C55" s="24" t="str">
        <f t="shared" si="0"/>
        <v>114112 - Shellfish Fishing</v>
      </c>
      <c r="D55" s="22"/>
      <c r="E55" s="22" t="s">
        <v>372</v>
      </c>
      <c r="F55" s="22"/>
    </row>
    <row r="56" spans="1:6" ht="11.25">
      <c r="A56" s="18">
        <v>114119</v>
      </c>
      <c r="B56" s="24" t="s">
        <v>335</v>
      </c>
      <c r="C56" s="24" t="str">
        <f t="shared" si="0"/>
        <v>114119 - Other Marine Fishing</v>
      </c>
      <c r="D56" s="22"/>
      <c r="E56" s="22" t="s">
        <v>372</v>
      </c>
      <c r="F56" s="22"/>
    </row>
    <row r="57" spans="1:6" ht="11.25">
      <c r="A57" s="18">
        <v>114210</v>
      </c>
      <c r="B57" s="24" t="s">
        <v>336</v>
      </c>
      <c r="C57" s="24" t="str">
        <f t="shared" si="0"/>
        <v>114210 - Hunting and Trapping</v>
      </c>
      <c r="D57" s="22"/>
      <c r="E57" s="22" t="s">
        <v>372</v>
      </c>
      <c r="F57" s="22"/>
    </row>
    <row r="58" spans="1:6" ht="11.25">
      <c r="A58" s="18">
        <v>115111</v>
      </c>
      <c r="B58" s="24" t="s">
        <v>337</v>
      </c>
      <c r="C58" s="24" t="str">
        <f t="shared" si="0"/>
        <v>115111 - Cotton Ginning</v>
      </c>
      <c r="D58" s="22"/>
      <c r="E58" s="22" t="s">
        <v>372</v>
      </c>
      <c r="F58" s="22"/>
    </row>
    <row r="59" spans="1:6" ht="11.25">
      <c r="A59" s="18">
        <v>115112</v>
      </c>
      <c r="B59" s="24" t="s">
        <v>338</v>
      </c>
      <c r="C59" s="24" t="str">
        <f t="shared" si="0"/>
        <v>115112 - Soil Preparation, Planting, and Cultivating</v>
      </c>
      <c r="D59" s="22"/>
      <c r="E59" s="22" t="s">
        <v>372</v>
      </c>
      <c r="F59" s="22"/>
    </row>
    <row r="60" spans="1:6" ht="11.25">
      <c r="A60" s="18">
        <v>115113</v>
      </c>
      <c r="B60" s="24" t="s">
        <v>339</v>
      </c>
      <c r="C60" s="24" t="str">
        <f t="shared" si="0"/>
        <v>115113 - Crop Harvesting, Primarily by Machine</v>
      </c>
      <c r="D60" s="22"/>
      <c r="E60" s="22" t="s">
        <v>372</v>
      </c>
      <c r="F60" s="22"/>
    </row>
    <row r="61" spans="1:6" ht="11.25">
      <c r="A61" s="18">
        <v>115114</v>
      </c>
      <c r="B61" s="24" t="s">
        <v>340</v>
      </c>
      <c r="C61" s="24" t="str">
        <f t="shared" si="0"/>
        <v>115114 - Postharvest Crop Activities (except Cotton Ginning)</v>
      </c>
      <c r="D61" s="22"/>
      <c r="E61" s="22" t="s">
        <v>372</v>
      </c>
      <c r="F61" s="22"/>
    </row>
    <row r="62" spans="1:6" ht="11.25">
      <c r="A62" s="18">
        <v>115115</v>
      </c>
      <c r="B62" s="24" t="s">
        <v>341</v>
      </c>
      <c r="C62" s="24" t="str">
        <f t="shared" si="0"/>
        <v>115115 - Farm Labor Contractors and Crew Leaders</v>
      </c>
      <c r="D62" s="22"/>
      <c r="E62" s="22" t="s">
        <v>372</v>
      </c>
      <c r="F62" s="22"/>
    </row>
    <row r="63" spans="1:6" ht="11.25">
      <c r="A63" s="18">
        <v>115116</v>
      </c>
      <c r="B63" s="24" t="s">
        <v>342</v>
      </c>
      <c r="C63" s="24" t="str">
        <f t="shared" si="0"/>
        <v>115116 - Farm Management Services</v>
      </c>
      <c r="D63" s="22"/>
      <c r="E63" s="22" t="s">
        <v>372</v>
      </c>
      <c r="F63" s="22"/>
    </row>
    <row r="64" spans="1:6" ht="11.25">
      <c r="A64" s="18">
        <v>115210</v>
      </c>
      <c r="B64" s="24" t="s">
        <v>343</v>
      </c>
      <c r="C64" s="24" t="str">
        <f t="shared" si="0"/>
        <v>115210 - Support Activities for Animal Production</v>
      </c>
      <c r="D64" s="22"/>
      <c r="E64" s="22" t="s">
        <v>372</v>
      </c>
      <c r="F64" s="22"/>
    </row>
    <row r="65" spans="1:6" ht="11.25">
      <c r="A65" s="18">
        <v>115310</v>
      </c>
      <c r="B65" s="24" t="s">
        <v>344</v>
      </c>
      <c r="C65" s="24" t="str">
        <f t="shared" si="0"/>
        <v>115310 - Support Activities for Forestry</v>
      </c>
      <c r="D65" s="22"/>
      <c r="E65" s="22" t="s">
        <v>372</v>
      </c>
      <c r="F65" s="22"/>
    </row>
    <row r="66" spans="1:6" ht="11.25">
      <c r="A66" s="18">
        <v>211111</v>
      </c>
      <c r="B66" s="24" t="s">
        <v>345</v>
      </c>
      <c r="C66" s="24" t="str">
        <f aca="true" t="shared" si="1" ref="C66:C129">A66&amp;" - "&amp;B66</f>
        <v>211111 - Crude Petroleum and Natural Gas Extraction</v>
      </c>
      <c r="D66" s="22"/>
      <c r="E66" s="22" t="s">
        <v>372</v>
      </c>
      <c r="F66" s="22"/>
    </row>
    <row r="67" spans="1:6" ht="11.25">
      <c r="A67" s="18">
        <v>211112</v>
      </c>
      <c r="B67" s="24" t="s">
        <v>2397</v>
      </c>
      <c r="C67" s="24" t="str">
        <f t="shared" si="1"/>
        <v>211112 - Natural Gas Liquid Extraction</v>
      </c>
      <c r="D67" s="22"/>
      <c r="E67" s="22" t="s">
        <v>372</v>
      </c>
      <c r="F67" s="22"/>
    </row>
    <row r="68" spans="1:6" ht="11.25">
      <c r="A68" s="18">
        <v>212111</v>
      </c>
      <c r="B68" s="24" t="s">
        <v>2398</v>
      </c>
      <c r="C68" s="24" t="str">
        <f t="shared" si="1"/>
        <v>212111 - Bituminous Coal and Lignite Surface Mining</v>
      </c>
      <c r="D68" s="22"/>
      <c r="E68" s="22" t="s">
        <v>372</v>
      </c>
      <c r="F68" s="22"/>
    </row>
    <row r="69" spans="1:6" ht="11.25">
      <c r="A69" s="18">
        <v>212112</v>
      </c>
      <c r="B69" s="24" t="s">
        <v>1239</v>
      </c>
      <c r="C69" s="24" t="str">
        <f t="shared" si="1"/>
        <v>212112 - Bituminous Coal Underground Mining</v>
      </c>
      <c r="D69" s="22"/>
      <c r="E69" s="22" t="s">
        <v>372</v>
      </c>
      <c r="F69" s="22"/>
    </row>
    <row r="70" spans="1:6" ht="11.25">
      <c r="A70" s="18">
        <v>212113</v>
      </c>
      <c r="B70" s="24" t="s">
        <v>1240</v>
      </c>
      <c r="C70" s="24" t="str">
        <f t="shared" si="1"/>
        <v>212113 - Anthracite Mining</v>
      </c>
      <c r="D70" s="22"/>
      <c r="E70" s="22" t="s">
        <v>372</v>
      </c>
      <c r="F70" s="22"/>
    </row>
    <row r="71" spans="1:6" ht="11.25">
      <c r="A71" s="18">
        <v>212210</v>
      </c>
      <c r="B71" s="24" t="s">
        <v>1241</v>
      </c>
      <c r="C71" s="24" t="str">
        <f t="shared" si="1"/>
        <v>212210 - Iron Ore Mining</v>
      </c>
      <c r="D71" s="22"/>
      <c r="E71" s="22" t="s">
        <v>372</v>
      </c>
      <c r="F71" s="22"/>
    </row>
    <row r="72" spans="1:6" ht="11.25">
      <c r="A72" s="18">
        <v>212221</v>
      </c>
      <c r="B72" s="24" t="s">
        <v>1242</v>
      </c>
      <c r="C72" s="24" t="str">
        <f t="shared" si="1"/>
        <v>212221 - Gold Ore Mining</v>
      </c>
      <c r="D72" s="22"/>
      <c r="E72" s="22" t="s">
        <v>372</v>
      </c>
      <c r="F72" s="22"/>
    </row>
    <row r="73" spans="1:6" ht="11.25">
      <c r="A73" s="18">
        <v>212222</v>
      </c>
      <c r="B73" s="24" t="s">
        <v>1243</v>
      </c>
      <c r="C73" s="24" t="str">
        <f t="shared" si="1"/>
        <v>212222 - Silver Ore Mining</v>
      </c>
      <c r="D73" s="22"/>
      <c r="E73" s="22" t="s">
        <v>372</v>
      </c>
      <c r="F73" s="22"/>
    </row>
    <row r="74" spans="1:6" ht="11.25">
      <c r="A74" s="18">
        <v>212231</v>
      </c>
      <c r="B74" s="24" t="s">
        <v>1244</v>
      </c>
      <c r="C74" s="24" t="str">
        <f t="shared" si="1"/>
        <v>212231 - Lead Ore and Zinc Ore Mining</v>
      </c>
      <c r="D74" s="22"/>
      <c r="E74" s="22" t="s">
        <v>372</v>
      </c>
      <c r="F74" s="22"/>
    </row>
    <row r="75" spans="1:6" ht="11.25">
      <c r="A75" s="18">
        <v>212234</v>
      </c>
      <c r="B75" s="24" t="s">
        <v>1245</v>
      </c>
      <c r="C75" s="24" t="str">
        <f t="shared" si="1"/>
        <v>212234 - Copper Ore and Nickel Ore Mining</v>
      </c>
      <c r="D75" s="22"/>
      <c r="E75" s="22" t="s">
        <v>372</v>
      </c>
      <c r="F75" s="22"/>
    </row>
    <row r="76" spans="1:6" ht="11.25">
      <c r="A76" s="18">
        <v>212291</v>
      </c>
      <c r="B76" s="24" t="s">
        <v>1246</v>
      </c>
      <c r="C76" s="24" t="str">
        <f t="shared" si="1"/>
        <v>212291 - Uranium-Radium-Vanadium Ore Mining</v>
      </c>
      <c r="D76" s="22"/>
      <c r="E76" s="22" t="s">
        <v>372</v>
      </c>
      <c r="F76" s="22"/>
    </row>
    <row r="77" spans="1:6" ht="11.25">
      <c r="A77" s="18">
        <v>212299</v>
      </c>
      <c r="B77" s="24" t="s">
        <v>1247</v>
      </c>
      <c r="C77" s="24" t="str">
        <f t="shared" si="1"/>
        <v>212299 - All Other Metal Ore Mining</v>
      </c>
      <c r="D77" s="22"/>
      <c r="E77" s="22" t="s">
        <v>372</v>
      </c>
      <c r="F77" s="22"/>
    </row>
    <row r="78" spans="1:6" ht="11.25">
      <c r="A78" s="18">
        <v>212311</v>
      </c>
      <c r="B78" s="24" t="s">
        <v>1248</v>
      </c>
      <c r="C78" s="24" t="str">
        <f t="shared" si="1"/>
        <v>212311 - Dimension Stone Mining and Quarrying</v>
      </c>
      <c r="D78" s="22"/>
      <c r="E78" s="22" t="s">
        <v>372</v>
      </c>
      <c r="F78" s="22"/>
    </row>
    <row r="79" spans="1:6" ht="11.25">
      <c r="A79" s="18">
        <v>212312</v>
      </c>
      <c r="B79" s="24" t="s">
        <v>1249</v>
      </c>
      <c r="C79" s="24" t="str">
        <f t="shared" si="1"/>
        <v>212312 - Crushed and Broken Limestone Mining and Quarrying</v>
      </c>
      <c r="D79" s="22"/>
      <c r="E79" s="22" t="s">
        <v>372</v>
      </c>
      <c r="F79" s="22"/>
    </row>
    <row r="80" spans="1:6" ht="11.25">
      <c r="A80" s="18">
        <v>212313</v>
      </c>
      <c r="B80" s="24" t="s">
        <v>1978</v>
      </c>
      <c r="C80" s="24" t="str">
        <f t="shared" si="1"/>
        <v>212313 - Crushed and Broken Granite Mining and Quarrying</v>
      </c>
      <c r="D80" s="22"/>
      <c r="E80" s="22" t="s">
        <v>372</v>
      </c>
      <c r="F80" s="22"/>
    </row>
    <row r="81" spans="1:6" ht="11.25">
      <c r="A81" s="18">
        <v>212319</v>
      </c>
      <c r="B81" s="24" t="s">
        <v>1979</v>
      </c>
      <c r="C81" s="24" t="str">
        <f t="shared" si="1"/>
        <v>212319 - Other Crushed and Broken Stone Mining and Quarrying</v>
      </c>
      <c r="D81" s="22"/>
      <c r="E81" s="22" t="s">
        <v>372</v>
      </c>
      <c r="F81" s="22"/>
    </row>
    <row r="82" spans="1:6" ht="11.25">
      <c r="A82" s="18">
        <v>212321</v>
      </c>
      <c r="B82" s="24" t="s">
        <v>1980</v>
      </c>
      <c r="C82" s="24" t="str">
        <f t="shared" si="1"/>
        <v>212321 - Construction Sand and Gravel Mining</v>
      </c>
      <c r="D82" s="22"/>
      <c r="E82" s="22" t="s">
        <v>372</v>
      </c>
      <c r="F82" s="22"/>
    </row>
    <row r="83" spans="1:6" ht="11.25">
      <c r="A83" s="18">
        <v>212322</v>
      </c>
      <c r="B83" s="24" t="s">
        <v>4095</v>
      </c>
      <c r="C83" s="24" t="str">
        <f t="shared" si="1"/>
        <v>212322 - Industrial Sand Mining</v>
      </c>
      <c r="D83" s="22"/>
      <c r="E83" s="22" t="s">
        <v>372</v>
      </c>
      <c r="F83" s="22"/>
    </row>
    <row r="84" spans="1:6" ht="11.25">
      <c r="A84" s="18">
        <v>212324</v>
      </c>
      <c r="B84" s="24" t="s">
        <v>4096</v>
      </c>
      <c r="C84" s="24" t="str">
        <f t="shared" si="1"/>
        <v>212324 - Kaolin and Ball Clay Mining</v>
      </c>
      <c r="D84" s="22"/>
      <c r="E84" s="22" t="s">
        <v>372</v>
      </c>
      <c r="F84" s="22"/>
    </row>
    <row r="85" spans="1:6" ht="11.25">
      <c r="A85" s="18">
        <v>212325</v>
      </c>
      <c r="B85" s="24" t="s">
        <v>4097</v>
      </c>
      <c r="C85" s="24" t="str">
        <f t="shared" si="1"/>
        <v>212325 - Clay and Ceramic and Refractory Minerals Mining</v>
      </c>
      <c r="D85" s="22"/>
      <c r="E85" s="22" t="s">
        <v>372</v>
      </c>
      <c r="F85" s="22"/>
    </row>
    <row r="86" spans="1:6" ht="11.25">
      <c r="A86" s="18">
        <v>212391</v>
      </c>
      <c r="B86" s="24" t="s">
        <v>1782</v>
      </c>
      <c r="C86" s="24" t="str">
        <f t="shared" si="1"/>
        <v>212391 - Potash, Soda, and Borate Mineral Mining</v>
      </c>
      <c r="D86" s="22"/>
      <c r="E86" s="22" t="s">
        <v>372</v>
      </c>
      <c r="F86" s="22"/>
    </row>
    <row r="87" spans="1:6" ht="11.25">
      <c r="A87" s="18">
        <v>212392</v>
      </c>
      <c r="B87" s="24" t="s">
        <v>1783</v>
      </c>
      <c r="C87" s="24" t="str">
        <f t="shared" si="1"/>
        <v>212392 - Phosphate Rock Mining</v>
      </c>
      <c r="D87" s="22"/>
      <c r="E87" s="22" t="s">
        <v>372</v>
      </c>
      <c r="F87" s="22"/>
    </row>
    <row r="88" spans="1:6" ht="11.25">
      <c r="A88" s="18">
        <v>212393</v>
      </c>
      <c r="B88" s="24" t="s">
        <v>4127</v>
      </c>
      <c r="C88" s="24" t="str">
        <f t="shared" si="1"/>
        <v>212393 - Other Chemical and Fertilizer Mineral Mining</v>
      </c>
      <c r="D88" s="22"/>
      <c r="E88" s="22" t="s">
        <v>372</v>
      </c>
      <c r="F88" s="22"/>
    </row>
    <row r="89" spans="1:6" ht="11.25">
      <c r="A89" s="18">
        <v>212399</v>
      </c>
      <c r="B89" s="24" t="s">
        <v>1789</v>
      </c>
      <c r="C89" s="24" t="str">
        <f t="shared" si="1"/>
        <v>212399 - All Other Nonmetallic Mineral Mining</v>
      </c>
      <c r="D89" s="22"/>
      <c r="E89" s="22" t="s">
        <v>372</v>
      </c>
      <c r="F89" s="22"/>
    </row>
    <row r="90" spans="1:6" ht="11.25">
      <c r="A90" s="18">
        <v>213111</v>
      </c>
      <c r="B90" s="24" t="s">
        <v>1790</v>
      </c>
      <c r="C90" s="24" t="str">
        <f t="shared" si="1"/>
        <v>213111 - Drilling Oil and Gas Wells</v>
      </c>
      <c r="D90" s="22"/>
      <c r="E90" s="22" t="s">
        <v>372</v>
      </c>
      <c r="F90" s="22"/>
    </row>
    <row r="91" spans="1:6" ht="11.25">
      <c r="A91" s="18">
        <v>213112</v>
      </c>
      <c r="B91" s="24" t="s">
        <v>1791</v>
      </c>
      <c r="C91" s="24" t="str">
        <f t="shared" si="1"/>
        <v>213112 - Support Activities for Oil and Gas Operations</v>
      </c>
      <c r="D91" s="22"/>
      <c r="E91" s="22" t="s">
        <v>372</v>
      </c>
      <c r="F91" s="22"/>
    </row>
    <row r="92" spans="1:6" ht="11.25">
      <c r="A92" s="18">
        <v>213113</v>
      </c>
      <c r="B92" s="24" t="s">
        <v>1792</v>
      </c>
      <c r="C92" s="24" t="str">
        <f t="shared" si="1"/>
        <v>213113 - Support Activities for Coal Mining</v>
      </c>
      <c r="D92" s="22"/>
      <c r="E92" s="22" t="s">
        <v>372</v>
      </c>
      <c r="F92" s="22"/>
    </row>
    <row r="93" spans="1:6" ht="11.25">
      <c r="A93" s="18">
        <v>213114</v>
      </c>
      <c r="B93" s="24" t="s">
        <v>2871</v>
      </c>
      <c r="C93" s="24" t="str">
        <f t="shared" si="1"/>
        <v>213114 - Support Activities for Metal Mining</v>
      </c>
      <c r="D93" s="22"/>
      <c r="E93" s="22" t="s">
        <v>372</v>
      </c>
      <c r="F93" s="22"/>
    </row>
    <row r="94" spans="1:6" ht="11.25">
      <c r="A94" s="18">
        <v>213115</v>
      </c>
      <c r="B94" s="24" t="s">
        <v>2872</v>
      </c>
      <c r="C94" s="24" t="str">
        <f t="shared" si="1"/>
        <v>213115 - Support Activities for Nonmetallic Minerals (except Fuels)</v>
      </c>
      <c r="D94" s="22"/>
      <c r="E94" s="22" t="s">
        <v>372</v>
      </c>
      <c r="F94" s="22"/>
    </row>
    <row r="95" spans="1:6" ht="11.25">
      <c r="A95" s="18">
        <v>221111</v>
      </c>
      <c r="B95" s="24" t="s">
        <v>1793</v>
      </c>
      <c r="C95" s="24" t="str">
        <f t="shared" si="1"/>
        <v>221111 - Hydroelectric Power Generation</v>
      </c>
      <c r="D95" s="22"/>
      <c r="E95" s="22" t="s">
        <v>372</v>
      </c>
      <c r="F95" s="22"/>
    </row>
    <row r="96" spans="1:6" ht="11.25">
      <c r="A96" s="18">
        <v>221112</v>
      </c>
      <c r="B96" s="24" t="s">
        <v>1794</v>
      </c>
      <c r="C96" s="24" t="str">
        <f t="shared" si="1"/>
        <v>221112 - Fossil Fuel Electric Power Generation</v>
      </c>
      <c r="D96" s="22"/>
      <c r="E96" s="22" t="s">
        <v>372</v>
      </c>
      <c r="F96" s="22"/>
    </row>
    <row r="97" spans="1:6" ht="11.25">
      <c r="A97" s="18">
        <v>221113</v>
      </c>
      <c r="B97" s="24" t="s">
        <v>1795</v>
      </c>
      <c r="C97" s="24" t="str">
        <f t="shared" si="1"/>
        <v>221113 - Nuclear Electric Power Generation</v>
      </c>
      <c r="D97" s="22"/>
      <c r="E97" s="22" t="s">
        <v>372</v>
      </c>
      <c r="F97" s="22"/>
    </row>
    <row r="98" spans="1:6" ht="11.25">
      <c r="A98" s="18">
        <v>221119</v>
      </c>
      <c r="B98" s="24" t="s">
        <v>1796</v>
      </c>
      <c r="C98" s="24" t="str">
        <f t="shared" si="1"/>
        <v>221119 - Other Electric Power Generation</v>
      </c>
      <c r="D98" s="22"/>
      <c r="E98" s="22" t="s">
        <v>372</v>
      </c>
      <c r="F98" s="22"/>
    </row>
    <row r="99" spans="1:6" ht="11.25">
      <c r="A99" s="18">
        <v>221121</v>
      </c>
      <c r="B99" s="24" t="s">
        <v>1797</v>
      </c>
      <c r="C99" s="24" t="str">
        <f t="shared" si="1"/>
        <v>221121 - Electric Bulk Power Transmission and Control</v>
      </c>
      <c r="D99" s="22"/>
      <c r="E99" s="22" t="s">
        <v>372</v>
      </c>
      <c r="F99" s="22"/>
    </row>
    <row r="100" spans="1:6" ht="11.25">
      <c r="A100" s="18">
        <v>221122</v>
      </c>
      <c r="B100" s="24" t="s">
        <v>1798</v>
      </c>
      <c r="C100" s="24" t="str">
        <f t="shared" si="1"/>
        <v>221122 - Electric Power Distribution</v>
      </c>
      <c r="D100" s="22"/>
      <c r="E100" s="22" t="s">
        <v>372</v>
      </c>
      <c r="F100" s="22"/>
    </row>
    <row r="101" spans="1:6" ht="11.25">
      <c r="A101" s="18">
        <v>221210</v>
      </c>
      <c r="B101" s="24" t="s">
        <v>1799</v>
      </c>
      <c r="C101" s="24" t="str">
        <f t="shared" si="1"/>
        <v>221210 - Natural Gas Distribution</v>
      </c>
      <c r="D101" s="22"/>
      <c r="E101" s="22" t="s">
        <v>372</v>
      </c>
      <c r="F101" s="22"/>
    </row>
    <row r="102" spans="1:6" ht="11.25">
      <c r="A102" s="18">
        <v>221310</v>
      </c>
      <c r="B102" s="24" t="s">
        <v>1800</v>
      </c>
      <c r="C102" s="24" t="str">
        <f t="shared" si="1"/>
        <v>221310 - Water Supply and Irrigation Systems</v>
      </c>
      <c r="D102" s="22"/>
      <c r="E102" s="22" t="s">
        <v>372</v>
      </c>
      <c r="F102" s="22"/>
    </row>
    <row r="103" spans="1:6" ht="11.25">
      <c r="A103" s="18">
        <v>221320</v>
      </c>
      <c r="B103" s="24" t="s">
        <v>1801</v>
      </c>
      <c r="C103" s="24" t="str">
        <f t="shared" si="1"/>
        <v>221320 - Sewage Treatment Facilities</v>
      </c>
      <c r="D103" s="22"/>
      <c r="E103" s="22" t="s">
        <v>372</v>
      </c>
      <c r="F103" s="22"/>
    </row>
    <row r="104" spans="1:6" ht="11.25">
      <c r="A104" s="18">
        <v>221330</v>
      </c>
      <c r="B104" s="24" t="s">
        <v>1802</v>
      </c>
      <c r="C104" s="24" t="str">
        <f t="shared" si="1"/>
        <v>221330 - Steam and Air-Conditioning Supply</v>
      </c>
      <c r="D104" s="22"/>
      <c r="E104" s="22" t="s">
        <v>372</v>
      </c>
      <c r="F104" s="22"/>
    </row>
    <row r="105" spans="1:6" ht="11.25">
      <c r="A105" s="18">
        <v>236115</v>
      </c>
      <c r="B105" s="24" t="s">
        <v>1804</v>
      </c>
      <c r="C105" s="24" t="str">
        <f t="shared" si="1"/>
        <v>236115 - New Single-Family Housing Construction (except Operative Builders)</v>
      </c>
      <c r="D105" s="22"/>
      <c r="E105" s="22" t="s">
        <v>372</v>
      </c>
      <c r="F105" s="22"/>
    </row>
    <row r="106" spans="1:6" ht="11.25">
      <c r="A106" s="18">
        <v>236116</v>
      </c>
      <c r="B106" s="24" t="s">
        <v>2401</v>
      </c>
      <c r="C106" s="24" t="str">
        <f t="shared" si="1"/>
        <v>236116 - New Multifamily Housing Construction (except Operative Builders)</v>
      </c>
      <c r="D106" s="22"/>
      <c r="E106" s="22" t="s">
        <v>372</v>
      </c>
      <c r="F106" s="22"/>
    </row>
    <row r="107" spans="1:6" ht="11.25">
      <c r="A107" s="18">
        <v>236117</v>
      </c>
      <c r="B107" s="24" t="s">
        <v>2873</v>
      </c>
      <c r="C107" s="24" t="str">
        <f t="shared" si="1"/>
        <v>236117 - New Housing Operative Builders</v>
      </c>
      <c r="D107" s="22"/>
      <c r="E107" s="22" t="s">
        <v>372</v>
      </c>
      <c r="F107" s="22"/>
    </row>
    <row r="108" spans="1:6" ht="11.25">
      <c r="A108" s="18">
        <v>236118</v>
      </c>
      <c r="B108" s="24" t="s">
        <v>2874</v>
      </c>
      <c r="C108" s="24" t="str">
        <f t="shared" si="1"/>
        <v>236118 - Residential Remodelers</v>
      </c>
      <c r="D108" s="22"/>
      <c r="E108" s="22" t="s">
        <v>372</v>
      </c>
      <c r="F108" s="22"/>
    </row>
    <row r="109" spans="1:6" ht="11.25">
      <c r="A109" s="18">
        <v>236210</v>
      </c>
      <c r="B109" s="24" t="s">
        <v>2875</v>
      </c>
      <c r="C109" s="24" t="str">
        <f t="shared" si="1"/>
        <v>236210 - Industrial Building Construction</v>
      </c>
      <c r="D109" s="22"/>
      <c r="E109" s="22" t="s">
        <v>372</v>
      </c>
      <c r="F109" s="22"/>
    </row>
    <row r="110" spans="1:6" ht="11.25">
      <c r="A110" s="18">
        <v>236220</v>
      </c>
      <c r="B110" s="24" t="s">
        <v>2876</v>
      </c>
      <c r="C110" s="24" t="str">
        <f t="shared" si="1"/>
        <v>236220 - Commercial and Institutional Building Construction</v>
      </c>
      <c r="D110" s="22"/>
      <c r="E110" s="22" t="s">
        <v>372</v>
      </c>
      <c r="F110" s="22"/>
    </row>
    <row r="111" spans="1:6" ht="11.25">
      <c r="A111" s="18">
        <v>237110</v>
      </c>
      <c r="B111" s="24" t="s">
        <v>2877</v>
      </c>
      <c r="C111" s="24" t="str">
        <f t="shared" si="1"/>
        <v>237110 - Water and Sewer Line and Related Structures Construction</v>
      </c>
      <c r="D111" s="22"/>
      <c r="E111" s="22" t="s">
        <v>372</v>
      </c>
      <c r="F111" s="22"/>
    </row>
    <row r="112" spans="1:6" ht="11.25">
      <c r="A112" s="18">
        <v>237120</v>
      </c>
      <c r="B112" s="24" t="s">
        <v>2878</v>
      </c>
      <c r="C112" s="24" t="str">
        <f t="shared" si="1"/>
        <v>237120 - Oil and Gas Pipeline and Related Structures Construction</v>
      </c>
      <c r="D112" s="22"/>
      <c r="E112" s="22" t="s">
        <v>372</v>
      </c>
      <c r="F112" s="22"/>
    </row>
    <row r="113" spans="1:6" ht="11.25">
      <c r="A113" s="18">
        <v>237130</v>
      </c>
      <c r="B113" s="24" t="s">
        <v>2879</v>
      </c>
      <c r="C113" s="24" t="str">
        <f t="shared" si="1"/>
        <v>237130 - Power and Communication Line and Related Structures Construction</v>
      </c>
      <c r="D113" s="22"/>
      <c r="E113" s="22" t="s">
        <v>372</v>
      </c>
      <c r="F113" s="22"/>
    </row>
    <row r="114" spans="1:6" ht="11.25">
      <c r="A114" s="18">
        <v>237210</v>
      </c>
      <c r="B114" s="24" t="s">
        <v>1803</v>
      </c>
      <c r="C114" s="24" t="str">
        <f t="shared" si="1"/>
        <v>237210 - Land Subdivision</v>
      </c>
      <c r="D114" s="22"/>
      <c r="E114" s="22" t="s">
        <v>372</v>
      </c>
      <c r="F114" s="22"/>
    </row>
    <row r="115" spans="1:6" ht="11.25">
      <c r="A115" s="18">
        <v>237310</v>
      </c>
      <c r="B115" s="24" t="s">
        <v>2880</v>
      </c>
      <c r="C115" s="24" t="str">
        <f t="shared" si="1"/>
        <v>237310 - Highway, Street, and Bridge Construction</v>
      </c>
      <c r="D115" s="22"/>
      <c r="E115" s="22" t="s">
        <v>372</v>
      </c>
      <c r="F115" s="22"/>
    </row>
    <row r="116" spans="1:6" ht="11.25">
      <c r="A116" s="18">
        <v>237990</v>
      </c>
      <c r="B116" s="24" t="s">
        <v>2881</v>
      </c>
      <c r="C116" s="24" t="str">
        <f t="shared" si="1"/>
        <v>237990 - Other Heavy and Civil Engineering Construction</v>
      </c>
      <c r="D116" s="22"/>
      <c r="E116" s="22" t="s">
        <v>372</v>
      </c>
      <c r="F116" s="22"/>
    </row>
    <row r="117" spans="1:6" ht="11.25">
      <c r="A117" s="18">
        <v>238110</v>
      </c>
      <c r="B117" s="24" t="s">
        <v>4109</v>
      </c>
      <c r="C117" s="24" t="str">
        <f t="shared" si="1"/>
        <v>238110 - Poured Concrete Foundation and Structure Contractors</v>
      </c>
      <c r="D117" s="22"/>
      <c r="E117" s="22" t="s">
        <v>372</v>
      </c>
      <c r="F117" s="22"/>
    </row>
    <row r="118" spans="1:6" ht="11.25">
      <c r="A118" s="18">
        <v>238120</v>
      </c>
      <c r="B118" s="24" t="s">
        <v>4110</v>
      </c>
      <c r="C118" s="24" t="str">
        <f t="shared" si="1"/>
        <v>238120 - Structural Steel and Precast Concrete Contractors</v>
      </c>
      <c r="D118" s="22"/>
      <c r="E118" s="22" t="s">
        <v>372</v>
      </c>
      <c r="F118" s="22"/>
    </row>
    <row r="119" spans="1:6" ht="11.25">
      <c r="A119" s="18">
        <v>238130</v>
      </c>
      <c r="B119" s="24" t="s">
        <v>4113</v>
      </c>
      <c r="C119" s="24" t="str">
        <f t="shared" si="1"/>
        <v>238130 - Framing Contractors</v>
      </c>
      <c r="D119" s="22"/>
      <c r="E119" s="22" t="s">
        <v>372</v>
      </c>
      <c r="F119" s="22"/>
    </row>
    <row r="120" spans="1:6" ht="11.25">
      <c r="A120" s="18">
        <v>238140</v>
      </c>
      <c r="B120" s="24" t="s">
        <v>2882</v>
      </c>
      <c r="C120" s="24" t="str">
        <f t="shared" si="1"/>
        <v>238140 - Masonry Contractors</v>
      </c>
      <c r="D120" s="22"/>
      <c r="E120" s="22" t="s">
        <v>372</v>
      </c>
      <c r="F120" s="22"/>
    </row>
    <row r="121" spans="1:6" ht="11.25">
      <c r="A121" s="18">
        <v>238150</v>
      </c>
      <c r="B121" s="24" t="s">
        <v>4111</v>
      </c>
      <c r="C121" s="24" t="str">
        <f t="shared" si="1"/>
        <v>238150 - Glass and Glazing Contractors</v>
      </c>
      <c r="D121" s="22"/>
      <c r="E121" s="22" t="s">
        <v>372</v>
      </c>
      <c r="F121" s="22"/>
    </row>
    <row r="122" spans="1:6" ht="11.25">
      <c r="A122" s="18">
        <v>238160</v>
      </c>
      <c r="B122" s="24" t="s">
        <v>1544</v>
      </c>
      <c r="C122" s="24" t="str">
        <f t="shared" si="1"/>
        <v>238160 - Roofing Contractors</v>
      </c>
      <c r="D122" s="22"/>
      <c r="E122" s="22" t="s">
        <v>372</v>
      </c>
      <c r="F122" s="22"/>
    </row>
    <row r="123" spans="1:6" ht="11.25">
      <c r="A123" s="18">
        <v>238170</v>
      </c>
      <c r="B123" s="24" t="s">
        <v>1545</v>
      </c>
      <c r="C123" s="24" t="str">
        <f t="shared" si="1"/>
        <v>238170 - Siding Contractors</v>
      </c>
      <c r="D123" s="22"/>
      <c r="E123" s="22" t="s">
        <v>372</v>
      </c>
      <c r="F123" s="22"/>
    </row>
    <row r="124" spans="1:6" ht="11.25">
      <c r="A124" s="18">
        <v>238190</v>
      </c>
      <c r="B124" s="24" t="s">
        <v>2883</v>
      </c>
      <c r="C124" s="24" t="str">
        <f t="shared" si="1"/>
        <v>238190 - Other Foundation, Structure, and Building Exterior Contractors</v>
      </c>
      <c r="D124" s="22"/>
      <c r="E124" s="22" t="s">
        <v>372</v>
      </c>
      <c r="F124" s="22"/>
    </row>
    <row r="125" spans="1:6" ht="11.25">
      <c r="A125" s="18">
        <v>238210</v>
      </c>
      <c r="B125" s="24" t="s">
        <v>2884</v>
      </c>
      <c r="C125" s="24" t="str">
        <f t="shared" si="1"/>
        <v>238210 - Electrical Contractors and Other Wiring Installation Contractors</v>
      </c>
      <c r="D125" s="22"/>
      <c r="E125" s="22" t="s">
        <v>372</v>
      </c>
      <c r="F125" s="22"/>
    </row>
    <row r="126" spans="1:6" ht="11.25">
      <c r="A126" s="18">
        <v>238220</v>
      </c>
      <c r="B126" s="24" t="s">
        <v>2885</v>
      </c>
      <c r="C126" s="24" t="str">
        <f t="shared" si="1"/>
        <v>238220 - Plumbing, Heating, and Air-Conditioning Contractors</v>
      </c>
      <c r="D126" s="22"/>
      <c r="E126" s="22" t="s">
        <v>372</v>
      </c>
      <c r="F126" s="22"/>
    </row>
    <row r="127" spans="1:6" ht="11.25">
      <c r="A127" s="18">
        <v>238290</v>
      </c>
      <c r="B127" s="24" t="s">
        <v>2886</v>
      </c>
      <c r="C127" s="24" t="str">
        <f t="shared" si="1"/>
        <v>238290 - Other Building Equipment Contractors</v>
      </c>
      <c r="D127" s="22"/>
      <c r="E127" s="22" t="s">
        <v>372</v>
      </c>
      <c r="F127" s="22"/>
    </row>
    <row r="128" spans="1:6" ht="11.25">
      <c r="A128" s="18">
        <v>238310</v>
      </c>
      <c r="B128" s="24" t="s">
        <v>4112</v>
      </c>
      <c r="C128" s="24" t="str">
        <f t="shared" si="1"/>
        <v>238310 - Drywall and Insulation Contractors</v>
      </c>
      <c r="D128" s="22"/>
      <c r="E128" s="22" t="s">
        <v>372</v>
      </c>
      <c r="F128" s="22"/>
    </row>
    <row r="129" spans="1:6" ht="11.25">
      <c r="A129" s="18">
        <v>238320</v>
      </c>
      <c r="B129" s="24" t="s">
        <v>1541</v>
      </c>
      <c r="C129" s="24" t="str">
        <f t="shared" si="1"/>
        <v>238320 - Painting and Wall Covering Contractors</v>
      </c>
      <c r="D129" s="22"/>
      <c r="E129" s="22" t="s">
        <v>372</v>
      </c>
      <c r="F129" s="22"/>
    </row>
    <row r="130" spans="1:6" ht="11.25">
      <c r="A130" s="18">
        <v>238330</v>
      </c>
      <c r="B130" s="24" t="s">
        <v>1543</v>
      </c>
      <c r="C130" s="24" t="str">
        <f aca="true" t="shared" si="2" ref="C130:C193">A130&amp;" - "&amp;B130</f>
        <v>238330 - Flooring Contractors</v>
      </c>
      <c r="D130" s="22"/>
      <c r="E130" s="22" t="s">
        <v>372</v>
      </c>
      <c r="F130" s="22"/>
    </row>
    <row r="131" spans="1:6" ht="11.25">
      <c r="A131" s="18">
        <v>238340</v>
      </c>
      <c r="B131" s="24" t="s">
        <v>1542</v>
      </c>
      <c r="C131" s="24" t="str">
        <f t="shared" si="2"/>
        <v>238340 - Tile and Terrazzo Contractors</v>
      </c>
      <c r="D131" s="22"/>
      <c r="E131" s="22" t="s">
        <v>372</v>
      </c>
      <c r="F131" s="22"/>
    </row>
    <row r="132" spans="1:6" ht="11.25">
      <c r="A132" s="18">
        <v>238350</v>
      </c>
      <c r="B132" s="24" t="s">
        <v>4114</v>
      </c>
      <c r="C132" s="24" t="str">
        <f t="shared" si="2"/>
        <v>238350 - Finish Carpentry Contractors</v>
      </c>
      <c r="D132" s="22"/>
      <c r="E132" s="22" t="s">
        <v>372</v>
      </c>
      <c r="F132" s="22"/>
    </row>
    <row r="133" spans="1:6" ht="11.25">
      <c r="A133" s="18">
        <v>238390</v>
      </c>
      <c r="B133" s="24" t="s">
        <v>2887</v>
      </c>
      <c r="C133" s="24" t="str">
        <f t="shared" si="2"/>
        <v>238390 - Other Building Finishing Contractors</v>
      </c>
      <c r="D133" s="22"/>
      <c r="E133" s="22" t="s">
        <v>372</v>
      </c>
      <c r="F133" s="22"/>
    </row>
    <row r="134" spans="1:6" ht="11.25">
      <c r="A134" s="18">
        <v>238910</v>
      </c>
      <c r="B134" s="24" t="s">
        <v>2888</v>
      </c>
      <c r="C134" s="24" t="str">
        <f t="shared" si="2"/>
        <v>238910 - Site Preparation Contractors</v>
      </c>
      <c r="D134" s="22"/>
      <c r="E134" s="22" t="s">
        <v>372</v>
      </c>
      <c r="F134" s="22"/>
    </row>
    <row r="135" spans="1:6" ht="11.25">
      <c r="A135" s="18">
        <v>238990</v>
      </c>
      <c r="B135" s="24" t="s">
        <v>2889</v>
      </c>
      <c r="C135" s="24" t="str">
        <f t="shared" si="2"/>
        <v>238990 - All Other Specialty Trade Contractors</v>
      </c>
      <c r="D135" s="22"/>
      <c r="E135" s="22" t="s">
        <v>372</v>
      </c>
      <c r="F135" s="22"/>
    </row>
    <row r="136" spans="1:6" ht="11.25">
      <c r="A136" s="18">
        <v>311111</v>
      </c>
      <c r="B136" s="24" t="s">
        <v>4115</v>
      </c>
      <c r="C136" s="24" t="str">
        <f t="shared" si="2"/>
        <v>311111 - Dog and Cat Food Manufacturing</v>
      </c>
      <c r="D136" s="22"/>
      <c r="E136" s="22" t="s">
        <v>372</v>
      </c>
      <c r="F136" s="22"/>
    </row>
    <row r="137" spans="1:6" ht="11.25">
      <c r="A137" s="18">
        <v>311119</v>
      </c>
      <c r="B137" s="24" t="s">
        <v>4116</v>
      </c>
      <c r="C137" s="24" t="str">
        <f t="shared" si="2"/>
        <v>311119 - Other Animal Food Manufacturing</v>
      </c>
      <c r="D137" s="22"/>
      <c r="E137" s="22" t="s">
        <v>372</v>
      </c>
      <c r="F137" s="22"/>
    </row>
    <row r="138" spans="1:6" ht="11.25">
      <c r="A138" s="18">
        <v>311211</v>
      </c>
      <c r="B138" s="24" t="s">
        <v>4117</v>
      </c>
      <c r="C138" s="24" t="str">
        <f t="shared" si="2"/>
        <v>311211 - Flour Milling</v>
      </c>
      <c r="D138" s="22"/>
      <c r="E138" s="22" t="s">
        <v>372</v>
      </c>
      <c r="F138" s="22"/>
    </row>
    <row r="139" spans="1:6" ht="11.25">
      <c r="A139" s="18">
        <v>311212</v>
      </c>
      <c r="B139" s="24" t="s">
        <v>4118</v>
      </c>
      <c r="C139" s="24" t="str">
        <f t="shared" si="2"/>
        <v>311212 - Rice Milling</v>
      </c>
      <c r="D139" s="22"/>
      <c r="E139" s="22" t="s">
        <v>372</v>
      </c>
      <c r="F139" s="22"/>
    </row>
    <row r="140" spans="1:6" ht="11.25">
      <c r="A140" s="18">
        <v>311213</v>
      </c>
      <c r="B140" s="24" t="s">
        <v>4119</v>
      </c>
      <c r="C140" s="24" t="str">
        <f t="shared" si="2"/>
        <v>311213 - Malt Manufacturing</v>
      </c>
      <c r="D140" s="22"/>
      <c r="E140" s="22" t="s">
        <v>372</v>
      </c>
      <c r="F140" s="22"/>
    </row>
    <row r="141" spans="1:6" ht="11.25">
      <c r="A141" s="18">
        <v>311221</v>
      </c>
      <c r="B141" s="24" t="s">
        <v>4120</v>
      </c>
      <c r="C141" s="24" t="str">
        <f t="shared" si="2"/>
        <v>311221 - Wet Corn Milling</v>
      </c>
      <c r="D141" s="22"/>
      <c r="E141" s="22" t="s">
        <v>372</v>
      </c>
      <c r="F141" s="22"/>
    </row>
    <row r="142" spans="1:6" ht="11.25">
      <c r="A142" s="18">
        <v>311222</v>
      </c>
      <c r="B142" s="24" t="s">
        <v>4121</v>
      </c>
      <c r="C142" s="24" t="str">
        <f t="shared" si="2"/>
        <v>311222 - Soybean Processing</v>
      </c>
      <c r="D142" s="22"/>
      <c r="E142" s="22" t="s">
        <v>372</v>
      </c>
      <c r="F142" s="22"/>
    </row>
    <row r="143" spans="1:6" ht="11.25">
      <c r="A143" s="18">
        <v>311223</v>
      </c>
      <c r="B143" s="24" t="s">
        <v>4122</v>
      </c>
      <c r="C143" s="24" t="str">
        <f t="shared" si="2"/>
        <v>311223 - Other Oilseed Processing</v>
      </c>
      <c r="D143" s="22"/>
      <c r="E143" s="22" t="s">
        <v>372</v>
      </c>
      <c r="F143" s="22"/>
    </row>
    <row r="144" spans="1:6" ht="11.25">
      <c r="A144" s="18">
        <v>311225</v>
      </c>
      <c r="B144" s="24" t="s">
        <v>1805</v>
      </c>
      <c r="C144" s="24" t="str">
        <f t="shared" si="2"/>
        <v>311225 - Fats and Oils Refining and Blending</v>
      </c>
      <c r="D144" s="22"/>
      <c r="E144" s="22" t="s">
        <v>372</v>
      </c>
      <c r="F144" s="22"/>
    </row>
    <row r="145" spans="1:6" ht="11.25">
      <c r="A145" s="18">
        <v>311230</v>
      </c>
      <c r="B145" s="24" t="s">
        <v>1806</v>
      </c>
      <c r="C145" s="24" t="str">
        <f t="shared" si="2"/>
        <v>311230 - Breakfast Cereal Manufacturing</v>
      </c>
      <c r="D145" s="22"/>
      <c r="E145" s="22" t="s">
        <v>372</v>
      </c>
      <c r="F145" s="22"/>
    </row>
    <row r="146" spans="1:6" ht="11.25">
      <c r="A146" s="18">
        <v>311311</v>
      </c>
      <c r="B146" s="24" t="s">
        <v>1807</v>
      </c>
      <c r="C146" s="24" t="str">
        <f t="shared" si="2"/>
        <v>311311 - Sugarcane Mills</v>
      </c>
      <c r="D146" s="22"/>
      <c r="E146" s="22" t="s">
        <v>372</v>
      </c>
      <c r="F146" s="22"/>
    </row>
    <row r="147" spans="1:6" ht="11.25">
      <c r="A147" s="18">
        <v>311312</v>
      </c>
      <c r="B147" s="24" t="s">
        <v>1808</v>
      </c>
      <c r="C147" s="24" t="str">
        <f t="shared" si="2"/>
        <v>311312 - Cane Sugar Refining</v>
      </c>
      <c r="D147" s="22"/>
      <c r="E147" s="22" t="s">
        <v>372</v>
      </c>
      <c r="F147" s="22"/>
    </row>
    <row r="148" spans="1:6" ht="11.25">
      <c r="A148" s="18">
        <v>311313</v>
      </c>
      <c r="B148" s="24" t="s">
        <v>1809</v>
      </c>
      <c r="C148" s="24" t="str">
        <f t="shared" si="2"/>
        <v>311313 - Beet Sugar Manufacturing</v>
      </c>
      <c r="D148" s="22"/>
      <c r="E148" s="22" t="s">
        <v>372</v>
      </c>
      <c r="F148" s="22"/>
    </row>
    <row r="149" spans="1:6" ht="11.25">
      <c r="A149" s="18">
        <v>311320</v>
      </c>
      <c r="B149" s="24" t="s">
        <v>1810</v>
      </c>
      <c r="C149" s="24" t="str">
        <f t="shared" si="2"/>
        <v>311320 - Chocolate and Confectionery Manufacturing from Cacao Beans</v>
      </c>
      <c r="D149" s="22"/>
      <c r="E149" s="22" t="s">
        <v>372</v>
      </c>
      <c r="F149" s="22"/>
    </row>
    <row r="150" spans="1:6" ht="11.25">
      <c r="A150" s="18">
        <v>311330</v>
      </c>
      <c r="B150" s="24" t="s">
        <v>1811</v>
      </c>
      <c r="C150" s="24" t="str">
        <f t="shared" si="2"/>
        <v>311330 - Confectionery Manufacturing from Purchased Chocolate</v>
      </c>
      <c r="D150" s="22"/>
      <c r="E150" s="22" t="s">
        <v>372</v>
      </c>
      <c r="F150" s="22"/>
    </row>
    <row r="151" spans="1:6" ht="11.25">
      <c r="A151" s="18">
        <v>311340</v>
      </c>
      <c r="B151" s="24" t="s">
        <v>1812</v>
      </c>
      <c r="C151" s="24" t="str">
        <f t="shared" si="2"/>
        <v>311340 - Nonchocolate Confectionery Manufacturing</v>
      </c>
      <c r="D151" s="22"/>
      <c r="E151" s="22" t="s">
        <v>372</v>
      </c>
      <c r="F151" s="22"/>
    </row>
    <row r="152" spans="1:6" ht="11.25">
      <c r="A152" s="18">
        <v>311411</v>
      </c>
      <c r="B152" s="24" t="s">
        <v>1813</v>
      </c>
      <c r="C152" s="24" t="str">
        <f t="shared" si="2"/>
        <v>311411 - Frozen Fruit, Juice, and Vegetable Manufacturing</v>
      </c>
      <c r="D152" s="22"/>
      <c r="E152" s="22" t="s">
        <v>372</v>
      </c>
      <c r="F152" s="22"/>
    </row>
    <row r="153" spans="1:6" ht="11.25">
      <c r="A153" s="18">
        <v>311412</v>
      </c>
      <c r="B153" s="24" t="s">
        <v>1814</v>
      </c>
      <c r="C153" s="24" t="str">
        <f t="shared" si="2"/>
        <v>311412 - Frozen Specialty Food Manufacturing</v>
      </c>
      <c r="D153" s="22"/>
      <c r="E153" s="22" t="s">
        <v>372</v>
      </c>
      <c r="F153" s="22"/>
    </row>
    <row r="154" spans="1:6" ht="11.25">
      <c r="A154" s="18">
        <v>311421</v>
      </c>
      <c r="B154" s="24" t="s">
        <v>2402</v>
      </c>
      <c r="C154" s="24" t="str">
        <f t="shared" si="2"/>
        <v>311421 - Fruit and Vegetable Canning</v>
      </c>
      <c r="D154" s="22"/>
      <c r="E154" s="22" t="s">
        <v>372</v>
      </c>
      <c r="F154" s="22"/>
    </row>
    <row r="155" spans="1:6" ht="11.25">
      <c r="A155" s="18">
        <v>311422</v>
      </c>
      <c r="B155" s="24" t="s">
        <v>2403</v>
      </c>
      <c r="C155" s="24" t="str">
        <f t="shared" si="2"/>
        <v>311422 - Specialty Canning</v>
      </c>
      <c r="D155" s="22"/>
      <c r="E155" s="22" t="s">
        <v>372</v>
      </c>
      <c r="F155" s="22"/>
    </row>
    <row r="156" spans="1:6" ht="11.25">
      <c r="A156" s="18">
        <v>311423</v>
      </c>
      <c r="B156" s="24" t="s">
        <v>2404</v>
      </c>
      <c r="C156" s="24" t="str">
        <f t="shared" si="2"/>
        <v>311423 - Dried and Dehydrated Food Manufacturing</v>
      </c>
      <c r="D156" s="22"/>
      <c r="E156" s="22" t="s">
        <v>372</v>
      </c>
      <c r="F156" s="22"/>
    </row>
    <row r="157" spans="1:6" ht="11.25">
      <c r="A157" s="18">
        <v>311511</v>
      </c>
      <c r="B157" s="24" t="s">
        <v>2405</v>
      </c>
      <c r="C157" s="24" t="str">
        <f t="shared" si="2"/>
        <v>311511 - Fluid Milk Manufacturing</v>
      </c>
      <c r="D157" s="22"/>
      <c r="E157" s="22" t="s">
        <v>372</v>
      </c>
      <c r="F157" s="22"/>
    </row>
    <row r="158" spans="1:6" ht="11.25">
      <c r="A158" s="18">
        <v>311512</v>
      </c>
      <c r="B158" s="24" t="s">
        <v>2406</v>
      </c>
      <c r="C158" s="24" t="str">
        <f t="shared" si="2"/>
        <v>311512 - Creamery Butter Manufacturing</v>
      </c>
      <c r="D158" s="22"/>
      <c r="E158" s="22" t="s">
        <v>372</v>
      </c>
      <c r="F158" s="22"/>
    </row>
    <row r="159" spans="1:6" ht="11.25">
      <c r="A159" s="18">
        <v>311513</v>
      </c>
      <c r="B159" s="24" t="s">
        <v>2407</v>
      </c>
      <c r="C159" s="24" t="str">
        <f t="shared" si="2"/>
        <v>311513 - Cheese Manufacturing</v>
      </c>
      <c r="D159" s="22"/>
      <c r="E159" s="22" t="s">
        <v>372</v>
      </c>
      <c r="F159" s="22"/>
    </row>
    <row r="160" spans="1:6" ht="11.25">
      <c r="A160" s="18">
        <v>311514</v>
      </c>
      <c r="B160" s="24" t="s">
        <v>2408</v>
      </c>
      <c r="C160" s="24" t="str">
        <f t="shared" si="2"/>
        <v>311514 - Dry, Condensed, and Evaporated Dairy Product Manufacturing</v>
      </c>
      <c r="D160" s="22"/>
      <c r="E160" s="22" t="s">
        <v>372</v>
      </c>
      <c r="F160" s="22"/>
    </row>
    <row r="161" spans="1:6" ht="11.25">
      <c r="A161" s="18">
        <v>311520</v>
      </c>
      <c r="B161" s="24" t="s">
        <v>2409</v>
      </c>
      <c r="C161" s="24" t="str">
        <f t="shared" si="2"/>
        <v>311520 - Ice Cream and Frozen Dessert Manufacturing</v>
      </c>
      <c r="D161" s="22"/>
      <c r="E161" s="22" t="s">
        <v>372</v>
      </c>
      <c r="F161" s="22"/>
    </row>
    <row r="162" spans="1:6" ht="11.25">
      <c r="A162" s="18">
        <v>311611</v>
      </c>
      <c r="B162" s="24" t="s">
        <v>2410</v>
      </c>
      <c r="C162" s="24" t="str">
        <f t="shared" si="2"/>
        <v>311611 - Animal (except Poultry) Slaughtering</v>
      </c>
      <c r="D162" s="22"/>
      <c r="E162" s="22" t="s">
        <v>372</v>
      </c>
      <c r="F162" s="22"/>
    </row>
    <row r="163" spans="1:6" ht="11.25">
      <c r="A163" s="18">
        <v>311612</v>
      </c>
      <c r="B163" s="24" t="s">
        <v>2411</v>
      </c>
      <c r="C163" s="24" t="str">
        <f t="shared" si="2"/>
        <v>311612 - Meat Processed from Carcasses</v>
      </c>
      <c r="D163" s="22"/>
      <c r="E163" s="22" t="s">
        <v>372</v>
      </c>
      <c r="F163" s="22"/>
    </row>
    <row r="164" spans="1:6" ht="11.25">
      <c r="A164" s="18">
        <v>311613</v>
      </c>
      <c r="B164" s="24" t="s">
        <v>2412</v>
      </c>
      <c r="C164" s="24" t="str">
        <f t="shared" si="2"/>
        <v>311613 - Rendering and Meat Byproduct Processing</v>
      </c>
      <c r="D164" s="22"/>
      <c r="E164" s="22" t="s">
        <v>372</v>
      </c>
      <c r="F164" s="22"/>
    </row>
    <row r="165" spans="1:6" ht="11.25">
      <c r="A165" s="18">
        <v>311615</v>
      </c>
      <c r="B165" s="24" t="s">
        <v>2413</v>
      </c>
      <c r="C165" s="24" t="str">
        <f t="shared" si="2"/>
        <v>311615 - Poultry Processing</v>
      </c>
      <c r="D165" s="22"/>
      <c r="E165" s="22" t="s">
        <v>372</v>
      </c>
      <c r="F165" s="22"/>
    </row>
    <row r="166" spans="1:6" ht="11.25">
      <c r="A166" s="18">
        <v>311711</v>
      </c>
      <c r="B166" s="24" t="s">
        <v>2414</v>
      </c>
      <c r="C166" s="24" t="str">
        <f t="shared" si="2"/>
        <v>311711 - Seafood Canning</v>
      </c>
      <c r="D166" s="22"/>
      <c r="E166" s="22" t="s">
        <v>372</v>
      </c>
      <c r="F166" s="22"/>
    </row>
    <row r="167" spans="1:6" ht="11.25">
      <c r="A167" s="18">
        <v>311712</v>
      </c>
      <c r="B167" s="24" t="s">
        <v>2415</v>
      </c>
      <c r="C167" s="24" t="str">
        <f t="shared" si="2"/>
        <v>311712 - Fresh and Frozen Seafood Processing</v>
      </c>
      <c r="D167" s="22"/>
      <c r="E167" s="22" t="s">
        <v>372</v>
      </c>
      <c r="F167" s="22"/>
    </row>
    <row r="168" spans="1:6" ht="11.25">
      <c r="A168" s="18">
        <v>311811</v>
      </c>
      <c r="B168" s="24" t="s">
        <v>2416</v>
      </c>
      <c r="C168" s="24" t="str">
        <f t="shared" si="2"/>
        <v>311811 - Retail Bakeries</v>
      </c>
      <c r="D168" s="22"/>
      <c r="E168" s="22" t="s">
        <v>372</v>
      </c>
      <c r="F168" s="22"/>
    </row>
    <row r="169" spans="1:6" ht="11.25">
      <c r="A169" s="18">
        <v>311812</v>
      </c>
      <c r="B169" s="24" t="s">
        <v>2417</v>
      </c>
      <c r="C169" s="24" t="str">
        <f t="shared" si="2"/>
        <v>311812 - Commercial Bakeries</v>
      </c>
      <c r="D169" s="22"/>
      <c r="E169" s="22" t="s">
        <v>372</v>
      </c>
      <c r="F169" s="22"/>
    </row>
    <row r="170" spans="1:6" ht="11.25">
      <c r="A170" s="18">
        <v>311813</v>
      </c>
      <c r="B170" s="24" t="s">
        <v>2418</v>
      </c>
      <c r="C170" s="24" t="str">
        <f t="shared" si="2"/>
        <v>311813 - Frozen Cakes, Pies, and Other Pastries Manufacturing</v>
      </c>
      <c r="D170" s="22"/>
      <c r="E170" s="22" t="s">
        <v>372</v>
      </c>
      <c r="F170" s="22"/>
    </row>
    <row r="171" spans="1:6" ht="11.25">
      <c r="A171" s="18">
        <v>311821</v>
      </c>
      <c r="B171" s="24" t="s">
        <v>767</v>
      </c>
      <c r="C171" s="24" t="str">
        <f t="shared" si="2"/>
        <v>311821 - Cookie and Cracker Manufacturing</v>
      </c>
      <c r="D171" s="22"/>
      <c r="E171" s="22" t="s">
        <v>372</v>
      </c>
      <c r="F171" s="22"/>
    </row>
    <row r="172" spans="1:6" ht="11.25">
      <c r="A172" s="18">
        <v>311822</v>
      </c>
      <c r="B172" s="24" t="s">
        <v>768</v>
      </c>
      <c r="C172" s="24" t="str">
        <f t="shared" si="2"/>
        <v>311822 - Flour Mixes and Dough Manufacturing from Purchased Flour</v>
      </c>
      <c r="D172" s="22"/>
      <c r="E172" s="22" t="s">
        <v>372</v>
      </c>
      <c r="F172" s="22"/>
    </row>
    <row r="173" spans="1:6" ht="11.25">
      <c r="A173" s="18">
        <v>311823</v>
      </c>
      <c r="B173" s="24" t="s">
        <v>769</v>
      </c>
      <c r="C173" s="24" t="str">
        <f t="shared" si="2"/>
        <v>311823 - Dry Pasta Manufacturing</v>
      </c>
      <c r="D173" s="22"/>
      <c r="E173" s="22" t="s">
        <v>372</v>
      </c>
      <c r="F173" s="22"/>
    </row>
    <row r="174" spans="1:6" ht="11.25">
      <c r="A174" s="18">
        <v>311830</v>
      </c>
      <c r="B174" s="24" t="s">
        <v>770</v>
      </c>
      <c r="C174" s="24" t="str">
        <f t="shared" si="2"/>
        <v>311830 - Tortilla Manufacturing</v>
      </c>
      <c r="D174" s="22"/>
      <c r="E174" s="22" t="s">
        <v>372</v>
      </c>
      <c r="F174" s="22"/>
    </row>
    <row r="175" spans="1:6" ht="11.25">
      <c r="A175" s="18">
        <v>311911</v>
      </c>
      <c r="B175" s="24" t="s">
        <v>771</v>
      </c>
      <c r="C175" s="24" t="str">
        <f t="shared" si="2"/>
        <v>311911 - Roasted Nuts and Peanut Butter Manufacturing</v>
      </c>
      <c r="D175" s="22"/>
      <c r="E175" s="22" t="s">
        <v>372</v>
      </c>
      <c r="F175" s="22"/>
    </row>
    <row r="176" spans="1:6" ht="11.25">
      <c r="A176" s="18">
        <v>311919</v>
      </c>
      <c r="B176" s="24" t="s">
        <v>772</v>
      </c>
      <c r="C176" s="24" t="str">
        <f t="shared" si="2"/>
        <v>311919 - Other Snack Food Manufacturing</v>
      </c>
      <c r="D176" s="22"/>
      <c r="E176" s="22" t="s">
        <v>372</v>
      </c>
      <c r="F176" s="22"/>
    </row>
    <row r="177" spans="1:6" ht="11.25">
      <c r="A177" s="18">
        <v>311920</v>
      </c>
      <c r="B177" s="24" t="s">
        <v>773</v>
      </c>
      <c r="C177" s="24" t="str">
        <f t="shared" si="2"/>
        <v>311920 - Coffee and Tea Manufacturing</v>
      </c>
      <c r="D177" s="22"/>
      <c r="E177" s="22" t="s">
        <v>372</v>
      </c>
      <c r="F177" s="22"/>
    </row>
    <row r="178" spans="1:6" ht="11.25">
      <c r="A178" s="18">
        <v>311930</v>
      </c>
      <c r="B178" s="24" t="s">
        <v>774</v>
      </c>
      <c r="C178" s="24" t="str">
        <f t="shared" si="2"/>
        <v>311930 - Flavoring Syrup and Concentrate Manufacturing</v>
      </c>
      <c r="D178" s="22"/>
      <c r="E178" s="22" t="s">
        <v>372</v>
      </c>
      <c r="F178" s="22"/>
    </row>
    <row r="179" spans="1:6" ht="11.25">
      <c r="A179" s="18">
        <v>311941</v>
      </c>
      <c r="B179" s="24" t="s">
        <v>775</v>
      </c>
      <c r="C179" s="24" t="str">
        <f t="shared" si="2"/>
        <v>311941 - Mayonnaise, Dressing, and Other Prepared Sauce Manufacturing</v>
      </c>
      <c r="D179" s="22"/>
      <c r="E179" s="22" t="s">
        <v>372</v>
      </c>
      <c r="F179" s="22"/>
    </row>
    <row r="180" spans="1:6" ht="11.25">
      <c r="A180" s="18">
        <v>311942</v>
      </c>
      <c r="B180" s="24" t="s">
        <v>776</v>
      </c>
      <c r="C180" s="24" t="str">
        <f t="shared" si="2"/>
        <v>311942 - Spice and Extract Manufacturing</v>
      </c>
      <c r="D180" s="22"/>
      <c r="E180" s="22" t="s">
        <v>372</v>
      </c>
      <c r="F180" s="22"/>
    </row>
    <row r="181" spans="1:6" ht="11.25">
      <c r="A181" s="18">
        <v>311991</v>
      </c>
      <c r="B181" s="24" t="s">
        <v>777</v>
      </c>
      <c r="C181" s="24" t="str">
        <f t="shared" si="2"/>
        <v>311991 - Perishable Prepared Food Manufacturing</v>
      </c>
      <c r="D181" s="22"/>
      <c r="E181" s="22" t="s">
        <v>372</v>
      </c>
      <c r="F181" s="22"/>
    </row>
    <row r="182" spans="1:6" ht="11.25">
      <c r="A182" s="18">
        <v>311999</v>
      </c>
      <c r="B182" s="24" t="s">
        <v>778</v>
      </c>
      <c r="C182" s="24" t="str">
        <f t="shared" si="2"/>
        <v>311999 - All Other Miscellaneous Food Manufacturing</v>
      </c>
      <c r="D182" s="22"/>
      <c r="E182" s="22" t="s">
        <v>372</v>
      </c>
      <c r="F182" s="22"/>
    </row>
    <row r="183" spans="1:6" ht="11.25">
      <c r="A183" s="18">
        <v>312111</v>
      </c>
      <c r="B183" s="24" t="s">
        <v>779</v>
      </c>
      <c r="C183" s="24" t="str">
        <f t="shared" si="2"/>
        <v>312111 - Soft Drink Manufacturing</v>
      </c>
      <c r="D183" s="22"/>
      <c r="E183" s="22" t="s">
        <v>372</v>
      </c>
      <c r="F183" s="22"/>
    </row>
    <row r="184" spans="1:6" ht="11.25">
      <c r="A184" s="18">
        <v>312112</v>
      </c>
      <c r="B184" s="24" t="s">
        <v>780</v>
      </c>
      <c r="C184" s="24" t="str">
        <f t="shared" si="2"/>
        <v>312112 - Bottled Water Manufacturing</v>
      </c>
      <c r="D184" s="22"/>
      <c r="E184" s="22" t="s">
        <v>372</v>
      </c>
      <c r="F184" s="22"/>
    </row>
    <row r="185" spans="1:6" ht="11.25">
      <c r="A185" s="18">
        <v>312113</v>
      </c>
      <c r="B185" s="24" t="s">
        <v>781</v>
      </c>
      <c r="C185" s="24" t="str">
        <f t="shared" si="2"/>
        <v>312113 - Ice Manufacturing</v>
      </c>
      <c r="D185" s="22"/>
      <c r="E185" s="22" t="s">
        <v>372</v>
      </c>
      <c r="F185" s="22"/>
    </row>
    <row r="186" spans="1:6" ht="11.25">
      <c r="A186" s="18">
        <v>312120</v>
      </c>
      <c r="B186" s="24" t="s">
        <v>782</v>
      </c>
      <c r="C186" s="24" t="str">
        <f t="shared" si="2"/>
        <v>312120 - Breweries</v>
      </c>
      <c r="D186" s="22"/>
      <c r="E186" s="22" t="s">
        <v>372</v>
      </c>
      <c r="F186" s="22"/>
    </row>
    <row r="187" spans="1:6" ht="11.25">
      <c r="A187" s="18">
        <v>312130</v>
      </c>
      <c r="B187" s="24" t="s">
        <v>783</v>
      </c>
      <c r="C187" s="24" t="str">
        <f t="shared" si="2"/>
        <v>312130 - Wineries</v>
      </c>
      <c r="D187" s="22"/>
      <c r="E187" s="22" t="s">
        <v>372</v>
      </c>
      <c r="F187" s="22"/>
    </row>
    <row r="188" spans="1:6" ht="11.25">
      <c r="A188" s="18">
        <v>312140</v>
      </c>
      <c r="B188" s="24" t="s">
        <v>784</v>
      </c>
      <c r="C188" s="24" t="str">
        <f t="shared" si="2"/>
        <v>312140 - Distilleries</v>
      </c>
      <c r="D188" s="22"/>
      <c r="E188" s="22" t="s">
        <v>372</v>
      </c>
      <c r="F188" s="22"/>
    </row>
    <row r="189" spans="1:6" ht="11.25">
      <c r="A189" s="18">
        <v>312210</v>
      </c>
      <c r="B189" s="24" t="s">
        <v>785</v>
      </c>
      <c r="C189" s="24" t="str">
        <f t="shared" si="2"/>
        <v>312210 - Tobacco Stemming and Redrying</v>
      </c>
      <c r="D189" s="22"/>
      <c r="E189" s="22" t="s">
        <v>372</v>
      </c>
      <c r="F189" s="22"/>
    </row>
    <row r="190" spans="1:6" ht="11.25">
      <c r="A190" s="18">
        <v>312221</v>
      </c>
      <c r="B190" s="24" t="s">
        <v>786</v>
      </c>
      <c r="C190" s="24" t="str">
        <f t="shared" si="2"/>
        <v>312221 - Cigarette Manufacturing</v>
      </c>
      <c r="D190" s="22"/>
      <c r="E190" s="22" t="s">
        <v>372</v>
      </c>
      <c r="F190" s="22"/>
    </row>
    <row r="191" spans="1:6" ht="11.25">
      <c r="A191" s="18">
        <v>312229</v>
      </c>
      <c r="B191" s="24" t="s">
        <v>97</v>
      </c>
      <c r="C191" s="24" t="str">
        <f t="shared" si="2"/>
        <v>312229 - Other Tobacco Product Manufacturing</v>
      </c>
      <c r="D191" s="22"/>
      <c r="E191" s="22" t="s">
        <v>372</v>
      </c>
      <c r="F191" s="22"/>
    </row>
    <row r="192" spans="1:6" ht="11.25">
      <c r="A192" s="18">
        <v>313111</v>
      </c>
      <c r="B192" s="24" t="s">
        <v>98</v>
      </c>
      <c r="C192" s="24" t="str">
        <f t="shared" si="2"/>
        <v>313111 - Yarn Spinning Mills</v>
      </c>
      <c r="D192" s="22"/>
      <c r="E192" s="22" t="s">
        <v>372</v>
      </c>
      <c r="F192" s="22"/>
    </row>
    <row r="193" spans="1:6" ht="11.25">
      <c r="A193" s="18">
        <v>313112</v>
      </c>
      <c r="B193" s="24" t="s">
        <v>99</v>
      </c>
      <c r="C193" s="24" t="str">
        <f t="shared" si="2"/>
        <v>313112 - Yarn Texturizing, Throwing, and Twisting Mills</v>
      </c>
      <c r="D193" s="22"/>
      <c r="E193" s="22" t="s">
        <v>372</v>
      </c>
      <c r="F193" s="22"/>
    </row>
    <row r="194" spans="1:6" ht="11.25">
      <c r="A194" s="18">
        <v>313113</v>
      </c>
      <c r="B194" s="24" t="s">
        <v>100</v>
      </c>
      <c r="C194" s="24" t="str">
        <f aca="true" t="shared" si="3" ref="C194:C257">A194&amp;" - "&amp;B194</f>
        <v>313113 - Thread Mills</v>
      </c>
      <c r="D194" s="22"/>
      <c r="E194" s="22" t="s">
        <v>372</v>
      </c>
      <c r="F194" s="22"/>
    </row>
    <row r="195" spans="1:6" ht="11.25">
      <c r="A195" s="18">
        <v>313210</v>
      </c>
      <c r="B195" s="24" t="s">
        <v>101</v>
      </c>
      <c r="C195" s="24" t="str">
        <f t="shared" si="3"/>
        <v>313210 - Broadwoven Fabric Mills</v>
      </c>
      <c r="D195" s="22"/>
      <c r="E195" s="22" t="s">
        <v>372</v>
      </c>
      <c r="F195" s="22"/>
    </row>
    <row r="196" spans="1:6" ht="11.25">
      <c r="A196" s="18">
        <v>313221</v>
      </c>
      <c r="B196" s="24" t="s">
        <v>102</v>
      </c>
      <c r="C196" s="24" t="str">
        <f t="shared" si="3"/>
        <v>313221 - Narrow Fabric Mills</v>
      </c>
      <c r="D196" s="22"/>
      <c r="E196" s="22" t="s">
        <v>372</v>
      </c>
      <c r="F196" s="22"/>
    </row>
    <row r="197" spans="1:6" ht="11.25">
      <c r="A197" s="18">
        <v>313222</v>
      </c>
      <c r="B197" s="24" t="s">
        <v>103</v>
      </c>
      <c r="C197" s="24" t="str">
        <f t="shared" si="3"/>
        <v>313222 - Schiffli Machine Embroidery</v>
      </c>
      <c r="D197" s="22"/>
      <c r="E197" s="22" t="s">
        <v>372</v>
      </c>
      <c r="F197" s="22"/>
    </row>
    <row r="198" spans="1:6" ht="11.25">
      <c r="A198" s="18">
        <v>313230</v>
      </c>
      <c r="B198" s="24" t="s">
        <v>104</v>
      </c>
      <c r="C198" s="24" t="str">
        <f t="shared" si="3"/>
        <v>313230 - Nonwoven Fabric Mills</v>
      </c>
      <c r="D198" s="22"/>
      <c r="E198" s="22" t="s">
        <v>372</v>
      </c>
      <c r="F198" s="22"/>
    </row>
    <row r="199" spans="1:6" ht="11.25">
      <c r="A199" s="18">
        <v>313241</v>
      </c>
      <c r="B199" s="24" t="s">
        <v>105</v>
      </c>
      <c r="C199" s="24" t="str">
        <f t="shared" si="3"/>
        <v>313241 - Weft Knit Fabric Mills</v>
      </c>
      <c r="D199" s="22"/>
      <c r="E199" s="22" t="s">
        <v>372</v>
      </c>
      <c r="F199" s="22"/>
    </row>
    <row r="200" spans="1:6" ht="11.25">
      <c r="A200" s="18">
        <v>313249</v>
      </c>
      <c r="B200" s="24" t="s">
        <v>106</v>
      </c>
      <c r="C200" s="24" t="str">
        <f t="shared" si="3"/>
        <v>313249 - Other Knit Fabric and Lace Mills</v>
      </c>
      <c r="D200" s="22"/>
      <c r="E200" s="22" t="s">
        <v>372</v>
      </c>
      <c r="F200" s="22"/>
    </row>
    <row r="201" spans="1:6" ht="11.25">
      <c r="A201" s="18">
        <v>313311</v>
      </c>
      <c r="B201" s="24" t="s">
        <v>107</v>
      </c>
      <c r="C201" s="24" t="str">
        <f t="shared" si="3"/>
        <v>313311 - Broadwoven Fabric Finishing Mills</v>
      </c>
      <c r="D201" s="22"/>
      <c r="E201" s="22" t="s">
        <v>372</v>
      </c>
      <c r="F201" s="22"/>
    </row>
    <row r="202" spans="1:6" ht="11.25">
      <c r="A202" s="18">
        <v>313312</v>
      </c>
      <c r="B202" s="24" t="s">
        <v>1346</v>
      </c>
      <c r="C202" s="24" t="str">
        <f t="shared" si="3"/>
        <v>313312 - Textile and Fabric Finishing (except Broadwoven Fabric) Mills</v>
      </c>
      <c r="D202" s="22"/>
      <c r="E202" s="22" t="s">
        <v>372</v>
      </c>
      <c r="F202" s="22"/>
    </row>
    <row r="203" spans="1:6" ht="11.25">
      <c r="A203" s="18">
        <v>313320</v>
      </c>
      <c r="B203" s="24" t="s">
        <v>1347</v>
      </c>
      <c r="C203" s="24" t="str">
        <f t="shared" si="3"/>
        <v>313320 - Fabric Coating Mills</v>
      </c>
      <c r="D203" s="22"/>
      <c r="E203" s="22" t="s">
        <v>372</v>
      </c>
      <c r="F203" s="22"/>
    </row>
    <row r="204" spans="1:6" ht="11.25">
      <c r="A204" s="18">
        <v>314110</v>
      </c>
      <c r="B204" s="24" t="s">
        <v>1348</v>
      </c>
      <c r="C204" s="24" t="str">
        <f t="shared" si="3"/>
        <v>314110 - Carpet and Rug Mills</v>
      </c>
      <c r="D204" s="22"/>
      <c r="E204" s="22" t="s">
        <v>372</v>
      </c>
      <c r="F204" s="22"/>
    </row>
    <row r="205" spans="1:6" ht="11.25">
      <c r="A205" s="18">
        <v>314121</v>
      </c>
      <c r="B205" s="24" t="s">
        <v>1349</v>
      </c>
      <c r="C205" s="24" t="str">
        <f t="shared" si="3"/>
        <v>314121 - Curtain and Drapery Mills</v>
      </c>
      <c r="D205" s="22"/>
      <c r="E205" s="22" t="s">
        <v>372</v>
      </c>
      <c r="F205" s="22"/>
    </row>
    <row r="206" spans="1:6" ht="11.25">
      <c r="A206" s="18">
        <v>314129</v>
      </c>
      <c r="B206" s="24" t="s">
        <v>1350</v>
      </c>
      <c r="C206" s="24" t="str">
        <f t="shared" si="3"/>
        <v>314129 - Other Household Textile Product Mills</v>
      </c>
      <c r="D206" s="22"/>
      <c r="E206" s="22" t="s">
        <v>372</v>
      </c>
      <c r="F206" s="22"/>
    </row>
    <row r="207" spans="1:6" ht="11.25">
      <c r="A207" s="18">
        <v>314911</v>
      </c>
      <c r="B207" s="24" t="s">
        <v>1351</v>
      </c>
      <c r="C207" s="24" t="str">
        <f t="shared" si="3"/>
        <v>314911 - Textile Bag Mills</v>
      </c>
      <c r="D207" s="22"/>
      <c r="E207" s="22" t="s">
        <v>372</v>
      </c>
      <c r="F207" s="22"/>
    </row>
    <row r="208" spans="1:6" ht="11.25">
      <c r="A208" s="18">
        <v>314912</v>
      </c>
      <c r="B208" s="24" t="s">
        <v>1352</v>
      </c>
      <c r="C208" s="24" t="str">
        <f t="shared" si="3"/>
        <v>314912 - Canvas and Related Product Mills</v>
      </c>
      <c r="D208" s="22"/>
      <c r="E208" s="22" t="s">
        <v>372</v>
      </c>
      <c r="F208" s="22"/>
    </row>
    <row r="209" spans="1:6" ht="11.25">
      <c r="A209" s="18">
        <v>314991</v>
      </c>
      <c r="B209" s="24" t="s">
        <v>1353</v>
      </c>
      <c r="C209" s="24" t="str">
        <f t="shared" si="3"/>
        <v>314991 - Rope, Cordage, and Twine Mills</v>
      </c>
      <c r="D209" s="22"/>
      <c r="E209" s="22" t="s">
        <v>372</v>
      </c>
      <c r="F209" s="22"/>
    </row>
    <row r="210" spans="1:6" ht="11.25">
      <c r="A210" s="18">
        <v>314992</v>
      </c>
      <c r="B210" s="24" t="s">
        <v>1354</v>
      </c>
      <c r="C210" s="24" t="str">
        <f t="shared" si="3"/>
        <v>314992 - Tire Cord and Tire Fabric Mills</v>
      </c>
      <c r="D210" s="22"/>
      <c r="E210" s="22" t="s">
        <v>372</v>
      </c>
      <c r="F210" s="22"/>
    </row>
    <row r="211" spans="1:6" ht="11.25">
      <c r="A211" s="18">
        <v>314999</v>
      </c>
      <c r="B211" s="24" t="s">
        <v>1355</v>
      </c>
      <c r="C211" s="24" t="str">
        <f t="shared" si="3"/>
        <v>314999 - All Other Miscellaneous Textile Product Mills</v>
      </c>
      <c r="D211" s="22"/>
      <c r="E211" s="22" t="s">
        <v>372</v>
      </c>
      <c r="F211" s="22"/>
    </row>
    <row r="212" spans="1:6" ht="11.25">
      <c r="A212" s="18">
        <v>315111</v>
      </c>
      <c r="B212" s="24" t="s">
        <v>1356</v>
      </c>
      <c r="C212" s="24" t="str">
        <f t="shared" si="3"/>
        <v>315111 - Sheer Hosiery Mills</v>
      </c>
      <c r="D212" s="22"/>
      <c r="E212" s="22" t="s">
        <v>372</v>
      </c>
      <c r="F212" s="22"/>
    </row>
    <row r="213" spans="1:6" ht="11.25">
      <c r="A213" s="18">
        <v>315119</v>
      </c>
      <c r="B213" s="24" t="s">
        <v>1357</v>
      </c>
      <c r="C213" s="24" t="str">
        <f t="shared" si="3"/>
        <v>315119 - Other Hosiery and Sock Mills</v>
      </c>
      <c r="D213" s="22"/>
      <c r="E213" s="22" t="s">
        <v>372</v>
      </c>
      <c r="F213" s="22"/>
    </row>
    <row r="214" spans="1:6" ht="11.25">
      <c r="A214" s="18">
        <v>315191</v>
      </c>
      <c r="B214" s="24" t="s">
        <v>1358</v>
      </c>
      <c r="C214" s="24" t="str">
        <f t="shared" si="3"/>
        <v>315191 - Outerwear Knitting Mills</v>
      </c>
      <c r="D214" s="22"/>
      <c r="E214" s="22" t="s">
        <v>372</v>
      </c>
      <c r="F214" s="22"/>
    </row>
    <row r="215" spans="1:6" ht="11.25">
      <c r="A215" s="18">
        <v>315192</v>
      </c>
      <c r="B215" s="24" t="s">
        <v>1359</v>
      </c>
      <c r="C215" s="24" t="str">
        <f t="shared" si="3"/>
        <v>315192 - Underwear and Nightwear Knitting Mills</v>
      </c>
      <c r="D215" s="22"/>
      <c r="E215" s="22" t="s">
        <v>372</v>
      </c>
      <c r="F215" s="22"/>
    </row>
    <row r="216" spans="1:6" ht="11.25">
      <c r="A216" s="18">
        <v>315211</v>
      </c>
      <c r="B216" s="24" t="s">
        <v>1360</v>
      </c>
      <c r="C216" s="24" t="str">
        <f t="shared" si="3"/>
        <v>315211 - Men's and Boys' Cut and Sew Apparel Contractors</v>
      </c>
      <c r="D216" s="22"/>
      <c r="E216" s="22" t="s">
        <v>372</v>
      </c>
      <c r="F216" s="22"/>
    </row>
    <row r="217" spans="1:6" ht="11.25">
      <c r="A217" s="18">
        <v>315212</v>
      </c>
      <c r="B217" s="24" t="s">
        <v>1361</v>
      </c>
      <c r="C217" s="24" t="str">
        <f t="shared" si="3"/>
        <v>315212 - Women's, Girls', and Infants' Cut and Sew Apparel Contractors</v>
      </c>
      <c r="D217" s="22"/>
      <c r="E217" s="22" t="s">
        <v>372</v>
      </c>
      <c r="F217" s="22"/>
    </row>
    <row r="218" spans="1:6" ht="11.25">
      <c r="A218" s="18">
        <v>315221</v>
      </c>
      <c r="B218" s="24" t="s">
        <v>1362</v>
      </c>
      <c r="C218" s="24" t="str">
        <f t="shared" si="3"/>
        <v>315221 - Men's and Boys' Cut and Sew Underwear and Nightwear Manufacturing</v>
      </c>
      <c r="D218" s="22"/>
      <c r="E218" s="22" t="s">
        <v>372</v>
      </c>
      <c r="F218" s="22"/>
    </row>
    <row r="219" spans="1:6" ht="11.25">
      <c r="A219" s="18">
        <v>315222</v>
      </c>
      <c r="B219" s="24" t="s">
        <v>1363</v>
      </c>
      <c r="C219" s="24" t="str">
        <f t="shared" si="3"/>
        <v>315222 - Men's and Boys' Cut and Sew Suit, Coat, and Overcoat Manufacturing</v>
      </c>
      <c r="D219" s="22"/>
      <c r="E219" s="22" t="s">
        <v>372</v>
      </c>
      <c r="F219" s="22"/>
    </row>
    <row r="220" spans="1:6" ht="11.25">
      <c r="A220" s="18">
        <v>315223</v>
      </c>
      <c r="B220" s="24" t="s">
        <v>1364</v>
      </c>
      <c r="C220" s="24" t="str">
        <f t="shared" si="3"/>
        <v>315223 - Men's and Boys' Cut and Sew Shirt (except Work Shirt) Manufacturing</v>
      </c>
      <c r="D220" s="22"/>
      <c r="E220" s="22" t="s">
        <v>372</v>
      </c>
      <c r="F220" s="22"/>
    </row>
    <row r="221" spans="1:6" ht="11.25">
      <c r="A221" s="18">
        <v>315224</v>
      </c>
      <c r="B221" s="24" t="s">
        <v>1365</v>
      </c>
      <c r="C221" s="24" t="str">
        <f t="shared" si="3"/>
        <v>315224 - Men's and Boys' Cut and Sew Trouser, Slack, and Jean Manufacturing</v>
      </c>
      <c r="D221" s="22"/>
      <c r="E221" s="22" t="s">
        <v>372</v>
      </c>
      <c r="F221" s="22"/>
    </row>
    <row r="222" spans="1:6" ht="11.25">
      <c r="A222" s="18">
        <v>315225</v>
      </c>
      <c r="B222" s="24" t="s">
        <v>3015</v>
      </c>
      <c r="C222" s="24" t="str">
        <f t="shared" si="3"/>
        <v>315225 - Men's and Boys' Cut and Sew Work Clothing Manufacturing</v>
      </c>
      <c r="D222" s="22"/>
      <c r="E222" s="22" t="s">
        <v>372</v>
      </c>
      <c r="F222" s="22"/>
    </row>
    <row r="223" spans="1:6" ht="11.25">
      <c r="A223" s="18">
        <v>315228</v>
      </c>
      <c r="B223" s="24" t="s">
        <v>3016</v>
      </c>
      <c r="C223" s="24" t="str">
        <f t="shared" si="3"/>
        <v>315228 - Men's and Boys' Cut and Sew Other Outerwear Manufacturing</v>
      </c>
      <c r="D223" s="22"/>
      <c r="E223" s="22" t="s">
        <v>372</v>
      </c>
      <c r="F223" s="22"/>
    </row>
    <row r="224" spans="1:6" ht="11.25">
      <c r="A224" s="18">
        <v>315231</v>
      </c>
      <c r="B224" s="24" t="s">
        <v>3017</v>
      </c>
      <c r="C224" s="24" t="str">
        <f t="shared" si="3"/>
        <v>315231 - Women's and Girls' Cut and Sew Lingerie, Loungewear, and Nightwear Manufacturing</v>
      </c>
      <c r="D224" s="22"/>
      <c r="E224" s="22" t="s">
        <v>372</v>
      </c>
      <c r="F224" s="22"/>
    </row>
    <row r="225" spans="1:6" ht="11.25">
      <c r="A225" s="18">
        <v>315232</v>
      </c>
      <c r="B225" s="24" t="s">
        <v>3018</v>
      </c>
      <c r="C225" s="24" t="str">
        <f t="shared" si="3"/>
        <v>315232 - Women's and Girls' Cut and Sew Blouse and Shirt Manufacturing</v>
      </c>
      <c r="D225" s="22"/>
      <c r="E225" s="22" t="s">
        <v>372</v>
      </c>
      <c r="F225" s="22"/>
    </row>
    <row r="226" spans="1:6" ht="11.25">
      <c r="A226" s="18">
        <v>315233</v>
      </c>
      <c r="B226" s="24" t="s">
        <v>3019</v>
      </c>
      <c r="C226" s="24" t="str">
        <f t="shared" si="3"/>
        <v>315233 - Women's and Girls' Cut and Sew Dress Manufacturing</v>
      </c>
      <c r="D226" s="22"/>
      <c r="E226" s="22" t="s">
        <v>372</v>
      </c>
      <c r="F226" s="22"/>
    </row>
    <row r="227" spans="1:6" ht="11.25">
      <c r="A227" s="18">
        <v>315234</v>
      </c>
      <c r="B227" s="24" t="s">
        <v>3020</v>
      </c>
      <c r="C227" s="24" t="str">
        <f t="shared" si="3"/>
        <v>315234 - Women's and Girls' Cut and Sew Suit, Coat, Tailored Jacket, and Skirt Manufacturing</v>
      </c>
      <c r="D227" s="22"/>
      <c r="E227" s="22" t="s">
        <v>372</v>
      </c>
      <c r="F227" s="22"/>
    </row>
    <row r="228" spans="1:6" ht="11.25">
      <c r="A228" s="18">
        <v>315239</v>
      </c>
      <c r="B228" s="24" t="s">
        <v>3021</v>
      </c>
      <c r="C228" s="24" t="str">
        <f t="shared" si="3"/>
        <v>315239 - Women's and Girls' Cut and Sew Other Outerwear Manufacturing</v>
      </c>
      <c r="D228" s="22"/>
      <c r="E228" s="22" t="s">
        <v>372</v>
      </c>
      <c r="F228" s="22"/>
    </row>
    <row r="229" spans="1:6" ht="11.25">
      <c r="A229" s="18">
        <v>315291</v>
      </c>
      <c r="B229" s="24" t="s">
        <v>2612</v>
      </c>
      <c r="C229" s="24" t="str">
        <f t="shared" si="3"/>
        <v>315291 - Infants' Cut and Sew Apparel Manufacturing</v>
      </c>
      <c r="D229" s="22"/>
      <c r="E229" s="22" t="s">
        <v>372</v>
      </c>
      <c r="F229" s="22"/>
    </row>
    <row r="230" spans="1:6" ht="11.25">
      <c r="A230" s="18">
        <v>315292</v>
      </c>
      <c r="B230" s="24" t="s">
        <v>2613</v>
      </c>
      <c r="C230" s="24" t="str">
        <f t="shared" si="3"/>
        <v>315292 - Fur and Leather Apparel Manufacturing</v>
      </c>
      <c r="D230" s="22"/>
      <c r="E230" s="22" t="s">
        <v>372</v>
      </c>
      <c r="F230" s="22"/>
    </row>
    <row r="231" spans="1:6" ht="11.25">
      <c r="A231" s="18">
        <v>315299</v>
      </c>
      <c r="B231" s="24" t="s">
        <v>2614</v>
      </c>
      <c r="C231" s="24" t="str">
        <f t="shared" si="3"/>
        <v>315299 - All Other Cut and Sew Apparel Manufacturing</v>
      </c>
      <c r="D231" s="22"/>
      <c r="E231" s="22" t="s">
        <v>372</v>
      </c>
      <c r="F231" s="22"/>
    </row>
    <row r="232" spans="1:6" ht="11.25">
      <c r="A232" s="18">
        <v>315991</v>
      </c>
      <c r="B232" s="24" t="s">
        <v>2615</v>
      </c>
      <c r="C232" s="24" t="str">
        <f t="shared" si="3"/>
        <v>315991 - Hat, Cap, and Millinery Manufacturing</v>
      </c>
      <c r="D232" s="22"/>
      <c r="E232" s="22" t="s">
        <v>372</v>
      </c>
      <c r="F232" s="22"/>
    </row>
    <row r="233" spans="1:6" ht="11.25">
      <c r="A233" s="18">
        <v>315992</v>
      </c>
      <c r="B233" s="24" t="s">
        <v>2616</v>
      </c>
      <c r="C233" s="24" t="str">
        <f t="shared" si="3"/>
        <v>315992 - Glove and Mitten Manufacturing</v>
      </c>
      <c r="D233" s="22"/>
      <c r="E233" s="22" t="s">
        <v>372</v>
      </c>
      <c r="F233" s="22"/>
    </row>
    <row r="234" spans="1:6" ht="11.25">
      <c r="A234" s="18">
        <v>315993</v>
      </c>
      <c r="B234" s="24" t="s">
        <v>2617</v>
      </c>
      <c r="C234" s="24" t="str">
        <f t="shared" si="3"/>
        <v>315993 - Men's and Boys' Neckwear Manufacturing</v>
      </c>
      <c r="D234" s="22"/>
      <c r="E234" s="22" t="s">
        <v>372</v>
      </c>
      <c r="F234" s="22"/>
    </row>
    <row r="235" spans="1:6" ht="11.25">
      <c r="A235" s="18">
        <v>315999</v>
      </c>
      <c r="B235" s="24" t="s">
        <v>2618</v>
      </c>
      <c r="C235" s="24" t="str">
        <f t="shared" si="3"/>
        <v>315999 - Other Apparel Accessories and Other Apparel Manufacturing</v>
      </c>
      <c r="D235" s="22"/>
      <c r="E235" s="22" t="s">
        <v>372</v>
      </c>
      <c r="F235" s="22"/>
    </row>
    <row r="236" spans="1:6" ht="11.25">
      <c r="A236" s="18">
        <v>316110</v>
      </c>
      <c r="B236" s="24" t="s">
        <v>2619</v>
      </c>
      <c r="C236" s="24" t="str">
        <f t="shared" si="3"/>
        <v>316110 - Leather and Hide Tanning and Finishing</v>
      </c>
      <c r="D236" s="22"/>
      <c r="E236" s="22" t="s">
        <v>372</v>
      </c>
      <c r="F236" s="22"/>
    </row>
    <row r="237" spans="1:6" ht="11.25">
      <c r="A237" s="18">
        <v>316211</v>
      </c>
      <c r="B237" s="24" t="s">
        <v>2620</v>
      </c>
      <c r="C237" s="24" t="str">
        <f t="shared" si="3"/>
        <v>316211 - Rubber and Plastics Footwear Manufacturing</v>
      </c>
      <c r="D237" s="22"/>
      <c r="E237" s="22" t="s">
        <v>372</v>
      </c>
      <c r="F237" s="22"/>
    </row>
    <row r="238" spans="1:6" ht="11.25">
      <c r="A238" s="18">
        <v>316212</v>
      </c>
      <c r="B238" s="24" t="s">
        <v>3314</v>
      </c>
      <c r="C238" s="24" t="str">
        <f t="shared" si="3"/>
        <v>316212 - House Slipper Manufacturing</v>
      </c>
      <c r="D238" s="22"/>
      <c r="E238" s="22" t="s">
        <v>372</v>
      </c>
      <c r="F238" s="22"/>
    </row>
    <row r="239" spans="1:6" ht="11.25">
      <c r="A239" s="18">
        <v>316213</v>
      </c>
      <c r="B239" s="24" t="s">
        <v>3315</v>
      </c>
      <c r="C239" s="24" t="str">
        <f t="shared" si="3"/>
        <v>316213 - Men's Footwear (except Athletic) Manufacturing</v>
      </c>
      <c r="D239" s="22"/>
      <c r="E239" s="22" t="s">
        <v>372</v>
      </c>
      <c r="F239" s="22"/>
    </row>
    <row r="240" spans="1:6" ht="11.25">
      <c r="A240" s="18">
        <v>316214</v>
      </c>
      <c r="B240" s="24" t="s">
        <v>3316</v>
      </c>
      <c r="C240" s="24" t="str">
        <f t="shared" si="3"/>
        <v>316214 - Women's Footwear (except Athletic) Manufacturing</v>
      </c>
      <c r="D240" s="22"/>
      <c r="E240" s="22" t="s">
        <v>372</v>
      </c>
      <c r="F240" s="22"/>
    </row>
    <row r="241" spans="1:6" ht="11.25">
      <c r="A241" s="18">
        <v>316219</v>
      </c>
      <c r="B241" s="24" t="s">
        <v>3317</v>
      </c>
      <c r="C241" s="24" t="str">
        <f t="shared" si="3"/>
        <v>316219 - Other Footwear Manufacturing</v>
      </c>
      <c r="D241" s="22"/>
      <c r="E241" s="22" t="s">
        <v>372</v>
      </c>
      <c r="F241" s="22"/>
    </row>
    <row r="242" spans="1:6" ht="11.25">
      <c r="A242" s="18">
        <v>316991</v>
      </c>
      <c r="B242" s="24" t="s">
        <v>3318</v>
      </c>
      <c r="C242" s="24" t="str">
        <f t="shared" si="3"/>
        <v>316991 - Luggage Manufacturing</v>
      </c>
      <c r="D242" s="22"/>
      <c r="E242" s="22" t="s">
        <v>372</v>
      </c>
      <c r="F242" s="22"/>
    </row>
    <row r="243" spans="1:6" ht="11.25">
      <c r="A243" s="18">
        <v>316992</v>
      </c>
      <c r="B243" s="24" t="s">
        <v>3319</v>
      </c>
      <c r="C243" s="24" t="str">
        <f t="shared" si="3"/>
        <v>316992 - Women's Handbag and Purse Manufacturing</v>
      </c>
      <c r="D243" s="22"/>
      <c r="E243" s="22" t="s">
        <v>372</v>
      </c>
      <c r="F243" s="22"/>
    </row>
    <row r="244" spans="1:6" ht="11.25">
      <c r="A244" s="18">
        <v>316993</v>
      </c>
      <c r="B244" s="24" t="s">
        <v>2624</v>
      </c>
      <c r="C244" s="24" t="str">
        <f t="shared" si="3"/>
        <v>316993 - Personal Leather Good (except Women's Handbag and Purse) Manufacturing</v>
      </c>
      <c r="D244" s="22"/>
      <c r="E244" s="22" t="s">
        <v>372</v>
      </c>
      <c r="F244" s="22"/>
    </row>
    <row r="245" spans="1:6" ht="11.25">
      <c r="A245" s="18">
        <v>316999</v>
      </c>
      <c r="B245" s="24" t="s">
        <v>2890</v>
      </c>
      <c r="C245" s="24" t="str">
        <f t="shared" si="3"/>
        <v>316999 - All Other Leather Good and Allied Product Manufacturing</v>
      </c>
      <c r="D245" s="22"/>
      <c r="E245" s="22" t="s">
        <v>372</v>
      </c>
      <c r="F245" s="22"/>
    </row>
    <row r="246" spans="1:6" ht="11.25">
      <c r="A246" s="18">
        <v>321113</v>
      </c>
      <c r="B246" s="24" t="s">
        <v>2625</v>
      </c>
      <c r="C246" s="24" t="str">
        <f t="shared" si="3"/>
        <v>321113 - Sawmills</v>
      </c>
      <c r="D246" s="22"/>
      <c r="E246" s="22" t="s">
        <v>372</v>
      </c>
      <c r="F246" s="22"/>
    </row>
    <row r="247" spans="1:6" ht="11.25">
      <c r="A247" s="18">
        <v>321114</v>
      </c>
      <c r="B247" s="24" t="s">
        <v>2626</v>
      </c>
      <c r="C247" s="24" t="str">
        <f t="shared" si="3"/>
        <v>321114 - Wood Preservation</v>
      </c>
      <c r="D247" s="22"/>
      <c r="E247" s="22" t="s">
        <v>372</v>
      </c>
      <c r="F247" s="22"/>
    </row>
    <row r="248" spans="1:6" ht="11.25">
      <c r="A248" s="18">
        <v>321211</v>
      </c>
      <c r="B248" s="24" t="s">
        <v>2627</v>
      </c>
      <c r="C248" s="24" t="str">
        <f t="shared" si="3"/>
        <v>321211 - Hardwood Veneer and Plywood Manufacturing</v>
      </c>
      <c r="D248" s="22"/>
      <c r="E248" s="22" t="s">
        <v>372</v>
      </c>
      <c r="F248" s="22"/>
    </row>
    <row r="249" spans="1:6" ht="11.25">
      <c r="A249" s="18">
        <v>321212</v>
      </c>
      <c r="B249" s="24" t="s">
        <v>2628</v>
      </c>
      <c r="C249" s="24" t="str">
        <f t="shared" si="3"/>
        <v>321212 - Softwood Veneer and Plywood Manufacturing</v>
      </c>
      <c r="D249" s="22"/>
      <c r="E249" s="22" t="s">
        <v>372</v>
      </c>
      <c r="F249" s="22"/>
    </row>
    <row r="250" spans="1:6" ht="11.25">
      <c r="A250" s="18">
        <v>321213</v>
      </c>
      <c r="B250" s="24" t="s">
        <v>2629</v>
      </c>
      <c r="C250" s="24" t="str">
        <f t="shared" si="3"/>
        <v>321213 - Engineered Wood Member (except Truss) Manufacturing</v>
      </c>
      <c r="D250" s="22"/>
      <c r="E250" s="22" t="s">
        <v>372</v>
      </c>
      <c r="F250" s="22"/>
    </row>
    <row r="251" spans="1:6" ht="11.25">
      <c r="A251" s="18">
        <v>321214</v>
      </c>
      <c r="B251" s="24" t="s">
        <v>2630</v>
      </c>
      <c r="C251" s="24" t="str">
        <f t="shared" si="3"/>
        <v>321214 - Truss Manufacturing</v>
      </c>
      <c r="D251" s="22"/>
      <c r="E251" s="22" t="s">
        <v>372</v>
      </c>
      <c r="F251" s="22"/>
    </row>
    <row r="252" spans="1:6" ht="11.25">
      <c r="A252" s="18">
        <v>321219</v>
      </c>
      <c r="B252" s="24" t="s">
        <v>2631</v>
      </c>
      <c r="C252" s="24" t="str">
        <f t="shared" si="3"/>
        <v>321219 - Reconstituted Wood Product Manufacturing</v>
      </c>
      <c r="D252" s="22"/>
      <c r="E252" s="22" t="s">
        <v>372</v>
      </c>
      <c r="F252" s="22"/>
    </row>
    <row r="253" spans="1:6" ht="11.25">
      <c r="A253" s="18">
        <v>321911</v>
      </c>
      <c r="B253" s="24" t="s">
        <v>2632</v>
      </c>
      <c r="C253" s="24" t="str">
        <f t="shared" si="3"/>
        <v>321911 - Wood Window and Door Manufacturing</v>
      </c>
      <c r="D253" s="22"/>
      <c r="E253" s="22" t="s">
        <v>372</v>
      </c>
      <c r="F253" s="22"/>
    </row>
    <row r="254" spans="1:6" ht="11.25">
      <c r="A254" s="18">
        <v>321912</v>
      </c>
      <c r="B254" s="24" t="s">
        <v>2633</v>
      </c>
      <c r="C254" s="24" t="str">
        <f t="shared" si="3"/>
        <v>321912 - Cut Stock, Resawing Lumber, and Planing</v>
      </c>
      <c r="D254" s="22"/>
      <c r="E254" s="22" t="s">
        <v>372</v>
      </c>
      <c r="F254" s="22"/>
    </row>
    <row r="255" spans="1:6" ht="11.25">
      <c r="A255" s="18">
        <v>321918</v>
      </c>
      <c r="B255" s="24" t="s">
        <v>2634</v>
      </c>
      <c r="C255" s="24" t="str">
        <f t="shared" si="3"/>
        <v>321918 - Other Millwork (including Flooring)</v>
      </c>
      <c r="D255" s="22"/>
      <c r="E255" s="22" t="s">
        <v>372</v>
      </c>
      <c r="F255" s="22"/>
    </row>
    <row r="256" spans="1:6" ht="11.25">
      <c r="A256" s="18">
        <v>321920</v>
      </c>
      <c r="B256" s="24" t="s">
        <v>2635</v>
      </c>
      <c r="C256" s="24" t="str">
        <f t="shared" si="3"/>
        <v>321920 - Wood Container and Pallet Manufacturing</v>
      </c>
      <c r="D256" s="22"/>
      <c r="E256" s="22" t="s">
        <v>372</v>
      </c>
      <c r="F256" s="22"/>
    </row>
    <row r="257" spans="1:6" ht="11.25">
      <c r="A257" s="18">
        <v>321991</v>
      </c>
      <c r="B257" s="24" t="s">
        <v>2636</v>
      </c>
      <c r="C257" s="24" t="str">
        <f t="shared" si="3"/>
        <v>321991 - Manufactured Home (Mobile Home) Manufacturing</v>
      </c>
      <c r="D257" s="22"/>
      <c r="E257" s="22" t="s">
        <v>372</v>
      </c>
      <c r="F257" s="22"/>
    </row>
    <row r="258" spans="1:6" ht="11.25">
      <c r="A258" s="18">
        <v>321992</v>
      </c>
      <c r="B258" s="24" t="s">
        <v>2637</v>
      </c>
      <c r="C258" s="24" t="str">
        <f aca="true" t="shared" si="4" ref="C258:C321">A258&amp;" - "&amp;B258</f>
        <v>321992 - Prefabricated Wood Building Manufacturing</v>
      </c>
      <c r="D258" s="22"/>
      <c r="E258" s="22" t="s">
        <v>372</v>
      </c>
      <c r="F258" s="22"/>
    </row>
    <row r="259" spans="1:6" ht="11.25">
      <c r="A259" s="18">
        <v>321999</v>
      </c>
      <c r="B259" s="24" t="s">
        <v>2638</v>
      </c>
      <c r="C259" s="24" t="str">
        <f t="shared" si="4"/>
        <v>321999 - All Other Miscellaneous Wood Product Manufacturing</v>
      </c>
      <c r="D259" s="22"/>
      <c r="E259" s="22" t="s">
        <v>372</v>
      </c>
      <c r="F259" s="22"/>
    </row>
    <row r="260" spans="1:6" ht="11.25">
      <c r="A260" s="18">
        <v>322110</v>
      </c>
      <c r="B260" s="24" t="s">
        <v>2639</v>
      </c>
      <c r="C260" s="24" t="str">
        <f t="shared" si="4"/>
        <v>322110 - Pulp Mills</v>
      </c>
      <c r="D260" s="22"/>
      <c r="E260" s="22" t="s">
        <v>372</v>
      </c>
      <c r="F260" s="22"/>
    </row>
    <row r="261" spans="1:6" ht="11.25">
      <c r="A261" s="18">
        <v>322121</v>
      </c>
      <c r="B261" s="24" t="s">
        <v>2640</v>
      </c>
      <c r="C261" s="24" t="str">
        <f t="shared" si="4"/>
        <v>322121 - Paper (except Newsprint) Mills</v>
      </c>
      <c r="D261" s="22"/>
      <c r="E261" s="22" t="s">
        <v>372</v>
      </c>
      <c r="F261" s="22"/>
    </row>
    <row r="262" spans="1:6" ht="11.25">
      <c r="A262" s="18">
        <v>322122</v>
      </c>
      <c r="B262" s="24" t="s">
        <v>2641</v>
      </c>
      <c r="C262" s="24" t="str">
        <f t="shared" si="4"/>
        <v>322122 - Newsprint Mills</v>
      </c>
      <c r="D262" s="22"/>
      <c r="E262" s="22" t="s">
        <v>372</v>
      </c>
      <c r="F262" s="22"/>
    </row>
    <row r="263" spans="1:6" ht="11.25">
      <c r="A263" s="18">
        <v>322130</v>
      </c>
      <c r="B263" s="24" t="s">
        <v>2642</v>
      </c>
      <c r="C263" s="24" t="str">
        <f t="shared" si="4"/>
        <v>322130 - Paperboard Mills</v>
      </c>
      <c r="D263" s="22"/>
      <c r="E263" s="22" t="s">
        <v>372</v>
      </c>
      <c r="F263" s="22"/>
    </row>
    <row r="264" spans="1:6" ht="11.25">
      <c r="A264" s="18">
        <v>322211</v>
      </c>
      <c r="B264" s="24" t="s">
        <v>2643</v>
      </c>
      <c r="C264" s="24" t="str">
        <f t="shared" si="4"/>
        <v>322211 - Corrugated and Solid Fiber Box Manufacturing</v>
      </c>
      <c r="D264" s="22"/>
      <c r="E264" s="22" t="s">
        <v>372</v>
      </c>
      <c r="F264" s="22"/>
    </row>
    <row r="265" spans="1:6" ht="11.25">
      <c r="A265" s="18">
        <v>322212</v>
      </c>
      <c r="B265" s="24" t="s">
        <v>2519</v>
      </c>
      <c r="C265" s="24" t="str">
        <f t="shared" si="4"/>
        <v>322212 - Folding Paperboard Box Manufacturing</v>
      </c>
      <c r="D265" s="22"/>
      <c r="E265" s="22" t="s">
        <v>372</v>
      </c>
      <c r="F265" s="22"/>
    </row>
    <row r="266" spans="1:6" ht="11.25">
      <c r="A266" s="18">
        <v>322213</v>
      </c>
      <c r="B266" s="24" t="s">
        <v>2520</v>
      </c>
      <c r="C266" s="24" t="str">
        <f t="shared" si="4"/>
        <v>322213 - Setup Paperboard Box Manufacturing</v>
      </c>
      <c r="D266" s="22"/>
      <c r="E266" s="22" t="s">
        <v>372</v>
      </c>
      <c r="F266" s="22"/>
    </row>
    <row r="267" spans="1:6" ht="11.25">
      <c r="A267" s="18">
        <v>322214</v>
      </c>
      <c r="B267" s="24" t="s">
        <v>2521</v>
      </c>
      <c r="C267" s="24" t="str">
        <f t="shared" si="4"/>
        <v>322214 - Fiber Can, Tube, Drum, and Similar Products Manufacturing</v>
      </c>
      <c r="D267" s="22"/>
      <c r="E267" s="22" t="s">
        <v>372</v>
      </c>
      <c r="F267" s="22"/>
    </row>
    <row r="268" spans="1:6" ht="11.25">
      <c r="A268" s="18">
        <v>322215</v>
      </c>
      <c r="B268" s="24" t="s">
        <v>2522</v>
      </c>
      <c r="C268" s="24" t="str">
        <f t="shared" si="4"/>
        <v>322215 - Nonfolding Sanitary Food Container Manufacturing</v>
      </c>
      <c r="D268" s="22"/>
      <c r="E268" s="22" t="s">
        <v>372</v>
      </c>
      <c r="F268" s="22"/>
    </row>
    <row r="269" spans="1:6" ht="11.25">
      <c r="A269" s="18">
        <v>322221</v>
      </c>
      <c r="B269" s="24" t="s">
        <v>2891</v>
      </c>
      <c r="C269" s="24" t="str">
        <f t="shared" si="4"/>
        <v>322221 - Coated and Laminated Packaging Paper Manufacturing</v>
      </c>
      <c r="D269" s="22"/>
      <c r="E269" s="22" t="s">
        <v>372</v>
      </c>
      <c r="F269" s="22"/>
    </row>
    <row r="270" spans="1:6" ht="11.25">
      <c r="A270" s="18">
        <v>322222</v>
      </c>
      <c r="B270" s="24" t="s">
        <v>2523</v>
      </c>
      <c r="C270" s="24" t="str">
        <f t="shared" si="4"/>
        <v>322222 - Coated and Laminated Paper Manufacturing</v>
      </c>
      <c r="D270" s="22"/>
      <c r="E270" s="22" t="s">
        <v>372</v>
      </c>
      <c r="F270" s="22"/>
    </row>
    <row r="271" spans="1:6" ht="11.25">
      <c r="A271" s="18">
        <v>322223</v>
      </c>
      <c r="B271" s="24" t="s">
        <v>2892</v>
      </c>
      <c r="C271" s="24" t="str">
        <f t="shared" si="4"/>
        <v>322223 - Coated Paper Bag and Pouch Manufacturing</v>
      </c>
      <c r="D271" s="22"/>
      <c r="E271" s="22" t="s">
        <v>372</v>
      </c>
      <c r="F271" s="22"/>
    </row>
    <row r="272" spans="1:6" ht="11.25">
      <c r="A272" s="18">
        <v>322224</v>
      </c>
      <c r="B272" s="24" t="s">
        <v>2524</v>
      </c>
      <c r="C272" s="24" t="str">
        <f t="shared" si="4"/>
        <v>322224 - Uncoated Paper and Multiwall Bag Manufacturing</v>
      </c>
      <c r="D272" s="22"/>
      <c r="E272" s="22" t="s">
        <v>372</v>
      </c>
      <c r="F272" s="22"/>
    </row>
    <row r="273" spans="1:6" ht="11.25">
      <c r="A273" s="18">
        <v>322225</v>
      </c>
      <c r="B273" s="24" t="s">
        <v>2525</v>
      </c>
      <c r="C273" s="24" t="str">
        <f t="shared" si="4"/>
        <v>322225 - Laminated Aluminum Foil Manufacturing for Flexible Packaging Uses</v>
      </c>
      <c r="D273" s="22"/>
      <c r="E273" s="22" t="s">
        <v>372</v>
      </c>
      <c r="F273" s="22"/>
    </row>
    <row r="274" spans="1:6" ht="11.25">
      <c r="A274" s="18">
        <v>322226</v>
      </c>
      <c r="B274" s="24" t="s">
        <v>2526</v>
      </c>
      <c r="C274" s="24" t="str">
        <f t="shared" si="4"/>
        <v>322226 - Surface-Coated Paperboard Manufacturing</v>
      </c>
      <c r="D274" s="22"/>
      <c r="E274" s="22" t="s">
        <v>372</v>
      </c>
      <c r="F274" s="22"/>
    </row>
    <row r="275" spans="1:6" ht="11.25">
      <c r="A275" s="18">
        <v>322231</v>
      </c>
      <c r="B275" s="24" t="s">
        <v>2527</v>
      </c>
      <c r="C275" s="24" t="str">
        <f t="shared" si="4"/>
        <v>322231 - Die-Cut Paper and Paperboard Office Supplies Manufacturing</v>
      </c>
      <c r="D275" s="22"/>
      <c r="E275" s="22" t="s">
        <v>372</v>
      </c>
      <c r="F275" s="22"/>
    </row>
    <row r="276" spans="1:6" ht="11.25">
      <c r="A276" s="18">
        <v>322232</v>
      </c>
      <c r="B276" s="24" t="s">
        <v>2528</v>
      </c>
      <c r="C276" s="24" t="str">
        <f t="shared" si="4"/>
        <v>322232 - Envelope Manufacturing</v>
      </c>
      <c r="D276" s="22"/>
      <c r="E276" s="22" t="s">
        <v>372</v>
      </c>
      <c r="F276" s="22"/>
    </row>
    <row r="277" spans="1:6" ht="11.25">
      <c r="A277" s="18">
        <v>322233</v>
      </c>
      <c r="B277" s="24" t="s">
        <v>2529</v>
      </c>
      <c r="C277" s="24" t="str">
        <f t="shared" si="4"/>
        <v>322233 - Stationery, Tablet, and Related Product Manufacturing</v>
      </c>
      <c r="D277" s="22"/>
      <c r="E277" s="22" t="s">
        <v>372</v>
      </c>
      <c r="F277" s="22"/>
    </row>
    <row r="278" spans="1:6" ht="11.25">
      <c r="A278" s="18">
        <v>322291</v>
      </c>
      <c r="B278" s="24" t="s">
        <v>2530</v>
      </c>
      <c r="C278" s="24" t="str">
        <f t="shared" si="4"/>
        <v>322291 - Sanitary Paper Product Manufacturing</v>
      </c>
      <c r="D278" s="22"/>
      <c r="E278" s="22" t="s">
        <v>372</v>
      </c>
      <c r="F278" s="22"/>
    </row>
    <row r="279" spans="1:6" ht="11.25">
      <c r="A279" s="18">
        <v>322299</v>
      </c>
      <c r="B279" s="24" t="s">
        <v>2531</v>
      </c>
      <c r="C279" s="24" t="str">
        <f t="shared" si="4"/>
        <v>322299 - All Other Converted Paper Product Manufacturing</v>
      </c>
      <c r="D279" s="22"/>
      <c r="E279" s="22" t="s">
        <v>372</v>
      </c>
      <c r="F279" s="22"/>
    </row>
    <row r="280" spans="1:6" ht="11.25">
      <c r="A280" s="18">
        <v>323110</v>
      </c>
      <c r="B280" s="24" t="s">
        <v>2532</v>
      </c>
      <c r="C280" s="24" t="str">
        <f t="shared" si="4"/>
        <v>323110 - Commercial Lithographic Printing</v>
      </c>
      <c r="D280" s="22"/>
      <c r="E280" s="22" t="s">
        <v>372</v>
      </c>
      <c r="F280" s="22"/>
    </row>
    <row r="281" spans="1:6" ht="11.25">
      <c r="A281" s="18">
        <v>323111</v>
      </c>
      <c r="B281" s="24" t="s">
        <v>2533</v>
      </c>
      <c r="C281" s="24" t="str">
        <f t="shared" si="4"/>
        <v>323111 - Commercial Gravure Printing</v>
      </c>
      <c r="D281" s="22"/>
      <c r="E281" s="22" t="s">
        <v>372</v>
      </c>
      <c r="F281" s="22"/>
    </row>
    <row r="282" spans="1:6" ht="11.25">
      <c r="A282" s="18">
        <v>323112</v>
      </c>
      <c r="B282" s="24" t="s">
        <v>2534</v>
      </c>
      <c r="C282" s="24" t="str">
        <f t="shared" si="4"/>
        <v>323112 - Commercial Flexographic Printing</v>
      </c>
      <c r="D282" s="22"/>
      <c r="E282" s="22" t="s">
        <v>372</v>
      </c>
      <c r="F282" s="22"/>
    </row>
    <row r="283" spans="1:6" ht="11.25">
      <c r="A283" s="18">
        <v>323113</v>
      </c>
      <c r="B283" s="24" t="s">
        <v>2535</v>
      </c>
      <c r="C283" s="24" t="str">
        <f t="shared" si="4"/>
        <v>323113 - Commercial Screen Printing</v>
      </c>
      <c r="D283" s="22"/>
      <c r="E283" s="22" t="s">
        <v>372</v>
      </c>
      <c r="F283" s="22"/>
    </row>
    <row r="284" spans="1:6" ht="11.25">
      <c r="A284" s="18">
        <v>323114</v>
      </c>
      <c r="B284" s="24" t="s">
        <v>2536</v>
      </c>
      <c r="C284" s="24" t="str">
        <f t="shared" si="4"/>
        <v>323114 - Quick Printing</v>
      </c>
      <c r="D284" s="22"/>
      <c r="E284" s="22" t="s">
        <v>372</v>
      </c>
      <c r="F284" s="22"/>
    </row>
    <row r="285" spans="1:6" ht="11.25">
      <c r="A285" s="18">
        <v>323115</v>
      </c>
      <c r="B285" s="24" t="s">
        <v>2537</v>
      </c>
      <c r="C285" s="24" t="str">
        <f t="shared" si="4"/>
        <v>323115 - Digital Printing</v>
      </c>
      <c r="D285" s="22"/>
      <c r="E285" s="22" t="s">
        <v>372</v>
      </c>
      <c r="F285" s="22"/>
    </row>
    <row r="286" spans="1:6" ht="11.25">
      <c r="A286" s="18">
        <v>323116</v>
      </c>
      <c r="B286" s="24" t="s">
        <v>2538</v>
      </c>
      <c r="C286" s="24" t="str">
        <f t="shared" si="4"/>
        <v>323116 - Manifold Business Forms Printing</v>
      </c>
      <c r="D286" s="22"/>
      <c r="E286" s="22" t="s">
        <v>372</v>
      </c>
      <c r="F286" s="22"/>
    </row>
    <row r="287" spans="1:6" ht="11.25">
      <c r="A287" s="18">
        <v>323117</v>
      </c>
      <c r="B287" s="24" t="s">
        <v>1398</v>
      </c>
      <c r="C287" s="24" t="str">
        <f t="shared" si="4"/>
        <v>323117 - Books Printing</v>
      </c>
      <c r="D287" s="22"/>
      <c r="E287" s="22" t="s">
        <v>372</v>
      </c>
      <c r="F287" s="22"/>
    </row>
    <row r="288" spans="1:6" ht="11.25">
      <c r="A288" s="18">
        <v>323118</v>
      </c>
      <c r="B288" s="24" t="s">
        <v>1399</v>
      </c>
      <c r="C288" s="24" t="str">
        <f t="shared" si="4"/>
        <v>323118 - Blankbook, Looseleaf Binders, and Devices Manufacturing</v>
      </c>
      <c r="D288" s="22"/>
      <c r="E288" s="22" t="s">
        <v>372</v>
      </c>
      <c r="F288" s="22"/>
    </row>
    <row r="289" spans="1:6" ht="11.25">
      <c r="A289" s="18">
        <v>323119</v>
      </c>
      <c r="B289" s="24" t="s">
        <v>1400</v>
      </c>
      <c r="C289" s="24" t="str">
        <f t="shared" si="4"/>
        <v>323119 - Other Commercial Printing</v>
      </c>
      <c r="D289" s="22"/>
      <c r="E289" s="22" t="s">
        <v>372</v>
      </c>
      <c r="F289" s="22"/>
    </row>
    <row r="290" spans="1:6" ht="11.25">
      <c r="A290" s="18">
        <v>323121</v>
      </c>
      <c r="B290" s="24" t="s">
        <v>1401</v>
      </c>
      <c r="C290" s="24" t="str">
        <f t="shared" si="4"/>
        <v>323121 - Tradebinding and Related Work</v>
      </c>
      <c r="D290" s="22"/>
      <c r="E290" s="22" t="s">
        <v>372</v>
      </c>
      <c r="F290" s="22"/>
    </row>
    <row r="291" spans="1:6" ht="11.25">
      <c r="A291" s="18">
        <v>323122</v>
      </c>
      <c r="B291" s="24" t="s">
        <v>1402</v>
      </c>
      <c r="C291" s="24" t="str">
        <f t="shared" si="4"/>
        <v>323122 - Prepress Services</v>
      </c>
      <c r="D291" s="22"/>
      <c r="E291" s="22" t="s">
        <v>372</v>
      </c>
      <c r="F291" s="22"/>
    </row>
    <row r="292" spans="1:6" ht="11.25">
      <c r="A292" s="18">
        <v>324110</v>
      </c>
      <c r="B292" s="24" t="s">
        <v>1403</v>
      </c>
      <c r="C292" s="24" t="str">
        <f t="shared" si="4"/>
        <v>324110 - Petroleum Refineries</v>
      </c>
      <c r="D292" s="22"/>
      <c r="E292" s="22" t="s">
        <v>372</v>
      </c>
      <c r="F292" s="22"/>
    </row>
    <row r="293" spans="1:6" ht="11.25">
      <c r="A293" s="18">
        <v>324121</v>
      </c>
      <c r="B293" s="24" t="s">
        <v>1404</v>
      </c>
      <c r="C293" s="24" t="str">
        <f t="shared" si="4"/>
        <v>324121 - Asphalt Paving Mixture and Block Manufacturing</v>
      </c>
      <c r="D293" s="22"/>
      <c r="E293" s="22" t="s">
        <v>372</v>
      </c>
      <c r="F293" s="22"/>
    </row>
    <row r="294" spans="1:6" ht="11.25">
      <c r="A294" s="18">
        <v>324122</v>
      </c>
      <c r="B294" s="24" t="s">
        <v>1237</v>
      </c>
      <c r="C294" s="24" t="str">
        <f t="shared" si="4"/>
        <v>324122 - Asphalt Shingle and Coating Materials Manufacturing</v>
      </c>
      <c r="D294" s="22"/>
      <c r="E294" s="22" t="s">
        <v>372</v>
      </c>
      <c r="F294" s="22"/>
    </row>
    <row r="295" spans="1:6" ht="11.25">
      <c r="A295" s="18">
        <v>324191</v>
      </c>
      <c r="B295" s="24" t="s">
        <v>1238</v>
      </c>
      <c r="C295" s="24" t="str">
        <f t="shared" si="4"/>
        <v>324191 - Petroleum Lubricating Oil and Grease Manufacturing</v>
      </c>
      <c r="D295" s="22"/>
      <c r="E295" s="22" t="s">
        <v>372</v>
      </c>
      <c r="F295" s="22"/>
    </row>
    <row r="296" spans="1:6" ht="11.25">
      <c r="A296" s="18">
        <v>324199</v>
      </c>
      <c r="B296" s="24" t="s">
        <v>1035</v>
      </c>
      <c r="C296" s="24" t="str">
        <f t="shared" si="4"/>
        <v>324199 - All Other Petroleum and Coal Products Manufacturing</v>
      </c>
      <c r="D296" s="22"/>
      <c r="E296" s="22" t="s">
        <v>372</v>
      </c>
      <c r="F296" s="22"/>
    </row>
    <row r="297" spans="1:6" ht="11.25">
      <c r="A297" s="18">
        <v>325110</v>
      </c>
      <c r="B297" s="24" t="s">
        <v>1036</v>
      </c>
      <c r="C297" s="24" t="str">
        <f t="shared" si="4"/>
        <v>325110 - Petrochemical Manufacturing</v>
      </c>
      <c r="D297" s="22"/>
      <c r="E297" s="22" t="s">
        <v>372</v>
      </c>
      <c r="F297" s="22"/>
    </row>
    <row r="298" spans="1:6" ht="11.25">
      <c r="A298" s="18">
        <v>325120</v>
      </c>
      <c r="B298" s="24" t="s">
        <v>1165</v>
      </c>
      <c r="C298" s="24" t="str">
        <f t="shared" si="4"/>
        <v>325120 - Industrial Gas Manufacturing</v>
      </c>
      <c r="D298" s="22"/>
      <c r="E298" s="22" t="s">
        <v>372</v>
      </c>
      <c r="F298" s="22"/>
    </row>
    <row r="299" spans="1:6" ht="11.25">
      <c r="A299" s="18">
        <v>325131</v>
      </c>
      <c r="B299" s="24" t="s">
        <v>1166</v>
      </c>
      <c r="C299" s="24" t="str">
        <f t="shared" si="4"/>
        <v>325131 - Inorganic Dye and Pigment Manufacturing</v>
      </c>
      <c r="D299" s="22"/>
      <c r="E299" s="22" t="s">
        <v>372</v>
      </c>
      <c r="F299" s="22"/>
    </row>
    <row r="300" spans="1:6" ht="11.25">
      <c r="A300" s="18">
        <v>325132</v>
      </c>
      <c r="B300" s="24" t="s">
        <v>1167</v>
      </c>
      <c r="C300" s="24" t="str">
        <f t="shared" si="4"/>
        <v>325132 - Synthetic Organic Dye and Pigment Manufacturing</v>
      </c>
      <c r="D300" s="22"/>
      <c r="E300" s="22" t="s">
        <v>372</v>
      </c>
      <c r="F300" s="22"/>
    </row>
    <row r="301" spans="1:6" ht="11.25">
      <c r="A301" s="18">
        <v>325181</v>
      </c>
      <c r="B301" s="24" t="s">
        <v>1168</v>
      </c>
      <c r="C301" s="24" t="str">
        <f t="shared" si="4"/>
        <v>325181 - Alkalies and Chlorine Manufacturing</v>
      </c>
      <c r="D301" s="22"/>
      <c r="E301" s="22" t="s">
        <v>372</v>
      </c>
      <c r="F301" s="22"/>
    </row>
    <row r="302" spans="1:6" ht="11.25">
      <c r="A302" s="18">
        <v>325182</v>
      </c>
      <c r="B302" s="24" t="s">
        <v>1169</v>
      </c>
      <c r="C302" s="24" t="str">
        <f t="shared" si="4"/>
        <v>325182 - Carbon Black Manufacturing</v>
      </c>
      <c r="D302" s="22"/>
      <c r="E302" s="22" t="s">
        <v>372</v>
      </c>
      <c r="F302" s="22"/>
    </row>
    <row r="303" spans="1:6" ht="11.25">
      <c r="A303" s="18">
        <v>325188</v>
      </c>
      <c r="B303" s="24" t="s">
        <v>1170</v>
      </c>
      <c r="C303" s="24" t="str">
        <f t="shared" si="4"/>
        <v>325188 - All Other Basic Inorganic Chemical Manufacturing</v>
      </c>
      <c r="D303" s="22"/>
      <c r="E303" s="22" t="s">
        <v>372</v>
      </c>
      <c r="F303" s="22"/>
    </row>
    <row r="304" spans="1:6" ht="11.25">
      <c r="A304" s="18">
        <v>325191</v>
      </c>
      <c r="B304" s="24" t="s">
        <v>1661</v>
      </c>
      <c r="C304" s="24" t="str">
        <f t="shared" si="4"/>
        <v>325191 - Gum and Wood Chemical Manufacturing</v>
      </c>
      <c r="D304" s="22"/>
      <c r="E304" s="22" t="s">
        <v>372</v>
      </c>
      <c r="F304" s="22"/>
    </row>
    <row r="305" spans="1:6" ht="11.25">
      <c r="A305" s="18">
        <v>325192</v>
      </c>
      <c r="B305" s="24" t="s">
        <v>1662</v>
      </c>
      <c r="C305" s="24" t="str">
        <f t="shared" si="4"/>
        <v>325192 - Cyclic Crude and Intermediate Manufacturing</v>
      </c>
      <c r="D305" s="22"/>
      <c r="E305" s="22" t="s">
        <v>372</v>
      </c>
      <c r="F305" s="22"/>
    </row>
    <row r="306" spans="1:6" ht="11.25">
      <c r="A306" s="18">
        <v>325193</v>
      </c>
      <c r="B306" s="24" t="s">
        <v>1663</v>
      </c>
      <c r="C306" s="24" t="str">
        <f t="shared" si="4"/>
        <v>325193 - Ethyl Alcohol Manufacturing</v>
      </c>
      <c r="D306" s="22"/>
      <c r="E306" s="22" t="s">
        <v>372</v>
      </c>
      <c r="F306" s="22"/>
    </row>
    <row r="307" spans="1:6" ht="11.25">
      <c r="A307" s="18">
        <v>325199</v>
      </c>
      <c r="B307" s="24" t="s">
        <v>1664</v>
      </c>
      <c r="C307" s="24" t="str">
        <f t="shared" si="4"/>
        <v>325199 - All Other Basic Organic Chemical Manufacturing</v>
      </c>
      <c r="D307" s="22"/>
      <c r="E307" s="22" t="s">
        <v>372</v>
      </c>
      <c r="F307" s="22"/>
    </row>
    <row r="308" spans="1:6" ht="11.25">
      <c r="A308" s="18">
        <v>325211</v>
      </c>
      <c r="B308" s="24" t="s">
        <v>1665</v>
      </c>
      <c r="C308" s="24" t="str">
        <f t="shared" si="4"/>
        <v>325211 - Plastics Material and Resin Manufacturing</v>
      </c>
      <c r="D308" s="22"/>
      <c r="E308" s="22" t="s">
        <v>372</v>
      </c>
      <c r="F308" s="22"/>
    </row>
    <row r="309" spans="1:6" ht="11.25">
      <c r="A309" s="18">
        <v>325212</v>
      </c>
      <c r="B309" s="24" t="s">
        <v>1666</v>
      </c>
      <c r="C309" s="24" t="str">
        <f t="shared" si="4"/>
        <v>325212 - Synthetic Rubber Manufacturing</v>
      </c>
      <c r="D309" s="22"/>
      <c r="E309" s="22" t="s">
        <v>372</v>
      </c>
      <c r="F309" s="22"/>
    </row>
    <row r="310" spans="1:6" ht="11.25">
      <c r="A310" s="18">
        <v>325221</v>
      </c>
      <c r="B310" s="24" t="s">
        <v>1667</v>
      </c>
      <c r="C310" s="24" t="str">
        <f t="shared" si="4"/>
        <v>325221 - Cellulosic Organic Fiber Manufacturing</v>
      </c>
      <c r="D310" s="22"/>
      <c r="E310" s="22" t="s">
        <v>372</v>
      </c>
      <c r="F310" s="22"/>
    </row>
    <row r="311" spans="1:6" ht="11.25">
      <c r="A311" s="18">
        <v>325222</v>
      </c>
      <c r="B311" s="24" t="s">
        <v>1668</v>
      </c>
      <c r="C311" s="24" t="str">
        <f t="shared" si="4"/>
        <v>325222 - Noncellulosic Organic Fiber Manufacturing</v>
      </c>
      <c r="D311" s="22"/>
      <c r="E311" s="22" t="s">
        <v>372</v>
      </c>
      <c r="F311" s="22"/>
    </row>
    <row r="312" spans="1:6" ht="11.25">
      <c r="A312" s="18">
        <v>325311</v>
      </c>
      <c r="B312" s="24" t="s">
        <v>1669</v>
      </c>
      <c r="C312" s="24" t="str">
        <f t="shared" si="4"/>
        <v>325311 - Nitrogenous Fertilizer Manufacturing</v>
      </c>
      <c r="D312" s="22"/>
      <c r="E312" s="22" t="s">
        <v>372</v>
      </c>
      <c r="F312" s="22"/>
    </row>
    <row r="313" spans="1:6" ht="11.25">
      <c r="A313" s="18">
        <v>325312</v>
      </c>
      <c r="B313" s="24" t="s">
        <v>1670</v>
      </c>
      <c r="C313" s="24" t="str">
        <f t="shared" si="4"/>
        <v>325312 - Phosphatic Fertilizer Manufacturing</v>
      </c>
      <c r="D313" s="22"/>
      <c r="E313" s="22" t="s">
        <v>372</v>
      </c>
      <c r="F313" s="22"/>
    </row>
    <row r="314" spans="1:6" ht="11.25">
      <c r="A314" s="18">
        <v>325314</v>
      </c>
      <c r="B314" s="24" t="s">
        <v>1671</v>
      </c>
      <c r="C314" s="24" t="str">
        <f t="shared" si="4"/>
        <v>325314 - Fertilizer (Mixing Only) Manufacturing</v>
      </c>
      <c r="D314" s="22"/>
      <c r="E314" s="22" t="s">
        <v>372</v>
      </c>
      <c r="F314" s="22"/>
    </row>
    <row r="315" spans="1:6" ht="11.25">
      <c r="A315" s="18">
        <v>325320</v>
      </c>
      <c r="B315" s="24" t="s">
        <v>3444</v>
      </c>
      <c r="C315" s="24" t="str">
        <f t="shared" si="4"/>
        <v>325320 - Pesticide and Other Agricultural Chemical Manufacturing</v>
      </c>
      <c r="D315" s="22"/>
      <c r="E315" s="22" t="s">
        <v>372</v>
      </c>
      <c r="F315" s="22"/>
    </row>
    <row r="316" spans="1:6" ht="11.25">
      <c r="A316" s="18">
        <v>325411</v>
      </c>
      <c r="B316" s="24" t="s">
        <v>3445</v>
      </c>
      <c r="C316" s="24" t="str">
        <f t="shared" si="4"/>
        <v>325411 - Medicinal and Botanical Manufacturing</v>
      </c>
      <c r="D316" s="22"/>
      <c r="E316" s="22" t="s">
        <v>372</v>
      </c>
      <c r="F316" s="22"/>
    </row>
    <row r="317" spans="1:6" ht="11.25">
      <c r="A317" s="18">
        <v>325412</v>
      </c>
      <c r="B317" s="24" t="s">
        <v>3446</v>
      </c>
      <c r="C317" s="24" t="str">
        <f t="shared" si="4"/>
        <v>325412 - Pharmaceutical Preparation Manufacturing</v>
      </c>
      <c r="D317" s="22"/>
      <c r="E317" s="22" t="s">
        <v>372</v>
      </c>
      <c r="F317" s="22"/>
    </row>
    <row r="318" spans="1:6" ht="11.25">
      <c r="A318" s="18">
        <v>325413</v>
      </c>
      <c r="B318" s="24" t="s">
        <v>3447</v>
      </c>
      <c r="C318" s="24" t="str">
        <f t="shared" si="4"/>
        <v>325413 - In-Vitro Diagnostic Substance Manufacturing</v>
      </c>
      <c r="D318" s="22"/>
      <c r="E318" s="22" t="s">
        <v>372</v>
      </c>
      <c r="F318" s="22"/>
    </row>
    <row r="319" spans="1:6" ht="11.25">
      <c r="A319" s="18">
        <v>325414</v>
      </c>
      <c r="B319" s="24" t="s">
        <v>3448</v>
      </c>
      <c r="C319" s="24" t="str">
        <f t="shared" si="4"/>
        <v>325414 - Biological Product (except Diagnostic) Manufacturing</v>
      </c>
      <c r="D319" s="22"/>
      <c r="E319" s="22" t="s">
        <v>372</v>
      </c>
      <c r="F319" s="22"/>
    </row>
    <row r="320" spans="1:6" ht="11.25">
      <c r="A320" s="18">
        <v>325510</v>
      </c>
      <c r="B320" s="24" t="s">
        <v>3449</v>
      </c>
      <c r="C320" s="24" t="str">
        <f t="shared" si="4"/>
        <v>325510 - Paint and Coating Manufacturing</v>
      </c>
      <c r="D320" s="22"/>
      <c r="E320" s="22" t="s">
        <v>372</v>
      </c>
      <c r="F320" s="22"/>
    </row>
    <row r="321" spans="1:6" ht="11.25">
      <c r="A321" s="18">
        <v>325520</v>
      </c>
      <c r="B321" s="24" t="s">
        <v>3450</v>
      </c>
      <c r="C321" s="24" t="str">
        <f t="shared" si="4"/>
        <v>325520 - Adhesive Manufacturing</v>
      </c>
      <c r="D321" s="22"/>
      <c r="E321" s="22" t="s">
        <v>372</v>
      </c>
      <c r="F321" s="22"/>
    </row>
    <row r="322" spans="1:6" ht="11.25">
      <c r="A322" s="18">
        <v>325611</v>
      </c>
      <c r="B322" s="24" t="s">
        <v>3451</v>
      </c>
      <c r="C322" s="24" t="str">
        <f aca="true" t="shared" si="5" ref="C322:C385">A322&amp;" - "&amp;B322</f>
        <v>325611 - Soap and Other Detergent Manufacturing</v>
      </c>
      <c r="D322" s="22"/>
      <c r="E322" s="22" t="s">
        <v>372</v>
      </c>
      <c r="F322" s="22"/>
    </row>
    <row r="323" spans="1:6" ht="11.25">
      <c r="A323" s="18">
        <v>325612</v>
      </c>
      <c r="B323" s="24" t="s">
        <v>3452</v>
      </c>
      <c r="C323" s="24" t="str">
        <f t="shared" si="5"/>
        <v>325612 - Polish and Other Sanitation Good Manufacturing</v>
      </c>
      <c r="D323" s="22"/>
      <c r="E323" s="22" t="s">
        <v>372</v>
      </c>
      <c r="F323" s="22"/>
    </row>
    <row r="324" spans="1:6" ht="11.25">
      <c r="A324" s="18">
        <v>325613</v>
      </c>
      <c r="B324" s="24" t="s">
        <v>3453</v>
      </c>
      <c r="C324" s="24" t="str">
        <f t="shared" si="5"/>
        <v>325613 - Surface Active Agent Manufacturing</v>
      </c>
      <c r="D324" s="22"/>
      <c r="E324" s="22" t="s">
        <v>372</v>
      </c>
      <c r="F324" s="22"/>
    </row>
    <row r="325" spans="1:6" ht="11.25">
      <c r="A325" s="18">
        <v>325620</v>
      </c>
      <c r="B325" s="24" t="s">
        <v>3454</v>
      </c>
      <c r="C325" s="24" t="str">
        <f t="shared" si="5"/>
        <v>325620 - Toilet Preparation Manufacturing</v>
      </c>
      <c r="D325" s="22"/>
      <c r="E325" s="22" t="s">
        <v>372</v>
      </c>
      <c r="F325" s="22"/>
    </row>
    <row r="326" spans="1:6" ht="11.25">
      <c r="A326" s="18">
        <v>325910</v>
      </c>
      <c r="B326" s="24" t="s">
        <v>3455</v>
      </c>
      <c r="C326" s="24" t="str">
        <f t="shared" si="5"/>
        <v>325910 - Printing Ink Manufacturing</v>
      </c>
      <c r="D326" s="22"/>
      <c r="E326" s="22" t="s">
        <v>372</v>
      </c>
      <c r="F326" s="22"/>
    </row>
    <row r="327" spans="1:6" ht="11.25">
      <c r="A327" s="18">
        <v>325920</v>
      </c>
      <c r="B327" s="24" t="s">
        <v>3456</v>
      </c>
      <c r="C327" s="24" t="str">
        <f t="shared" si="5"/>
        <v>325920 - Explosives Manufacturing</v>
      </c>
      <c r="D327" s="22"/>
      <c r="E327" s="22" t="s">
        <v>372</v>
      </c>
      <c r="F327" s="22"/>
    </row>
    <row r="328" spans="1:6" ht="11.25">
      <c r="A328" s="18">
        <v>325991</v>
      </c>
      <c r="B328" s="24" t="s">
        <v>3457</v>
      </c>
      <c r="C328" s="24" t="str">
        <f t="shared" si="5"/>
        <v>325991 - Custom Compounding of Purchased Resins</v>
      </c>
      <c r="D328" s="22"/>
      <c r="E328" s="22" t="s">
        <v>372</v>
      </c>
      <c r="F328" s="22"/>
    </row>
    <row r="329" spans="1:6" ht="11.25">
      <c r="A329" s="18">
        <v>325992</v>
      </c>
      <c r="B329" s="24" t="s">
        <v>3322</v>
      </c>
      <c r="C329" s="24" t="str">
        <f t="shared" si="5"/>
        <v>325992 - Photographic Film, Paper, Plate, and Chemical Manufacturing</v>
      </c>
      <c r="D329" s="22"/>
      <c r="E329" s="22" t="s">
        <v>372</v>
      </c>
      <c r="F329" s="22"/>
    </row>
    <row r="330" spans="1:6" ht="11.25">
      <c r="A330" s="18">
        <v>325998</v>
      </c>
      <c r="B330" s="24" t="s">
        <v>3323</v>
      </c>
      <c r="C330" s="24" t="str">
        <f t="shared" si="5"/>
        <v>325998 - All Other Miscellaneous Chemical Product and Preparation Manufacturing</v>
      </c>
      <c r="D330" s="22"/>
      <c r="E330" s="22" t="s">
        <v>372</v>
      </c>
      <c r="F330" s="22"/>
    </row>
    <row r="331" spans="1:6" ht="11.25">
      <c r="A331" s="18">
        <v>326111</v>
      </c>
      <c r="B331" s="24" t="s">
        <v>2893</v>
      </c>
      <c r="C331" s="24" t="str">
        <f t="shared" si="5"/>
        <v>326111 - Plastics Bag and Pouch Manufacturing</v>
      </c>
      <c r="D331" s="22"/>
      <c r="E331" s="22" t="s">
        <v>372</v>
      </c>
      <c r="F331" s="22"/>
    </row>
    <row r="332" spans="1:6" ht="11.25">
      <c r="A332" s="18">
        <v>326112</v>
      </c>
      <c r="B332" s="24" t="s">
        <v>3324</v>
      </c>
      <c r="C332" s="24" t="str">
        <f t="shared" si="5"/>
        <v>326112 - Plastics Packaging Film and Sheet (including Laminated) Manufacturing</v>
      </c>
      <c r="D332" s="22"/>
      <c r="E332" s="22" t="s">
        <v>372</v>
      </c>
      <c r="F332" s="22"/>
    </row>
    <row r="333" spans="1:6" ht="11.25">
      <c r="A333" s="18">
        <v>326113</v>
      </c>
      <c r="B333" s="24" t="s">
        <v>3211</v>
      </c>
      <c r="C333" s="24" t="str">
        <f t="shared" si="5"/>
        <v>326113 - Unlaminated Plastics Film and Sheet (except Packaging) Manufacturing</v>
      </c>
      <c r="D333" s="22"/>
      <c r="E333" s="22" t="s">
        <v>372</v>
      </c>
      <c r="F333" s="22"/>
    </row>
    <row r="334" spans="1:6" ht="11.25">
      <c r="A334" s="18">
        <v>326121</v>
      </c>
      <c r="B334" s="24" t="s">
        <v>3212</v>
      </c>
      <c r="C334" s="24" t="str">
        <f t="shared" si="5"/>
        <v>326121 - Unlaminated Plastics Profile Shape Manufacturing</v>
      </c>
      <c r="D334" s="22"/>
      <c r="E334" s="22" t="s">
        <v>372</v>
      </c>
      <c r="F334" s="22"/>
    </row>
    <row r="335" spans="1:6" ht="11.25">
      <c r="A335" s="18">
        <v>326122</v>
      </c>
      <c r="B335" s="24" t="s">
        <v>3213</v>
      </c>
      <c r="C335" s="24" t="str">
        <f t="shared" si="5"/>
        <v>326122 - Plastics Pipe and Pipe Fitting Manufacturing</v>
      </c>
      <c r="D335" s="22"/>
      <c r="E335" s="22" t="s">
        <v>372</v>
      </c>
      <c r="F335" s="22"/>
    </row>
    <row r="336" spans="1:6" ht="11.25">
      <c r="A336" s="18">
        <v>326130</v>
      </c>
      <c r="B336" s="24" t="s">
        <v>3214</v>
      </c>
      <c r="C336" s="24" t="str">
        <f t="shared" si="5"/>
        <v>326130 - Laminated Plastics Plate, Sheet (except Packaging), and Shape Manufacturing</v>
      </c>
      <c r="D336" s="22"/>
      <c r="E336" s="22" t="s">
        <v>372</v>
      </c>
      <c r="F336" s="22"/>
    </row>
    <row r="337" spans="1:6" ht="11.25">
      <c r="A337" s="18">
        <v>326140</v>
      </c>
      <c r="B337" s="24" t="s">
        <v>3215</v>
      </c>
      <c r="C337" s="24" t="str">
        <f t="shared" si="5"/>
        <v>326140 - Polystyrene Foam Product Manufacturing</v>
      </c>
      <c r="D337" s="22"/>
      <c r="E337" s="22" t="s">
        <v>372</v>
      </c>
      <c r="F337" s="22"/>
    </row>
    <row r="338" spans="1:6" ht="11.25">
      <c r="A338" s="18">
        <v>326150</v>
      </c>
      <c r="B338" s="24" t="s">
        <v>469</v>
      </c>
      <c r="C338" s="24" t="str">
        <f t="shared" si="5"/>
        <v>326150 - Urethane and Other Foam Product (except Polystyrene) Manufacturing</v>
      </c>
      <c r="D338" s="22"/>
      <c r="E338" s="22" t="s">
        <v>372</v>
      </c>
      <c r="F338" s="22"/>
    </row>
    <row r="339" spans="1:6" ht="11.25">
      <c r="A339" s="18">
        <v>326160</v>
      </c>
      <c r="B339" s="24" t="s">
        <v>470</v>
      </c>
      <c r="C339" s="24" t="str">
        <f t="shared" si="5"/>
        <v>326160 - Plastics Bottle Manufacturing</v>
      </c>
      <c r="D339" s="22"/>
      <c r="E339" s="22" t="s">
        <v>372</v>
      </c>
      <c r="F339" s="22"/>
    </row>
    <row r="340" spans="1:6" ht="11.25">
      <c r="A340" s="18">
        <v>326191</v>
      </c>
      <c r="B340" s="24" t="s">
        <v>471</v>
      </c>
      <c r="C340" s="24" t="str">
        <f t="shared" si="5"/>
        <v>326191 - Plastics Plumbing Fixture Manufacturing</v>
      </c>
      <c r="D340" s="22"/>
      <c r="E340" s="22" t="s">
        <v>372</v>
      </c>
      <c r="F340" s="22"/>
    </row>
    <row r="341" spans="1:6" ht="11.25">
      <c r="A341" s="18">
        <v>326192</v>
      </c>
      <c r="B341" s="24" t="s">
        <v>4065</v>
      </c>
      <c r="C341" s="24" t="str">
        <f t="shared" si="5"/>
        <v>326192 - Resilient Floor Covering Manufacturing</v>
      </c>
      <c r="D341" s="22"/>
      <c r="E341" s="22" t="s">
        <v>372</v>
      </c>
      <c r="F341" s="22"/>
    </row>
    <row r="342" spans="1:6" ht="11.25">
      <c r="A342" s="18">
        <v>326199</v>
      </c>
      <c r="B342" s="24" t="s">
        <v>4066</v>
      </c>
      <c r="C342" s="24" t="str">
        <f t="shared" si="5"/>
        <v>326199 - All Other Plastics Product Manufacturing</v>
      </c>
      <c r="D342" s="22"/>
      <c r="E342" s="22" t="s">
        <v>372</v>
      </c>
      <c r="F342" s="22"/>
    </row>
    <row r="343" spans="1:6" ht="11.25">
      <c r="A343" s="18">
        <v>326211</v>
      </c>
      <c r="B343" s="24" t="s">
        <v>4067</v>
      </c>
      <c r="C343" s="24" t="str">
        <f t="shared" si="5"/>
        <v>326211 - Tire Manufacturing (except Retreading)</v>
      </c>
      <c r="D343" s="22"/>
      <c r="E343" s="22" t="s">
        <v>372</v>
      </c>
      <c r="F343" s="22"/>
    </row>
    <row r="344" spans="1:6" ht="11.25">
      <c r="A344" s="18">
        <v>326212</v>
      </c>
      <c r="B344" s="24" t="s">
        <v>4068</v>
      </c>
      <c r="C344" s="24" t="str">
        <f t="shared" si="5"/>
        <v>326212 - Tire Retreading</v>
      </c>
      <c r="D344" s="22"/>
      <c r="E344" s="22" t="s">
        <v>372</v>
      </c>
      <c r="F344" s="22"/>
    </row>
    <row r="345" spans="1:6" ht="11.25">
      <c r="A345" s="18">
        <v>326220</v>
      </c>
      <c r="B345" s="24" t="s">
        <v>4069</v>
      </c>
      <c r="C345" s="24" t="str">
        <f t="shared" si="5"/>
        <v>326220 - Rubber and Plastics Hoses and Belting Manufacturing</v>
      </c>
      <c r="D345" s="22"/>
      <c r="E345" s="22" t="s">
        <v>372</v>
      </c>
      <c r="F345" s="22"/>
    </row>
    <row r="346" spans="1:6" ht="11.25">
      <c r="A346" s="18">
        <v>326291</v>
      </c>
      <c r="B346" s="24" t="s">
        <v>4070</v>
      </c>
      <c r="C346" s="24" t="str">
        <f t="shared" si="5"/>
        <v>326291 - Rubber Product Manufacturing for Mechanical Use</v>
      </c>
      <c r="D346" s="22"/>
      <c r="E346" s="22" t="s">
        <v>372</v>
      </c>
      <c r="F346" s="22"/>
    </row>
    <row r="347" spans="1:6" ht="11.25">
      <c r="A347" s="18">
        <v>326299</v>
      </c>
      <c r="B347" s="24" t="s">
        <v>4071</v>
      </c>
      <c r="C347" s="24" t="str">
        <f t="shared" si="5"/>
        <v>326299 - All Other Rubber Product Manufacturing</v>
      </c>
      <c r="D347" s="22"/>
      <c r="E347" s="22" t="s">
        <v>372</v>
      </c>
      <c r="F347" s="22"/>
    </row>
    <row r="348" spans="1:6" ht="11.25">
      <c r="A348" s="18">
        <v>327111</v>
      </c>
      <c r="B348" s="24" t="s">
        <v>4072</v>
      </c>
      <c r="C348" s="24" t="str">
        <f t="shared" si="5"/>
        <v>327111 - Vitreous China Plumbing Fixture and China and Earthenware Bathroom Accessories Manufacturing</v>
      </c>
      <c r="D348" s="22"/>
      <c r="E348" s="22" t="s">
        <v>372</v>
      </c>
      <c r="F348" s="22"/>
    </row>
    <row r="349" spans="1:6" ht="11.25">
      <c r="A349" s="18">
        <v>327112</v>
      </c>
      <c r="B349" s="24" t="s">
        <v>4073</v>
      </c>
      <c r="C349" s="24" t="str">
        <f t="shared" si="5"/>
        <v>327112 - Vitreous China, Fine Earthenware, and Other Pottery Product Manufacturing</v>
      </c>
      <c r="D349" s="22"/>
      <c r="E349" s="22" t="s">
        <v>372</v>
      </c>
      <c r="F349" s="22"/>
    </row>
    <row r="350" spans="1:6" ht="11.25">
      <c r="A350" s="18">
        <v>327113</v>
      </c>
      <c r="B350" s="24" t="s">
        <v>4074</v>
      </c>
      <c r="C350" s="24" t="str">
        <f t="shared" si="5"/>
        <v>327113 - Porcelain Electrical Supply Manufacturing</v>
      </c>
      <c r="D350" s="22"/>
      <c r="E350" s="22" t="s">
        <v>372</v>
      </c>
      <c r="F350" s="22"/>
    </row>
    <row r="351" spans="1:6" ht="11.25">
      <c r="A351" s="18">
        <v>327121</v>
      </c>
      <c r="B351" s="24" t="s">
        <v>4075</v>
      </c>
      <c r="C351" s="24" t="str">
        <f t="shared" si="5"/>
        <v>327121 - Brick and Structural Clay Tile Manufacturing</v>
      </c>
      <c r="D351" s="22"/>
      <c r="E351" s="22" t="s">
        <v>372</v>
      </c>
      <c r="F351" s="22"/>
    </row>
    <row r="352" spans="1:6" ht="11.25">
      <c r="A352" s="18">
        <v>327122</v>
      </c>
      <c r="B352" s="24" t="s">
        <v>4076</v>
      </c>
      <c r="C352" s="24" t="str">
        <f t="shared" si="5"/>
        <v>327122 - Ceramic Wall and Floor Tile Manufacturing</v>
      </c>
      <c r="D352" s="22"/>
      <c r="E352" s="22" t="s">
        <v>372</v>
      </c>
      <c r="F352" s="22"/>
    </row>
    <row r="353" spans="1:6" ht="11.25">
      <c r="A353" s="18">
        <v>327123</v>
      </c>
      <c r="B353" s="24" t="s">
        <v>1037</v>
      </c>
      <c r="C353" s="24" t="str">
        <f t="shared" si="5"/>
        <v>327123 - Other Structural Clay Product Manufacturing</v>
      </c>
      <c r="D353" s="22"/>
      <c r="E353" s="22" t="s">
        <v>372</v>
      </c>
      <c r="F353" s="22"/>
    </row>
    <row r="354" spans="1:6" ht="11.25">
      <c r="A354" s="18">
        <v>327124</v>
      </c>
      <c r="B354" s="24" t="s">
        <v>1038</v>
      </c>
      <c r="C354" s="24" t="str">
        <f t="shared" si="5"/>
        <v>327124 - Clay Refractory Manufacturing</v>
      </c>
      <c r="D354" s="22"/>
      <c r="E354" s="22" t="s">
        <v>372</v>
      </c>
      <c r="F354" s="22"/>
    </row>
    <row r="355" spans="1:6" ht="11.25">
      <c r="A355" s="18">
        <v>327125</v>
      </c>
      <c r="B355" s="24" t="s">
        <v>1039</v>
      </c>
      <c r="C355" s="24" t="str">
        <f t="shared" si="5"/>
        <v>327125 - Nonclay Refractory Manufacturing</v>
      </c>
      <c r="D355" s="22"/>
      <c r="E355" s="22" t="s">
        <v>372</v>
      </c>
      <c r="F355" s="22"/>
    </row>
    <row r="356" spans="1:6" ht="11.25">
      <c r="A356" s="18">
        <v>327211</v>
      </c>
      <c r="B356" s="24" t="s">
        <v>1040</v>
      </c>
      <c r="C356" s="24" t="str">
        <f t="shared" si="5"/>
        <v>327211 - Flat Glass Manufacturing</v>
      </c>
      <c r="D356" s="22"/>
      <c r="E356" s="22" t="s">
        <v>372</v>
      </c>
      <c r="F356" s="22"/>
    </row>
    <row r="357" spans="1:6" ht="11.25">
      <c r="A357" s="18">
        <v>327212</v>
      </c>
      <c r="B357" s="24" t="s">
        <v>2341</v>
      </c>
      <c r="C357" s="24" t="str">
        <f t="shared" si="5"/>
        <v>327212 - Other Pressed and Blown Glass and Glassware Manufacturing</v>
      </c>
      <c r="D357" s="22"/>
      <c r="E357" s="22" t="s">
        <v>372</v>
      </c>
      <c r="F357" s="22"/>
    </row>
    <row r="358" spans="1:6" ht="11.25">
      <c r="A358" s="18">
        <v>327213</v>
      </c>
      <c r="B358" s="24" t="s">
        <v>2342</v>
      </c>
      <c r="C358" s="24" t="str">
        <f t="shared" si="5"/>
        <v>327213 - Glass Container Manufacturing</v>
      </c>
      <c r="D358" s="22"/>
      <c r="E358" s="22" t="s">
        <v>372</v>
      </c>
      <c r="F358" s="22"/>
    </row>
    <row r="359" spans="1:6" ht="11.25">
      <c r="A359" s="18">
        <v>327215</v>
      </c>
      <c r="B359" s="24" t="s">
        <v>2343</v>
      </c>
      <c r="C359" s="24" t="str">
        <f t="shared" si="5"/>
        <v>327215 - Glass Product Manufacturing Made of Purchased Glass</v>
      </c>
      <c r="D359" s="22"/>
      <c r="E359" s="22" t="s">
        <v>372</v>
      </c>
      <c r="F359" s="22"/>
    </row>
    <row r="360" spans="1:6" ht="11.25">
      <c r="A360" s="18">
        <v>327310</v>
      </c>
      <c r="B360" s="24" t="s">
        <v>2344</v>
      </c>
      <c r="C360" s="24" t="str">
        <f t="shared" si="5"/>
        <v>327310 - Cement Manufacturing</v>
      </c>
      <c r="D360" s="22"/>
      <c r="E360" s="22" t="s">
        <v>372</v>
      </c>
      <c r="F360" s="22"/>
    </row>
    <row r="361" spans="1:6" ht="11.25">
      <c r="A361" s="18">
        <v>327320</v>
      </c>
      <c r="B361" s="24" t="s">
        <v>2345</v>
      </c>
      <c r="C361" s="24" t="str">
        <f t="shared" si="5"/>
        <v>327320 - Ready-Mix Concrete Manufacturing</v>
      </c>
      <c r="D361" s="22"/>
      <c r="E361" s="22" t="s">
        <v>372</v>
      </c>
      <c r="F361" s="22"/>
    </row>
    <row r="362" spans="1:6" ht="11.25">
      <c r="A362" s="18">
        <v>327331</v>
      </c>
      <c r="B362" s="24" t="s">
        <v>2346</v>
      </c>
      <c r="C362" s="24" t="str">
        <f t="shared" si="5"/>
        <v>327331 - Concrete Block and Brick Manufacturing</v>
      </c>
      <c r="D362" s="22"/>
      <c r="E362" s="22" t="s">
        <v>372</v>
      </c>
      <c r="F362" s="22"/>
    </row>
    <row r="363" spans="1:6" ht="11.25">
      <c r="A363" s="18">
        <v>327332</v>
      </c>
      <c r="B363" s="24" t="s">
        <v>2347</v>
      </c>
      <c r="C363" s="24" t="str">
        <f t="shared" si="5"/>
        <v>327332 - Concrete Pipe Manufacturing</v>
      </c>
      <c r="D363" s="22"/>
      <c r="E363" s="22" t="s">
        <v>372</v>
      </c>
      <c r="F363" s="22"/>
    </row>
    <row r="364" spans="1:6" ht="11.25">
      <c r="A364" s="18">
        <v>327390</v>
      </c>
      <c r="B364" s="24" t="s">
        <v>2348</v>
      </c>
      <c r="C364" s="24" t="str">
        <f t="shared" si="5"/>
        <v>327390 - Other Concrete Product Manufacturing</v>
      </c>
      <c r="D364" s="22"/>
      <c r="E364" s="22" t="s">
        <v>372</v>
      </c>
      <c r="F364" s="22"/>
    </row>
    <row r="365" spans="1:6" ht="11.25">
      <c r="A365" s="18">
        <v>327410</v>
      </c>
      <c r="B365" s="24" t="s">
        <v>2349</v>
      </c>
      <c r="C365" s="24" t="str">
        <f t="shared" si="5"/>
        <v>327410 - Lime Manufacturing</v>
      </c>
      <c r="D365" s="22"/>
      <c r="E365" s="22" t="s">
        <v>372</v>
      </c>
      <c r="F365" s="22"/>
    </row>
    <row r="366" spans="1:6" ht="11.25">
      <c r="A366" s="18">
        <v>327420</v>
      </c>
      <c r="B366" s="24" t="s">
        <v>2350</v>
      </c>
      <c r="C366" s="24" t="str">
        <f t="shared" si="5"/>
        <v>327420 - Gypsum Product Manufacturing</v>
      </c>
      <c r="D366" s="22"/>
      <c r="E366" s="22" t="s">
        <v>372</v>
      </c>
      <c r="F366" s="22"/>
    </row>
    <row r="367" spans="1:6" ht="11.25">
      <c r="A367" s="18">
        <v>327910</v>
      </c>
      <c r="B367" s="24" t="s">
        <v>2351</v>
      </c>
      <c r="C367" s="24" t="str">
        <f t="shared" si="5"/>
        <v>327910 - Abrasive Product Manufacturing</v>
      </c>
      <c r="D367" s="22"/>
      <c r="E367" s="22" t="s">
        <v>372</v>
      </c>
      <c r="F367" s="22"/>
    </row>
    <row r="368" spans="1:6" ht="11.25">
      <c r="A368" s="18">
        <v>327991</v>
      </c>
      <c r="B368" s="24" t="s">
        <v>4087</v>
      </c>
      <c r="C368" s="24" t="str">
        <f t="shared" si="5"/>
        <v>327991 - Cut Stone and Stone Product Manufacturing</v>
      </c>
      <c r="D368" s="22"/>
      <c r="E368" s="22" t="s">
        <v>372</v>
      </c>
      <c r="F368" s="22"/>
    </row>
    <row r="369" spans="1:6" ht="11.25">
      <c r="A369" s="18">
        <v>327992</v>
      </c>
      <c r="B369" s="24" t="s">
        <v>4088</v>
      </c>
      <c r="C369" s="24" t="str">
        <f t="shared" si="5"/>
        <v>327992 - Ground or Treated Mineral and Earth Manufacturing</v>
      </c>
      <c r="D369" s="22"/>
      <c r="E369" s="22" t="s">
        <v>372</v>
      </c>
      <c r="F369" s="22"/>
    </row>
    <row r="370" spans="1:6" ht="11.25">
      <c r="A370" s="18">
        <v>327993</v>
      </c>
      <c r="B370" s="24" t="s">
        <v>4089</v>
      </c>
      <c r="C370" s="24" t="str">
        <f t="shared" si="5"/>
        <v>327993 - Mineral Wool Manufacturing</v>
      </c>
      <c r="D370" s="22"/>
      <c r="E370" s="22" t="s">
        <v>372</v>
      </c>
      <c r="F370" s="22"/>
    </row>
    <row r="371" spans="1:6" ht="11.25">
      <c r="A371" s="18">
        <v>327999</v>
      </c>
      <c r="B371" s="24" t="s">
        <v>4090</v>
      </c>
      <c r="C371" s="24" t="str">
        <f t="shared" si="5"/>
        <v>327999 - All Other Miscellaneous Nonmetallic Mineral Product Manufacturing</v>
      </c>
      <c r="D371" s="22"/>
      <c r="E371" s="22" t="s">
        <v>372</v>
      </c>
      <c r="F371" s="22"/>
    </row>
    <row r="372" spans="1:6" ht="11.25">
      <c r="A372" s="18">
        <v>331111</v>
      </c>
      <c r="B372" s="24" t="s">
        <v>4091</v>
      </c>
      <c r="C372" s="24" t="str">
        <f t="shared" si="5"/>
        <v>331111 - Iron and Steel Mills</v>
      </c>
      <c r="D372" s="22"/>
      <c r="E372" s="22" t="s">
        <v>372</v>
      </c>
      <c r="F372" s="22"/>
    </row>
    <row r="373" spans="1:6" ht="11.25">
      <c r="A373" s="18">
        <v>331112</v>
      </c>
      <c r="B373" s="24" t="s">
        <v>4092</v>
      </c>
      <c r="C373" s="24" t="str">
        <f t="shared" si="5"/>
        <v>331112 - Electrometallurgical Ferroalloy Product Manufacturing</v>
      </c>
      <c r="D373" s="22"/>
      <c r="E373" s="22" t="s">
        <v>372</v>
      </c>
      <c r="F373" s="22"/>
    </row>
    <row r="374" spans="1:6" ht="11.25">
      <c r="A374" s="18">
        <v>331210</v>
      </c>
      <c r="B374" s="24" t="s">
        <v>4093</v>
      </c>
      <c r="C374" s="24" t="str">
        <f t="shared" si="5"/>
        <v>331210 - Iron and Steel Pipe and Tube Manufacturing from Purchased Steel</v>
      </c>
      <c r="D374" s="22"/>
      <c r="E374" s="22" t="s">
        <v>372</v>
      </c>
      <c r="F374" s="22"/>
    </row>
    <row r="375" spans="1:6" ht="11.25">
      <c r="A375" s="18">
        <v>331221</v>
      </c>
      <c r="B375" s="24" t="s">
        <v>4094</v>
      </c>
      <c r="C375" s="24" t="str">
        <f t="shared" si="5"/>
        <v>331221 - Rolled Steel Shape Manufacturing</v>
      </c>
      <c r="D375" s="22"/>
      <c r="E375" s="22" t="s">
        <v>372</v>
      </c>
      <c r="F375" s="22"/>
    </row>
    <row r="376" spans="1:6" ht="11.25">
      <c r="A376" s="18">
        <v>331222</v>
      </c>
      <c r="B376" s="24" t="s">
        <v>1971</v>
      </c>
      <c r="C376" s="24" t="str">
        <f t="shared" si="5"/>
        <v>331222 - Steel Wire Drawing</v>
      </c>
      <c r="D376" s="22"/>
      <c r="E376" s="22" t="s">
        <v>372</v>
      </c>
      <c r="F376" s="22"/>
    </row>
    <row r="377" spans="1:6" ht="11.25">
      <c r="A377" s="18">
        <v>331311</v>
      </c>
      <c r="B377" s="24" t="s">
        <v>1972</v>
      </c>
      <c r="C377" s="24" t="str">
        <f t="shared" si="5"/>
        <v>331311 - Alumina Refining</v>
      </c>
      <c r="D377" s="22"/>
      <c r="E377" s="22" t="s">
        <v>372</v>
      </c>
      <c r="F377" s="22"/>
    </row>
    <row r="378" spans="1:6" ht="11.25">
      <c r="A378" s="18">
        <v>331312</v>
      </c>
      <c r="B378" s="24" t="s">
        <v>1973</v>
      </c>
      <c r="C378" s="24" t="str">
        <f t="shared" si="5"/>
        <v>331312 - Primary Aluminum Production</v>
      </c>
      <c r="D378" s="22"/>
      <c r="E378" s="22" t="s">
        <v>372</v>
      </c>
      <c r="F378" s="22"/>
    </row>
    <row r="379" spans="1:6" ht="11.25">
      <c r="A379" s="18">
        <v>331314</v>
      </c>
      <c r="B379" s="24" t="s">
        <v>4128</v>
      </c>
      <c r="C379" s="24" t="str">
        <f t="shared" si="5"/>
        <v>331314 - Secondary Smelting and Alloying of Aluminum</v>
      </c>
      <c r="D379" s="22"/>
      <c r="E379" s="22" t="s">
        <v>372</v>
      </c>
      <c r="F379" s="22"/>
    </row>
    <row r="380" spans="1:6" ht="11.25">
      <c r="A380" s="18">
        <v>331315</v>
      </c>
      <c r="B380" s="24" t="s">
        <v>2894</v>
      </c>
      <c r="C380" s="24" t="str">
        <f t="shared" si="5"/>
        <v>331315 -  Aluminum Sheet, Plate, and Foil Manufacturing</v>
      </c>
      <c r="D380" s="22"/>
      <c r="E380" s="22" t="s">
        <v>372</v>
      </c>
      <c r="F380" s="22"/>
    </row>
    <row r="381" spans="1:6" ht="11.25">
      <c r="A381" s="18">
        <v>331316</v>
      </c>
      <c r="B381" s="24" t="s">
        <v>4129</v>
      </c>
      <c r="C381" s="24" t="str">
        <f t="shared" si="5"/>
        <v>331316 - Aluminum Extruded Product Manufacturing</v>
      </c>
      <c r="D381" s="22"/>
      <c r="E381" s="22" t="s">
        <v>372</v>
      </c>
      <c r="F381" s="22"/>
    </row>
    <row r="382" spans="1:6" ht="11.25">
      <c r="A382" s="18">
        <v>331319</v>
      </c>
      <c r="B382" s="24" t="s">
        <v>4130</v>
      </c>
      <c r="C382" s="24" t="str">
        <f t="shared" si="5"/>
        <v>331319 - Other Aluminum Rolling and Drawing</v>
      </c>
      <c r="D382" s="22"/>
      <c r="E382" s="22" t="s">
        <v>372</v>
      </c>
      <c r="F382" s="22"/>
    </row>
    <row r="383" spans="1:6" ht="11.25">
      <c r="A383" s="18">
        <v>331411</v>
      </c>
      <c r="B383" s="24" t="s">
        <v>4131</v>
      </c>
      <c r="C383" s="24" t="str">
        <f t="shared" si="5"/>
        <v>331411 - Primary Smelting and Refining of Copper</v>
      </c>
      <c r="D383" s="22"/>
      <c r="E383" s="22" t="s">
        <v>372</v>
      </c>
      <c r="F383" s="22"/>
    </row>
    <row r="384" spans="1:6" ht="11.25">
      <c r="A384" s="18">
        <v>331419</v>
      </c>
      <c r="B384" s="24" t="s">
        <v>4132</v>
      </c>
      <c r="C384" s="24" t="str">
        <f t="shared" si="5"/>
        <v>331419 - Primary Smelting and Refining of Nonferrous Metal (except Copper and Aluminum)</v>
      </c>
      <c r="D384" s="22"/>
      <c r="E384" s="22" t="s">
        <v>372</v>
      </c>
      <c r="F384" s="22"/>
    </row>
    <row r="385" spans="1:6" ht="11.25">
      <c r="A385" s="18">
        <v>331421</v>
      </c>
      <c r="B385" s="24" t="s">
        <v>4133</v>
      </c>
      <c r="C385" s="24" t="str">
        <f t="shared" si="5"/>
        <v>331421 - Copper Rolling, Drawing, and Extruding</v>
      </c>
      <c r="D385" s="22"/>
      <c r="E385" s="22" t="s">
        <v>372</v>
      </c>
      <c r="F385" s="22"/>
    </row>
    <row r="386" spans="1:6" ht="11.25">
      <c r="A386" s="18">
        <v>331422</v>
      </c>
      <c r="B386" s="24" t="s">
        <v>4134</v>
      </c>
      <c r="C386" s="24" t="str">
        <f aca="true" t="shared" si="6" ref="C386:C449">A386&amp;" - "&amp;B386</f>
        <v>331422 - Copper Wire (except Mechanical) Drawing</v>
      </c>
      <c r="D386" s="22"/>
      <c r="E386" s="22" t="s">
        <v>372</v>
      </c>
      <c r="F386" s="22"/>
    </row>
    <row r="387" spans="1:6" ht="11.25">
      <c r="A387" s="18">
        <v>331423</v>
      </c>
      <c r="B387" s="24" t="s">
        <v>4135</v>
      </c>
      <c r="C387" s="24" t="str">
        <f t="shared" si="6"/>
        <v>331423 - Secondary Smelting, Refining, and Alloying of Copper</v>
      </c>
      <c r="D387" s="22"/>
      <c r="E387" s="22" t="s">
        <v>372</v>
      </c>
      <c r="F387" s="22"/>
    </row>
    <row r="388" spans="1:6" ht="11.25">
      <c r="A388" s="18">
        <v>331491</v>
      </c>
      <c r="B388" s="24" t="s">
        <v>4136</v>
      </c>
      <c r="C388" s="24" t="str">
        <f t="shared" si="6"/>
        <v>331491 - Nonferrous Metal (except Copper and Aluminum) Rolling, Drawing, and Extruding</v>
      </c>
      <c r="D388" s="22"/>
      <c r="E388" s="22" t="s">
        <v>372</v>
      </c>
      <c r="F388" s="22"/>
    </row>
    <row r="389" spans="1:6" ht="11.25">
      <c r="A389" s="18">
        <v>331492</v>
      </c>
      <c r="B389" s="24" t="s">
        <v>535</v>
      </c>
      <c r="C389" s="24" t="str">
        <f t="shared" si="6"/>
        <v>331492 - Secondary Smelting, Refining, and Alloying of Nonferrous Metal (except Copper and Aluminum)</v>
      </c>
      <c r="D389" s="22"/>
      <c r="E389" s="22" t="s">
        <v>372</v>
      </c>
      <c r="F389" s="22"/>
    </row>
    <row r="390" spans="1:6" ht="11.25">
      <c r="A390" s="18">
        <v>331511</v>
      </c>
      <c r="B390" s="24" t="s">
        <v>536</v>
      </c>
      <c r="C390" s="24" t="str">
        <f t="shared" si="6"/>
        <v>331511 - Iron Foundries</v>
      </c>
      <c r="D390" s="22"/>
      <c r="E390" s="22" t="s">
        <v>372</v>
      </c>
      <c r="F390" s="22"/>
    </row>
    <row r="391" spans="1:6" ht="11.25">
      <c r="A391" s="18">
        <v>331512</v>
      </c>
      <c r="B391" s="24" t="s">
        <v>537</v>
      </c>
      <c r="C391" s="24" t="str">
        <f t="shared" si="6"/>
        <v>331512 - Steel Investment Foundries</v>
      </c>
      <c r="D391" s="22"/>
      <c r="E391" s="22" t="s">
        <v>372</v>
      </c>
      <c r="F391" s="22"/>
    </row>
    <row r="392" spans="1:6" ht="11.25">
      <c r="A392" s="18">
        <v>331513</v>
      </c>
      <c r="B392" s="24" t="s">
        <v>538</v>
      </c>
      <c r="C392" s="24" t="str">
        <f t="shared" si="6"/>
        <v>331513 - Steel Foundries (except Investment)</v>
      </c>
      <c r="D392" s="22"/>
      <c r="E392" s="22" t="s">
        <v>372</v>
      </c>
      <c r="F392" s="22"/>
    </row>
    <row r="393" spans="1:6" ht="11.25">
      <c r="A393" s="18">
        <v>331521</v>
      </c>
      <c r="B393" s="24" t="s">
        <v>539</v>
      </c>
      <c r="C393" s="24" t="str">
        <f t="shared" si="6"/>
        <v>331521 - Aluminum Die-Casting Foundries</v>
      </c>
      <c r="D393" s="22"/>
      <c r="E393" s="22" t="s">
        <v>372</v>
      </c>
      <c r="F393" s="22"/>
    </row>
    <row r="394" spans="1:6" ht="11.25">
      <c r="A394" s="18">
        <v>331522</v>
      </c>
      <c r="B394" s="24" t="s">
        <v>540</v>
      </c>
      <c r="C394" s="24" t="str">
        <f t="shared" si="6"/>
        <v>331522 - Nonferrous (except Aluminum) Die-Casting Foundries</v>
      </c>
      <c r="D394" s="22"/>
      <c r="E394" s="22" t="s">
        <v>372</v>
      </c>
      <c r="F394" s="22"/>
    </row>
    <row r="395" spans="1:6" ht="11.25">
      <c r="A395" s="18">
        <v>331524</v>
      </c>
      <c r="B395" s="24" t="s">
        <v>541</v>
      </c>
      <c r="C395" s="24" t="str">
        <f t="shared" si="6"/>
        <v>331524 - Aluminum Foundries (except Die-Casting)</v>
      </c>
      <c r="D395" s="22"/>
      <c r="E395" s="22" t="s">
        <v>372</v>
      </c>
      <c r="F395" s="22"/>
    </row>
    <row r="396" spans="1:6" ht="11.25">
      <c r="A396" s="18">
        <v>331525</v>
      </c>
      <c r="B396" s="24" t="s">
        <v>542</v>
      </c>
      <c r="C396" s="24" t="str">
        <f t="shared" si="6"/>
        <v>331525 - Copper Foundries (except Die-Casting)</v>
      </c>
      <c r="D396" s="22"/>
      <c r="E396" s="22" t="s">
        <v>372</v>
      </c>
      <c r="F396" s="22"/>
    </row>
    <row r="397" spans="1:6" ht="11.25">
      <c r="A397" s="18">
        <v>331528</v>
      </c>
      <c r="B397" s="24" t="s">
        <v>543</v>
      </c>
      <c r="C397" s="24" t="str">
        <f t="shared" si="6"/>
        <v>331528 - Other Nonferrous Foundries (except Die-Casting)</v>
      </c>
      <c r="D397" s="22"/>
      <c r="E397" s="22" t="s">
        <v>372</v>
      </c>
      <c r="F397" s="22"/>
    </row>
    <row r="398" spans="1:6" ht="11.25">
      <c r="A398" s="18">
        <v>332111</v>
      </c>
      <c r="B398" s="24" t="s">
        <v>544</v>
      </c>
      <c r="C398" s="24" t="str">
        <f t="shared" si="6"/>
        <v>332111 - Iron and Steel Forging</v>
      </c>
      <c r="D398" s="22"/>
      <c r="E398" s="22" t="s">
        <v>372</v>
      </c>
      <c r="F398" s="22"/>
    </row>
    <row r="399" spans="1:6" ht="11.25">
      <c r="A399" s="18">
        <v>332112</v>
      </c>
      <c r="B399" s="24" t="s">
        <v>545</v>
      </c>
      <c r="C399" s="24" t="str">
        <f t="shared" si="6"/>
        <v>332112 - Nonferrous Forging</v>
      </c>
      <c r="D399" s="22"/>
      <c r="E399" s="22" t="s">
        <v>372</v>
      </c>
      <c r="F399" s="22"/>
    </row>
    <row r="400" spans="1:6" ht="11.25">
      <c r="A400" s="18">
        <v>332114</v>
      </c>
      <c r="B400" s="24" t="s">
        <v>546</v>
      </c>
      <c r="C400" s="24" t="str">
        <f t="shared" si="6"/>
        <v>332114 - Custom Roll Forming</v>
      </c>
      <c r="D400" s="22"/>
      <c r="E400" s="22" t="s">
        <v>372</v>
      </c>
      <c r="F400" s="22"/>
    </row>
    <row r="401" spans="1:6" ht="11.25">
      <c r="A401" s="18">
        <v>332115</v>
      </c>
      <c r="B401" s="24" t="s">
        <v>547</v>
      </c>
      <c r="C401" s="24" t="str">
        <f t="shared" si="6"/>
        <v>332115 - Crown and Closure Manufacturing</v>
      </c>
      <c r="D401" s="22"/>
      <c r="E401" s="22" t="s">
        <v>372</v>
      </c>
      <c r="F401" s="22"/>
    </row>
    <row r="402" spans="1:6" ht="11.25">
      <c r="A402" s="18">
        <v>332116</v>
      </c>
      <c r="B402" s="24" t="s">
        <v>548</v>
      </c>
      <c r="C402" s="24" t="str">
        <f t="shared" si="6"/>
        <v>332116 - Metal Stamping</v>
      </c>
      <c r="D402" s="22"/>
      <c r="E402" s="22" t="s">
        <v>372</v>
      </c>
      <c r="F402" s="22"/>
    </row>
    <row r="403" spans="1:6" ht="11.25">
      <c r="A403" s="18">
        <v>332117</v>
      </c>
      <c r="B403" s="24" t="s">
        <v>549</v>
      </c>
      <c r="C403" s="24" t="str">
        <f t="shared" si="6"/>
        <v>332117 - Powder Metallurgy Part Manufacturing</v>
      </c>
      <c r="D403" s="22"/>
      <c r="E403" s="22" t="s">
        <v>372</v>
      </c>
      <c r="F403" s="22"/>
    </row>
    <row r="404" spans="1:6" ht="11.25">
      <c r="A404" s="18">
        <v>332211</v>
      </c>
      <c r="B404" s="24" t="s">
        <v>2435</v>
      </c>
      <c r="C404" s="24" t="str">
        <f t="shared" si="6"/>
        <v>332211 - Cutlery and Flatware (except Precious) Manufacturing</v>
      </c>
      <c r="D404" s="22"/>
      <c r="E404" s="22" t="s">
        <v>372</v>
      </c>
      <c r="F404" s="22"/>
    </row>
    <row r="405" spans="1:6" ht="11.25">
      <c r="A405" s="18">
        <v>332212</v>
      </c>
      <c r="B405" s="24" t="s">
        <v>2436</v>
      </c>
      <c r="C405" s="24" t="str">
        <f t="shared" si="6"/>
        <v>332212 - Hand and Edge Tool Manufacturing</v>
      </c>
      <c r="D405" s="22"/>
      <c r="E405" s="22" t="s">
        <v>372</v>
      </c>
      <c r="F405" s="22"/>
    </row>
    <row r="406" spans="1:6" ht="11.25">
      <c r="A406" s="18">
        <v>332213</v>
      </c>
      <c r="B406" s="24" t="s">
        <v>2437</v>
      </c>
      <c r="C406" s="24" t="str">
        <f t="shared" si="6"/>
        <v>332213 - Saw Blade and Handsaw Manufacturing</v>
      </c>
      <c r="D406" s="22"/>
      <c r="E406" s="22" t="s">
        <v>372</v>
      </c>
      <c r="F406" s="22"/>
    </row>
    <row r="407" spans="1:6" ht="11.25">
      <c r="A407" s="18">
        <v>332214</v>
      </c>
      <c r="B407" s="24" t="s">
        <v>2438</v>
      </c>
      <c r="C407" s="24" t="str">
        <f t="shared" si="6"/>
        <v>332214 - Kitchen Utensil, Pot, and Pan Manufacturing</v>
      </c>
      <c r="D407" s="22"/>
      <c r="E407" s="22" t="s">
        <v>372</v>
      </c>
      <c r="F407" s="22"/>
    </row>
    <row r="408" spans="1:6" ht="11.25">
      <c r="A408" s="18">
        <v>332311</v>
      </c>
      <c r="B408" s="24" t="s">
        <v>2439</v>
      </c>
      <c r="C408" s="24" t="str">
        <f t="shared" si="6"/>
        <v>332311 - Prefabricated Metal Building and Component Manufacturing</v>
      </c>
      <c r="D408" s="22"/>
      <c r="E408" s="22" t="s">
        <v>372</v>
      </c>
      <c r="F408" s="22"/>
    </row>
    <row r="409" spans="1:6" ht="11.25">
      <c r="A409" s="18">
        <v>332312</v>
      </c>
      <c r="B409" s="24" t="s">
        <v>2440</v>
      </c>
      <c r="C409" s="24" t="str">
        <f t="shared" si="6"/>
        <v>332312 - Fabricated Structural Metal Manufacturing</v>
      </c>
      <c r="D409" s="22"/>
      <c r="E409" s="22" t="s">
        <v>372</v>
      </c>
      <c r="F409" s="22"/>
    </row>
    <row r="410" spans="1:6" ht="11.25">
      <c r="A410" s="18">
        <v>332313</v>
      </c>
      <c r="B410" s="24" t="s">
        <v>2441</v>
      </c>
      <c r="C410" s="24" t="str">
        <f t="shared" si="6"/>
        <v>332313 - Plate Work Manufacturing</v>
      </c>
      <c r="D410" s="22"/>
      <c r="E410" s="22" t="s">
        <v>372</v>
      </c>
      <c r="F410" s="22"/>
    </row>
    <row r="411" spans="1:6" ht="11.25">
      <c r="A411" s="18">
        <v>332321</v>
      </c>
      <c r="B411" s="24" t="s">
        <v>2442</v>
      </c>
      <c r="C411" s="24" t="str">
        <f t="shared" si="6"/>
        <v>332321 - Metal Window and Door Manufacturing</v>
      </c>
      <c r="D411" s="22"/>
      <c r="E411" s="22" t="s">
        <v>372</v>
      </c>
      <c r="F411" s="22"/>
    </row>
    <row r="412" spans="1:6" ht="11.25">
      <c r="A412" s="18">
        <v>332322</v>
      </c>
      <c r="B412" s="24" t="s">
        <v>562</v>
      </c>
      <c r="C412" s="24" t="str">
        <f t="shared" si="6"/>
        <v>332322 - Sheet Metal Work Manufacturing</v>
      </c>
      <c r="D412" s="22"/>
      <c r="E412" s="22" t="s">
        <v>372</v>
      </c>
      <c r="F412" s="22"/>
    </row>
    <row r="413" spans="1:6" ht="11.25">
      <c r="A413" s="18">
        <v>332323</v>
      </c>
      <c r="B413" s="24" t="s">
        <v>2590</v>
      </c>
      <c r="C413" s="24" t="str">
        <f t="shared" si="6"/>
        <v>332323 - Ornamental and Architectural Metal Work Manufacturing</v>
      </c>
      <c r="D413" s="22"/>
      <c r="E413" s="22" t="s">
        <v>372</v>
      </c>
      <c r="F413" s="22"/>
    </row>
    <row r="414" spans="1:6" ht="11.25">
      <c r="A414" s="18">
        <v>332410</v>
      </c>
      <c r="B414" s="24" t="s">
        <v>2591</v>
      </c>
      <c r="C414" s="24" t="str">
        <f t="shared" si="6"/>
        <v>332410 - Power Boiler and Heat Exchanger Manufacturing</v>
      </c>
      <c r="D414" s="22"/>
      <c r="E414" s="22" t="s">
        <v>372</v>
      </c>
      <c r="F414" s="22"/>
    </row>
    <row r="415" spans="1:6" ht="11.25">
      <c r="A415" s="18">
        <v>332420</v>
      </c>
      <c r="B415" s="24" t="s">
        <v>2592</v>
      </c>
      <c r="C415" s="24" t="str">
        <f t="shared" si="6"/>
        <v>332420 - Metal Tank (Heavy Gauge) Manufacturing</v>
      </c>
      <c r="D415" s="22"/>
      <c r="E415" s="22" t="s">
        <v>372</v>
      </c>
      <c r="F415" s="22"/>
    </row>
    <row r="416" spans="1:6" ht="11.25">
      <c r="A416" s="18">
        <v>332431</v>
      </c>
      <c r="B416" s="24" t="s">
        <v>2593</v>
      </c>
      <c r="C416" s="24" t="str">
        <f t="shared" si="6"/>
        <v>332431 - Metal Can Manufacturing</v>
      </c>
      <c r="D416" s="22"/>
      <c r="E416" s="22" t="s">
        <v>372</v>
      </c>
      <c r="F416" s="22"/>
    </row>
    <row r="417" spans="1:6" ht="11.25">
      <c r="A417" s="18">
        <v>332439</v>
      </c>
      <c r="B417" s="24" t="s">
        <v>1815</v>
      </c>
      <c r="C417" s="24" t="str">
        <f t="shared" si="6"/>
        <v>332439 - Other Metal Container Manufacturing</v>
      </c>
      <c r="D417" s="22"/>
      <c r="E417" s="22" t="s">
        <v>372</v>
      </c>
      <c r="F417" s="22"/>
    </row>
    <row r="418" spans="1:6" ht="11.25">
      <c r="A418" s="18">
        <v>332510</v>
      </c>
      <c r="B418" s="24" t="s">
        <v>1816</v>
      </c>
      <c r="C418" s="24" t="str">
        <f t="shared" si="6"/>
        <v>332510 - Hardware Manufacturing</v>
      </c>
      <c r="D418" s="22"/>
      <c r="E418" s="22" t="s">
        <v>372</v>
      </c>
      <c r="F418" s="22"/>
    </row>
    <row r="419" spans="1:6" ht="11.25">
      <c r="A419" s="18">
        <v>332611</v>
      </c>
      <c r="B419" s="24" t="s">
        <v>1817</v>
      </c>
      <c r="C419" s="24" t="str">
        <f t="shared" si="6"/>
        <v>332611 - Spring (Heavy Gauge) Manufacturing</v>
      </c>
      <c r="D419" s="22"/>
      <c r="E419" s="22" t="s">
        <v>372</v>
      </c>
      <c r="F419" s="22"/>
    </row>
    <row r="420" spans="1:6" ht="11.25">
      <c r="A420" s="18">
        <v>332612</v>
      </c>
      <c r="B420" s="24" t="s">
        <v>1818</v>
      </c>
      <c r="C420" s="24" t="str">
        <f t="shared" si="6"/>
        <v>332612 - Spring (Light Gauge) Manufacturing</v>
      </c>
      <c r="D420" s="22"/>
      <c r="E420" s="22" t="s">
        <v>372</v>
      </c>
      <c r="F420" s="22"/>
    </row>
    <row r="421" spans="1:6" ht="11.25">
      <c r="A421" s="18">
        <v>332618</v>
      </c>
      <c r="B421" s="24" t="s">
        <v>2966</v>
      </c>
      <c r="C421" s="24" t="str">
        <f t="shared" si="6"/>
        <v>332618 - Other Fabricated Wire Product Manufacturing</v>
      </c>
      <c r="D421" s="22"/>
      <c r="E421" s="22" t="s">
        <v>372</v>
      </c>
      <c r="F421" s="22"/>
    </row>
    <row r="422" spans="1:6" ht="11.25">
      <c r="A422" s="18">
        <v>332710</v>
      </c>
      <c r="B422" s="24" t="s">
        <v>2967</v>
      </c>
      <c r="C422" s="24" t="str">
        <f t="shared" si="6"/>
        <v>332710 - Machine Shops</v>
      </c>
      <c r="D422" s="22"/>
      <c r="E422" s="22" t="s">
        <v>372</v>
      </c>
      <c r="F422" s="22"/>
    </row>
    <row r="423" spans="1:6" ht="11.25">
      <c r="A423" s="18">
        <v>332721</v>
      </c>
      <c r="B423" s="24" t="s">
        <v>2968</v>
      </c>
      <c r="C423" s="24" t="str">
        <f t="shared" si="6"/>
        <v>332721 - Precision Turned Product Manufacturing</v>
      </c>
      <c r="D423" s="22"/>
      <c r="E423" s="22" t="s">
        <v>372</v>
      </c>
      <c r="F423" s="22"/>
    </row>
    <row r="424" spans="1:6" ht="11.25">
      <c r="A424" s="18">
        <v>332722</v>
      </c>
      <c r="B424" s="24" t="s">
        <v>2969</v>
      </c>
      <c r="C424" s="24" t="str">
        <f t="shared" si="6"/>
        <v>332722 - Bolt, Nut, Screw, Rivet, and Washer Manufacturing</v>
      </c>
      <c r="D424" s="22"/>
      <c r="E424" s="22" t="s">
        <v>372</v>
      </c>
      <c r="F424" s="22"/>
    </row>
    <row r="425" spans="1:6" ht="11.25">
      <c r="A425" s="18">
        <v>332811</v>
      </c>
      <c r="B425" s="24" t="s">
        <v>2970</v>
      </c>
      <c r="C425" s="24" t="str">
        <f t="shared" si="6"/>
        <v>332811 - Metal Heat Treating</v>
      </c>
      <c r="D425" s="22"/>
      <c r="E425" s="22" t="s">
        <v>372</v>
      </c>
      <c r="F425" s="22"/>
    </row>
    <row r="426" spans="1:6" ht="11.25">
      <c r="A426" s="18">
        <v>332812</v>
      </c>
      <c r="B426" s="24" t="s">
        <v>2971</v>
      </c>
      <c r="C426" s="24" t="str">
        <f t="shared" si="6"/>
        <v>332812 - Metal Coating, Engraving (except Jewelry and Silverware), and Allied Services to Manufacturers</v>
      </c>
      <c r="D426" s="22"/>
      <c r="E426" s="22" t="s">
        <v>372</v>
      </c>
      <c r="F426" s="22"/>
    </row>
    <row r="427" spans="1:6" ht="11.25">
      <c r="A427" s="18">
        <v>332813</v>
      </c>
      <c r="B427" s="24" t="s">
        <v>2972</v>
      </c>
      <c r="C427" s="24" t="str">
        <f t="shared" si="6"/>
        <v>332813 - Electroplating, Plating, Polishing, Anodizing, and Coloring</v>
      </c>
      <c r="D427" s="22"/>
      <c r="E427" s="22" t="s">
        <v>372</v>
      </c>
      <c r="F427" s="22"/>
    </row>
    <row r="428" spans="1:6" ht="11.25">
      <c r="A428" s="18">
        <v>332911</v>
      </c>
      <c r="B428" s="24" t="s">
        <v>2973</v>
      </c>
      <c r="C428" s="24" t="str">
        <f t="shared" si="6"/>
        <v>332911 - Industrial Valve Manufacturing</v>
      </c>
      <c r="D428" s="22"/>
      <c r="E428" s="22" t="s">
        <v>372</v>
      </c>
      <c r="F428" s="22"/>
    </row>
    <row r="429" spans="1:6" ht="11.25">
      <c r="A429" s="18">
        <v>332912</v>
      </c>
      <c r="B429" s="24" t="s">
        <v>1297</v>
      </c>
      <c r="C429" s="24" t="str">
        <f t="shared" si="6"/>
        <v>332912 - Fluid Power Valve and Hose Fitting Manufacturing</v>
      </c>
      <c r="D429" s="22"/>
      <c r="E429" s="22" t="s">
        <v>372</v>
      </c>
      <c r="F429" s="22"/>
    </row>
    <row r="430" spans="1:6" ht="11.25">
      <c r="A430" s="18">
        <v>332913</v>
      </c>
      <c r="B430" s="24" t="s">
        <v>1298</v>
      </c>
      <c r="C430" s="24" t="str">
        <f t="shared" si="6"/>
        <v>332913 - Plumbing Fixture Fitting and Trim Manufacturing</v>
      </c>
      <c r="D430" s="22"/>
      <c r="E430" s="22" t="s">
        <v>372</v>
      </c>
      <c r="F430" s="22"/>
    </row>
    <row r="431" spans="1:6" ht="11.25">
      <c r="A431" s="18">
        <v>332919</v>
      </c>
      <c r="B431" s="24" t="s">
        <v>1299</v>
      </c>
      <c r="C431" s="24" t="str">
        <f t="shared" si="6"/>
        <v>332919 - Other Metal Valve and Pipe Fitting Manufacturing</v>
      </c>
      <c r="D431" s="22"/>
      <c r="E431" s="22" t="s">
        <v>372</v>
      </c>
      <c r="F431" s="22"/>
    </row>
    <row r="432" spans="1:6" ht="11.25">
      <c r="A432" s="18">
        <v>332991</v>
      </c>
      <c r="B432" s="24" t="s">
        <v>1300</v>
      </c>
      <c r="C432" s="24" t="str">
        <f t="shared" si="6"/>
        <v>332991 - Ball and Roller Bearing Manufacturing</v>
      </c>
      <c r="D432" s="22"/>
      <c r="E432" s="22" t="s">
        <v>372</v>
      </c>
      <c r="F432" s="22"/>
    </row>
    <row r="433" spans="1:6" ht="11.25">
      <c r="A433" s="18">
        <v>332992</v>
      </c>
      <c r="B433" s="24" t="s">
        <v>1301</v>
      </c>
      <c r="C433" s="24" t="str">
        <f t="shared" si="6"/>
        <v>332992 - Small Arms Ammunition Manufacturing</v>
      </c>
      <c r="D433" s="22"/>
      <c r="E433" s="22" t="s">
        <v>372</v>
      </c>
      <c r="F433" s="22"/>
    </row>
    <row r="434" spans="1:6" ht="11.25">
      <c r="A434" s="18">
        <v>332993</v>
      </c>
      <c r="B434" s="24" t="s">
        <v>1302</v>
      </c>
      <c r="C434" s="24" t="str">
        <f t="shared" si="6"/>
        <v>332993 - Ammunition (except Small Arms) Manufacturing</v>
      </c>
      <c r="D434" s="22"/>
      <c r="E434" s="22" t="s">
        <v>372</v>
      </c>
      <c r="F434" s="22"/>
    </row>
    <row r="435" spans="1:6" ht="11.25">
      <c r="A435" s="18">
        <v>332994</v>
      </c>
      <c r="B435" s="24" t="s">
        <v>1303</v>
      </c>
      <c r="C435" s="24" t="str">
        <f t="shared" si="6"/>
        <v>332994 - Small Arms Manufacturing</v>
      </c>
      <c r="D435" s="22"/>
      <c r="E435" s="22" t="s">
        <v>372</v>
      </c>
      <c r="F435" s="22"/>
    </row>
    <row r="436" spans="1:6" ht="11.25">
      <c r="A436" s="18">
        <v>332995</v>
      </c>
      <c r="B436" s="24" t="s">
        <v>1304</v>
      </c>
      <c r="C436" s="24" t="str">
        <f t="shared" si="6"/>
        <v>332995 - Other Ordnance and Accessories Manufacturing</v>
      </c>
      <c r="D436" s="22"/>
      <c r="E436" s="22" t="s">
        <v>372</v>
      </c>
      <c r="F436" s="22"/>
    </row>
    <row r="437" spans="1:6" ht="11.25">
      <c r="A437" s="18">
        <v>332996</v>
      </c>
      <c r="B437" s="24" t="s">
        <v>1305</v>
      </c>
      <c r="C437" s="24" t="str">
        <f t="shared" si="6"/>
        <v>332996 - Fabricated Pipe and Pipe Fitting Manufacturing</v>
      </c>
      <c r="D437" s="22"/>
      <c r="E437" s="22" t="s">
        <v>372</v>
      </c>
      <c r="F437" s="22"/>
    </row>
    <row r="438" spans="1:6" ht="11.25">
      <c r="A438" s="18">
        <v>332997</v>
      </c>
      <c r="B438" s="24" t="s">
        <v>1306</v>
      </c>
      <c r="C438" s="24" t="str">
        <f t="shared" si="6"/>
        <v>332997 - Industrial Pattern Manufacturing</v>
      </c>
      <c r="D438" s="22"/>
      <c r="E438" s="22" t="s">
        <v>372</v>
      </c>
      <c r="F438" s="22"/>
    </row>
    <row r="439" spans="1:6" ht="11.25">
      <c r="A439" s="18">
        <v>332998</v>
      </c>
      <c r="B439" s="24" t="s">
        <v>1307</v>
      </c>
      <c r="C439" s="24" t="str">
        <f t="shared" si="6"/>
        <v>332998 - Enameled Iron and Metal Sanitary Ware Manufacturing</v>
      </c>
      <c r="D439" s="22"/>
      <c r="E439" s="22" t="s">
        <v>372</v>
      </c>
      <c r="F439" s="22"/>
    </row>
    <row r="440" spans="1:6" ht="11.25">
      <c r="A440" s="18">
        <v>332999</v>
      </c>
      <c r="B440" s="24" t="s">
        <v>1308</v>
      </c>
      <c r="C440" s="24" t="str">
        <f t="shared" si="6"/>
        <v>332999 - All Other Miscellaneous Fabricated Metal Product Manufacturing</v>
      </c>
      <c r="D440" s="22"/>
      <c r="E440" s="22" t="s">
        <v>372</v>
      </c>
      <c r="F440" s="22"/>
    </row>
    <row r="441" spans="1:6" ht="11.25">
      <c r="A441" s="18">
        <v>333111</v>
      </c>
      <c r="B441" s="24" t="s">
        <v>1309</v>
      </c>
      <c r="C441" s="24" t="str">
        <f t="shared" si="6"/>
        <v>333111 - Farm Machinery and Equipment Manufacturing</v>
      </c>
      <c r="D441" s="22"/>
      <c r="E441" s="22" t="s">
        <v>372</v>
      </c>
      <c r="F441" s="22"/>
    </row>
    <row r="442" spans="1:6" ht="11.25">
      <c r="A442" s="18">
        <v>333112</v>
      </c>
      <c r="B442" s="24" t="s">
        <v>1310</v>
      </c>
      <c r="C442" s="24" t="str">
        <f t="shared" si="6"/>
        <v>333112 - Lawn and Garden Tractor and Home Lawn and Garden Equipment Manufacturing</v>
      </c>
      <c r="D442" s="22"/>
      <c r="E442" s="22" t="s">
        <v>372</v>
      </c>
      <c r="F442" s="22"/>
    </row>
    <row r="443" spans="1:6" ht="11.25">
      <c r="A443" s="18">
        <v>333120</v>
      </c>
      <c r="B443" s="24" t="s">
        <v>1311</v>
      </c>
      <c r="C443" s="24" t="str">
        <f t="shared" si="6"/>
        <v>333120 - Construction Machinery Manufacturing</v>
      </c>
      <c r="D443" s="22"/>
      <c r="E443" s="22" t="s">
        <v>372</v>
      </c>
      <c r="F443" s="22"/>
    </row>
    <row r="444" spans="1:6" ht="11.25">
      <c r="A444" s="18">
        <v>333131</v>
      </c>
      <c r="B444" s="24" t="s">
        <v>1312</v>
      </c>
      <c r="C444" s="24" t="str">
        <f t="shared" si="6"/>
        <v>333131 - Mining Machinery and Equipment Manufacturing</v>
      </c>
      <c r="D444" s="22"/>
      <c r="E444" s="22" t="s">
        <v>372</v>
      </c>
      <c r="F444" s="22"/>
    </row>
    <row r="445" spans="1:6" ht="11.25">
      <c r="A445" s="18">
        <v>333132</v>
      </c>
      <c r="B445" s="24" t="s">
        <v>1313</v>
      </c>
      <c r="C445" s="24" t="str">
        <f t="shared" si="6"/>
        <v>333132 - Oil and Gas Field Machinery and Equipment Manufacturing</v>
      </c>
      <c r="D445" s="22"/>
      <c r="E445" s="22" t="s">
        <v>372</v>
      </c>
      <c r="F445" s="22"/>
    </row>
    <row r="446" spans="1:6" ht="11.25">
      <c r="A446" s="18">
        <v>333210</v>
      </c>
      <c r="B446" s="24" t="s">
        <v>1314</v>
      </c>
      <c r="C446" s="24" t="str">
        <f t="shared" si="6"/>
        <v>333210 - Sawmill and Woodworking Machinery Manufacturing</v>
      </c>
      <c r="D446" s="22"/>
      <c r="E446" s="22" t="s">
        <v>372</v>
      </c>
      <c r="F446" s="22"/>
    </row>
    <row r="447" spans="1:6" ht="11.25">
      <c r="A447" s="18">
        <v>333220</v>
      </c>
      <c r="B447" s="24" t="s">
        <v>1315</v>
      </c>
      <c r="C447" s="24" t="str">
        <f t="shared" si="6"/>
        <v>333220 - Plastics and Rubber Industry Machinery Manufacturing</v>
      </c>
      <c r="D447" s="22"/>
      <c r="E447" s="22" t="s">
        <v>372</v>
      </c>
      <c r="F447" s="22"/>
    </row>
    <row r="448" spans="1:6" ht="11.25">
      <c r="A448" s="18">
        <v>333291</v>
      </c>
      <c r="B448" s="24" t="s">
        <v>1316</v>
      </c>
      <c r="C448" s="24" t="str">
        <f t="shared" si="6"/>
        <v>333291 - Paper Industry Machinery Manufacturing</v>
      </c>
      <c r="D448" s="22"/>
      <c r="E448" s="22" t="s">
        <v>372</v>
      </c>
      <c r="F448" s="22"/>
    </row>
    <row r="449" spans="1:6" ht="11.25">
      <c r="A449" s="18">
        <v>333292</v>
      </c>
      <c r="B449" s="24" t="s">
        <v>2419</v>
      </c>
      <c r="C449" s="24" t="str">
        <f t="shared" si="6"/>
        <v>333292 - Textile Machinery Manufacturing</v>
      </c>
      <c r="D449" s="22"/>
      <c r="E449" s="22" t="s">
        <v>372</v>
      </c>
      <c r="F449" s="22"/>
    </row>
    <row r="450" spans="1:6" ht="11.25">
      <c r="A450" s="18">
        <v>333293</v>
      </c>
      <c r="B450" s="24" t="s">
        <v>2420</v>
      </c>
      <c r="C450" s="24" t="str">
        <f aca="true" t="shared" si="7" ref="C450:C513">A450&amp;" - "&amp;B450</f>
        <v>333293 - Printing Machinery and Equipment Manufacturing</v>
      </c>
      <c r="D450" s="22"/>
      <c r="E450" s="22" t="s">
        <v>372</v>
      </c>
      <c r="F450" s="22"/>
    </row>
    <row r="451" spans="1:6" ht="11.25">
      <c r="A451" s="18">
        <v>333294</v>
      </c>
      <c r="B451" s="24" t="s">
        <v>2421</v>
      </c>
      <c r="C451" s="24" t="str">
        <f t="shared" si="7"/>
        <v>333294 - Food Product Machinery Manufacturing</v>
      </c>
      <c r="D451" s="22"/>
      <c r="E451" s="22" t="s">
        <v>372</v>
      </c>
      <c r="F451" s="22"/>
    </row>
    <row r="452" spans="1:6" ht="11.25">
      <c r="A452" s="18">
        <v>333295</v>
      </c>
      <c r="B452" s="24" t="s">
        <v>4137</v>
      </c>
      <c r="C452" s="24" t="str">
        <f t="shared" si="7"/>
        <v>333295 - Semiconductor Machinery Manufacturing</v>
      </c>
      <c r="D452" s="22"/>
      <c r="E452" s="22" t="s">
        <v>372</v>
      </c>
      <c r="F452" s="22"/>
    </row>
    <row r="453" spans="1:6" ht="11.25">
      <c r="A453" s="18">
        <v>333298</v>
      </c>
      <c r="B453" s="24" t="s">
        <v>4138</v>
      </c>
      <c r="C453" s="24" t="str">
        <f t="shared" si="7"/>
        <v>333298 - All Other Industrial Machinery Manufacturing</v>
      </c>
      <c r="D453" s="22"/>
      <c r="E453" s="22" t="s">
        <v>372</v>
      </c>
      <c r="F453" s="22"/>
    </row>
    <row r="454" spans="1:6" ht="11.25">
      <c r="A454" s="18">
        <v>333311</v>
      </c>
      <c r="B454" s="24" t="s">
        <v>4139</v>
      </c>
      <c r="C454" s="24" t="str">
        <f t="shared" si="7"/>
        <v>333311 - Automatic Vending Machine Manufacturing</v>
      </c>
      <c r="D454" s="22"/>
      <c r="E454" s="22" t="s">
        <v>372</v>
      </c>
      <c r="F454" s="22"/>
    </row>
    <row r="455" spans="1:6" ht="11.25">
      <c r="A455" s="18">
        <v>333312</v>
      </c>
      <c r="B455" s="24" t="s">
        <v>3024</v>
      </c>
      <c r="C455" s="24" t="str">
        <f t="shared" si="7"/>
        <v>333312 - Commercial Laundry, Drycleaning, and Pressing Machine Manufacturing</v>
      </c>
      <c r="D455" s="22"/>
      <c r="E455" s="22" t="s">
        <v>372</v>
      </c>
      <c r="F455" s="22"/>
    </row>
    <row r="456" spans="1:6" ht="11.25">
      <c r="A456" s="18">
        <v>333313</v>
      </c>
      <c r="B456" s="24" t="s">
        <v>3025</v>
      </c>
      <c r="C456" s="24" t="str">
        <f t="shared" si="7"/>
        <v>333313 - Office Machinery Manufacturing</v>
      </c>
      <c r="D456" s="22"/>
      <c r="E456" s="22" t="s">
        <v>372</v>
      </c>
      <c r="F456" s="22"/>
    </row>
    <row r="457" spans="1:6" ht="11.25">
      <c r="A457" s="18">
        <v>333314</v>
      </c>
      <c r="B457" s="24" t="s">
        <v>3026</v>
      </c>
      <c r="C457" s="24" t="str">
        <f t="shared" si="7"/>
        <v>333314 - Optical Instrument and Lens Manufacturing</v>
      </c>
      <c r="D457" s="22"/>
      <c r="E457" s="22" t="s">
        <v>372</v>
      </c>
      <c r="F457" s="22"/>
    </row>
    <row r="458" spans="1:6" ht="11.25">
      <c r="A458" s="18">
        <v>333315</v>
      </c>
      <c r="B458" s="24" t="s">
        <v>2161</v>
      </c>
      <c r="C458" s="24" t="str">
        <f t="shared" si="7"/>
        <v>333315 - Photographic and Photocopying Equipment Manufacturing</v>
      </c>
      <c r="D458" s="22"/>
      <c r="E458" s="22" t="s">
        <v>372</v>
      </c>
      <c r="F458" s="22"/>
    </row>
    <row r="459" spans="1:6" ht="11.25">
      <c r="A459" s="18">
        <v>333319</v>
      </c>
      <c r="B459" s="24" t="s">
        <v>3045</v>
      </c>
      <c r="C459" s="24" t="str">
        <f t="shared" si="7"/>
        <v>333319 - Other Commercial and Service Industry Machinery Manufacturing</v>
      </c>
      <c r="D459" s="22"/>
      <c r="E459" s="22" t="s">
        <v>372</v>
      </c>
      <c r="F459" s="22"/>
    </row>
    <row r="460" spans="1:6" ht="11.25">
      <c r="A460" s="18">
        <v>333411</v>
      </c>
      <c r="B460" s="24" t="s">
        <v>3046</v>
      </c>
      <c r="C460" s="24" t="str">
        <f t="shared" si="7"/>
        <v>333411 - Air Purification Equipment Manufacturing</v>
      </c>
      <c r="D460" s="22"/>
      <c r="E460" s="22" t="s">
        <v>372</v>
      </c>
      <c r="F460" s="22"/>
    </row>
    <row r="461" spans="1:6" ht="11.25">
      <c r="A461" s="18">
        <v>333412</v>
      </c>
      <c r="B461" s="24" t="s">
        <v>3047</v>
      </c>
      <c r="C461" s="24" t="str">
        <f t="shared" si="7"/>
        <v>333412 - Industrial and Commercial Fan and Blower Manufacturing</v>
      </c>
      <c r="D461" s="22"/>
      <c r="E461" s="22" t="s">
        <v>372</v>
      </c>
      <c r="F461" s="22"/>
    </row>
    <row r="462" spans="1:6" ht="11.25">
      <c r="A462" s="18">
        <v>333414</v>
      </c>
      <c r="B462" s="24" t="s">
        <v>3048</v>
      </c>
      <c r="C462" s="24" t="str">
        <f t="shared" si="7"/>
        <v>333414 - Heating Equipment (except Warm Air Furnaces) Manufacturing</v>
      </c>
      <c r="D462" s="22"/>
      <c r="E462" s="22" t="s">
        <v>372</v>
      </c>
      <c r="F462" s="22"/>
    </row>
    <row r="463" spans="1:6" ht="11.25">
      <c r="A463" s="18">
        <v>333415</v>
      </c>
      <c r="B463" s="24" t="s">
        <v>2595</v>
      </c>
      <c r="C463" s="24" t="str">
        <f t="shared" si="7"/>
        <v>333415 - Air-Conditioning and Warm Air Heating Equipment and Commercial and Industrial Refrigeration Equipment Manufacturing</v>
      </c>
      <c r="D463" s="22"/>
      <c r="E463" s="22" t="s">
        <v>372</v>
      </c>
      <c r="F463" s="22"/>
    </row>
    <row r="464" spans="1:6" ht="11.25">
      <c r="A464" s="18">
        <v>333511</v>
      </c>
      <c r="B464" s="24" t="s">
        <v>2596</v>
      </c>
      <c r="C464" s="24" t="str">
        <f t="shared" si="7"/>
        <v>333511 - Industrial Mold Manufacturing</v>
      </c>
      <c r="D464" s="22"/>
      <c r="E464" s="22" t="s">
        <v>372</v>
      </c>
      <c r="F464" s="22"/>
    </row>
    <row r="465" spans="1:6" ht="11.25">
      <c r="A465" s="18">
        <v>333512</v>
      </c>
      <c r="B465" s="24" t="s">
        <v>2597</v>
      </c>
      <c r="C465" s="24" t="str">
        <f t="shared" si="7"/>
        <v>333512 - Machine Tool (Metal Cutting Types) Manufacturing</v>
      </c>
      <c r="D465" s="22"/>
      <c r="E465" s="22" t="s">
        <v>372</v>
      </c>
      <c r="F465" s="22"/>
    </row>
    <row r="466" spans="1:6" ht="11.25">
      <c r="A466" s="18">
        <v>333513</v>
      </c>
      <c r="B466" s="24" t="s">
        <v>2598</v>
      </c>
      <c r="C466" s="24" t="str">
        <f t="shared" si="7"/>
        <v>333513 - Machine Tool (Metal Forming Types) Manufacturing</v>
      </c>
      <c r="D466" s="22"/>
      <c r="E466" s="22" t="s">
        <v>372</v>
      </c>
      <c r="F466" s="22"/>
    </row>
    <row r="467" spans="1:6" ht="11.25">
      <c r="A467" s="18">
        <v>333514</v>
      </c>
      <c r="B467" s="24" t="s">
        <v>2599</v>
      </c>
      <c r="C467" s="24" t="str">
        <f t="shared" si="7"/>
        <v>333514 - Special Die and Tool, Die Set, Jig, and Fixture Manufacturing</v>
      </c>
      <c r="D467" s="22"/>
      <c r="E467" s="22" t="s">
        <v>372</v>
      </c>
      <c r="F467" s="22"/>
    </row>
    <row r="468" spans="1:6" ht="11.25">
      <c r="A468" s="18">
        <v>333515</v>
      </c>
      <c r="B468" s="24" t="s">
        <v>2600</v>
      </c>
      <c r="C468" s="24" t="str">
        <f t="shared" si="7"/>
        <v>333515 - Cutting Tool and Machine Tool Accessory Manufacturing</v>
      </c>
      <c r="D468" s="22"/>
      <c r="E468" s="22" t="s">
        <v>372</v>
      </c>
      <c r="F468" s="22"/>
    </row>
    <row r="469" spans="1:6" ht="11.25">
      <c r="A469" s="18">
        <v>333516</v>
      </c>
      <c r="B469" s="24" t="s">
        <v>2601</v>
      </c>
      <c r="C469" s="24" t="str">
        <f t="shared" si="7"/>
        <v>333516 - Rolling Mill Machinery and Equipment Manufacturing</v>
      </c>
      <c r="D469" s="22"/>
      <c r="E469" s="22" t="s">
        <v>372</v>
      </c>
      <c r="F469" s="22"/>
    </row>
    <row r="470" spans="1:6" ht="11.25">
      <c r="A470" s="18">
        <v>333518</v>
      </c>
      <c r="B470" s="24" t="s">
        <v>2602</v>
      </c>
      <c r="C470" s="24" t="str">
        <f t="shared" si="7"/>
        <v>333518 - Other Metalworking Machinery Manufacturing</v>
      </c>
      <c r="D470" s="22"/>
      <c r="E470" s="22" t="s">
        <v>372</v>
      </c>
      <c r="F470" s="22"/>
    </row>
    <row r="471" spans="1:6" ht="11.25">
      <c r="A471" s="18">
        <v>333611</v>
      </c>
      <c r="B471" s="24" t="s">
        <v>2603</v>
      </c>
      <c r="C471" s="24" t="str">
        <f t="shared" si="7"/>
        <v>333611 - Turbine and Turbine Generator Set Units Manufacturing</v>
      </c>
      <c r="D471" s="22"/>
      <c r="E471" s="22" t="s">
        <v>372</v>
      </c>
      <c r="F471" s="22"/>
    </row>
    <row r="472" spans="1:6" ht="11.25">
      <c r="A472" s="18">
        <v>333612</v>
      </c>
      <c r="B472" s="24" t="s">
        <v>2604</v>
      </c>
      <c r="C472" s="24" t="str">
        <f t="shared" si="7"/>
        <v>333612 - Speed Changer, Industrial High-Speed Drive, and Gear Manufacturing</v>
      </c>
      <c r="D472" s="22"/>
      <c r="E472" s="22" t="s">
        <v>372</v>
      </c>
      <c r="F472" s="22"/>
    </row>
    <row r="473" spans="1:6" ht="11.25">
      <c r="A473" s="18">
        <v>333613</v>
      </c>
      <c r="B473" s="24" t="s">
        <v>2605</v>
      </c>
      <c r="C473" s="24" t="str">
        <f t="shared" si="7"/>
        <v>333613 - Mechanical Power Transmission Equipment Manufacturing</v>
      </c>
      <c r="D473" s="22"/>
      <c r="E473" s="22" t="s">
        <v>372</v>
      </c>
      <c r="F473" s="22"/>
    </row>
    <row r="474" spans="1:6" ht="11.25">
      <c r="A474" s="18">
        <v>333618</v>
      </c>
      <c r="B474" s="24" t="s">
        <v>2606</v>
      </c>
      <c r="C474" s="24" t="str">
        <f t="shared" si="7"/>
        <v>333618 - Other Engine Equipment Manufacturing</v>
      </c>
      <c r="D474" s="22"/>
      <c r="E474" s="22" t="s">
        <v>372</v>
      </c>
      <c r="F474" s="22"/>
    </row>
    <row r="475" spans="1:6" ht="11.25">
      <c r="A475" s="18">
        <v>333911</v>
      </c>
      <c r="B475" s="24" t="s">
        <v>2607</v>
      </c>
      <c r="C475" s="24" t="str">
        <f t="shared" si="7"/>
        <v>333911 - Pump and Pumping Equipment Manufacturing</v>
      </c>
      <c r="D475" s="22"/>
      <c r="E475" s="22" t="s">
        <v>372</v>
      </c>
      <c r="F475" s="22"/>
    </row>
    <row r="476" spans="1:6" ht="11.25">
      <c r="A476" s="18">
        <v>333912</v>
      </c>
      <c r="B476" s="24" t="s">
        <v>2608</v>
      </c>
      <c r="C476" s="24" t="str">
        <f t="shared" si="7"/>
        <v>333912 - Air and Gas Compressor Manufacturing</v>
      </c>
      <c r="D476" s="22"/>
      <c r="E476" s="22" t="s">
        <v>372</v>
      </c>
      <c r="F476" s="22"/>
    </row>
    <row r="477" spans="1:6" ht="11.25">
      <c r="A477" s="18">
        <v>333913</v>
      </c>
      <c r="B477" s="24" t="s">
        <v>2609</v>
      </c>
      <c r="C477" s="24" t="str">
        <f t="shared" si="7"/>
        <v>333913 - Measuring and Dispensing Pump Manufacturing</v>
      </c>
      <c r="D477" s="22"/>
      <c r="E477" s="22" t="s">
        <v>372</v>
      </c>
      <c r="F477" s="22"/>
    </row>
    <row r="478" spans="1:6" ht="11.25">
      <c r="A478" s="18">
        <v>333921</v>
      </c>
      <c r="B478" s="24" t="s">
        <v>2610</v>
      </c>
      <c r="C478" s="24" t="str">
        <f t="shared" si="7"/>
        <v>333921 - Elevator and Moving Stairway Manufacturing</v>
      </c>
      <c r="D478" s="22"/>
      <c r="E478" s="22" t="s">
        <v>372</v>
      </c>
      <c r="F478" s="22"/>
    </row>
    <row r="479" spans="1:6" ht="11.25">
      <c r="A479" s="18">
        <v>333922</v>
      </c>
      <c r="B479" s="24" t="s">
        <v>2611</v>
      </c>
      <c r="C479" s="24" t="str">
        <f t="shared" si="7"/>
        <v>333922 - Conveyor and Conveying Equipment Manufacturing</v>
      </c>
      <c r="D479" s="22"/>
      <c r="E479" s="22" t="s">
        <v>372</v>
      </c>
      <c r="F479" s="22"/>
    </row>
    <row r="480" spans="1:6" ht="11.25">
      <c r="A480" s="18">
        <v>333923</v>
      </c>
      <c r="B480" s="24" t="s">
        <v>4141</v>
      </c>
      <c r="C480" s="24" t="str">
        <f t="shared" si="7"/>
        <v>333923 - Overhead Traveling Crane, Hoist, and Monorail System Manufacturing</v>
      </c>
      <c r="D480" s="22"/>
      <c r="E480" s="22" t="s">
        <v>372</v>
      </c>
      <c r="F480" s="22"/>
    </row>
    <row r="481" spans="1:6" ht="11.25">
      <c r="A481" s="18">
        <v>333924</v>
      </c>
      <c r="B481" s="24" t="s">
        <v>1231</v>
      </c>
      <c r="C481" s="24" t="str">
        <f t="shared" si="7"/>
        <v>333924 -  Industrial Truck, Tractor, Trailer, and Stacker Machinery Manufacturing</v>
      </c>
      <c r="D481" s="22"/>
      <c r="E481" s="22" t="s">
        <v>372</v>
      </c>
      <c r="F481" s="22"/>
    </row>
    <row r="482" spans="1:6" ht="11.25">
      <c r="A482" s="18">
        <v>333991</v>
      </c>
      <c r="B482" s="24" t="s">
        <v>4142</v>
      </c>
      <c r="C482" s="24" t="str">
        <f t="shared" si="7"/>
        <v>333991 - Power-Driven Handtool Manufacturing</v>
      </c>
      <c r="D482" s="22"/>
      <c r="E482" s="22" t="s">
        <v>372</v>
      </c>
      <c r="F482" s="22"/>
    </row>
    <row r="483" spans="1:6" ht="11.25">
      <c r="A483" s="18">
        <v>333992</v>
      </c>
      <c r="B483" s="24" t="s">
        <v>4143</v>
      </c>
      <c r="C483" s="24" t="str">
        <f t="shared" si="7"/>
        <v>333992 - Welding and Soldering Equipment Manufacturing</v>
      </c>
      <c r="D483" s="22"/>
      <c r="E483" s="22" t="s">
        <v>372</v>
      </c>
      <c r="F483" s="22"/>
    </row>
    <row r="484" spans="1:6" ht="11.25">
      <c r="A484" s="18">
        <v>333993</v>
      </c>
      <c r="B484" s="24" t="s">
        <v>4144</v>
      </c>
      <c r="C484" s="24" t="str">
        <f t="shared" si="7"/>
        <v>333993 - Packaging Machinery Manufacturing</v>
      </c>
      <c r="D484" s="22"/>
      <c r="E484" s="22" t="s">
        <v>372</v>
      </c>
      <c r="F484" s="22"/>
    </row>
    <row r="485" spans="1:6" ht="11.25">
      <c r="A485" s="18">
        <v>333994</v>
      </c>
      <c r="B485" s="24" t="s">
        <v>4145</v>
      </c>
      <c r="C485" s="24" t="str">
        <f t="shared" si="7"/>
        <v>333994 - Industrial Process Furnace and Oven Manufacturing</v>
      </c>
      <c r="D485" s="22"/>
      <c r="E485" s="22" t="s">
        <v>372</v>
      </c>
      <c r="F485" s="22"/>
    </row>
    <row r="486" spans="1:6" ht="11.25">
      <c r="A486" s="18">
        <v>333995</v>
      </c>
      <c r="B486" s="24" t="s">
        <v>4146</v>
      </c>
      <c r="C486" s="24" t="str">
        <f t="shared" si="7"/>
        <v>333995 - Fluid Power Cylinder and Actuator Manufacturing</v>
      </c>
      <c r="D486" s="22"/>
      <c r="E486" s="22" t="s">
        <v>372</v>
      </c>
      <c r="F486" s="22"/>
    </row>
    <row r="487" spans="1:6" ht="11.25">
      <c r="A487" s="18">
        <v>333996</v>
      </c>
      <c r="B487" s="24" t="s">
        <v>4147</v>
      </c>
      <c r="C487" s="24" t="str">
        <f t="shared" si="7"/>
        <v>333996 - Fluid Power Pump and Motor Manufacturing</v>
      </c>
      <c r="D487" s="22"/>
      <c r="E487" s="22" t="s">
        <v>372</v>
      </c>
      <c r="F487" s="22"/>
    </row>
    <row r="488" spans="1:6" ht="11.25">
      <c r="A488" s="18">
        <v>333997</v>
      </c>
      <c r="B488" s="24" t="s">
        <v>1232</v>
      </c>
      <c r="C488" s="24" t="str">
        <f t="shared" si="7"/>
        <v>333997 - Scale and Balance Manufacturing</v>
      </c>
      <c r="D488" s="22"/>
      <c r="E488" s="22" t="s">
        <v>372</v>
      </c>
      <c r="F488" s="22"/>
    </row>
    <row r="489" spans="1:6" ht="11.25">
      <c r="A489" s="18">
        <v>333999</v>
      </c>
      <c r="B489" s="24" t="s">
        <v>1856</v>
      </c>
      <c r="C489" s="24" t="str">
        <f t="shared" si="7"/>
        <v>333999 - All Other Miscellaneous General Purpose Machinery Manufacturing</v>
      </c>
      <c r="D489" s="22"/>
      <c r="E489" s="22" t="s">
        <v>372</v>
      </c>
      <c r="F489" s="22"/>
    </row>
    <row r="490" spans="1:6" ht="11.25">
      <c r="A490" s="18">
        <v>334111</v>
      </c>
      <c r="B490" s="24" t="s">
        <v>1857</v>
      </c>
      <c r="C490" s="24" t="str">
        <f t="shared" si="7"/>
        <v>334111 - Electronic Computer Manufacturing</v>
      </c>
      <c r="D490" s="22"/>
      <c r="E490" s="22" t="s">
        <v>372</v>
      </c>
      <c r="F490" s="22"/>
    </row>
    <row r="491" spans="1:6" ht="11.25">
      <c r="A491" s="18">
        <v>334112</v>
      </c>
      <c r="B491" s="24" t="s">
        <v>1858</v>
      </c>
      <c r="C491" s="24" t="str">
        <f t="shared" si="7"/>
        <v>334112 - Computer Storage Device Manufacturing</v>
      </c>
      <c r="D491" s="22"/>
      <c r="E491" s="22" t="s">
        <v>372</v>
      </c>
      <c r="F491" s="22"/>
    </row>
    <row r="492" spans="1:6" ht="11.25">
      <c r="A492" s="18">
        <v>334113</v>
      </c>
      <c r="B492" s="24" t="s">
        <v>1859</v>
      </c>
      <c r="C492" s="24" t="str">
        <f t="shared" si="7"/>
        <v>334113 - Computer Terminal Manufacturing</v>
      </c>
      <c r="D492" s="22"/>
      <c r="E492" s="22" t="s">
        <v>372</v>
      </c>
      <c r="F492" s="22"/>
    </row>
    <row r="493" spans="1:6" ht="11.25">
      <c r="A493" s="18">
        <v>334119</v>
      </c>
      <c r="B493" s="24" t="s">
        <v>1860</v>
      </c>
      <c r="C493" s="24" t="str">
        <f t="shared" si="7"/>
        <v>334119 - Other Computer Peripheral Equipment Manufacturing</v>
      </c>
      <c r="D493" s="22"/>
      <c r="E493" s="22" t="s">
        <v>372</v>
      </c>
      <c r="F493" s="22"/>
    </row>
    <row r="494" spans="1:6" ht="11.25">
      <c r="A494" s="18">
        <v>334210</v>
      </c>
      <c r="B494" s="24" t="s">
        <v>1861</v>
      </c>
      <c r="C494" s="24" t="str">
        <f t="shared" si="7"/>
        <v>334210 - Telephone Apparatus Manufacturing</v>
      </c>
      <c r="D494" s="22"/>
      <c r="E494" s="22" t="s">
        <v>372</v>
      </c>
      <c r="F494" s="22"/>
    </row>
    <row r="495" spans="1:6" ht="11.25">
      <c r="A495" s="18">
        <v>334220</v>
      </c>
      <c r="B495" s="24" t="s">
        <v>1862</v>
      </c>
      <c r="C495" s="24" t="str">
        <f t="shared" si="7"/>
        <v>334220 - Radio and Television Broadcasting and Wireless Communications Equipment Manufacturing</v>
      </c>
      <c r="D495" s="22"/>
      <c r="E495" s="22" t="s">
        <v>372</v>
      </c>
      <c r="F495" s="22"/>
    </row>
    <row r="496" spans="1:6" ht="11.25">
      <c r="A496" s="18">
        <v>334290</v>
      </c>
      <c r="B496" s="24" t="s">
        <v>1863</v>
      </c>
      <c r="C496" s="24" t="str">
        <f t="shared" si="7"/>
        <v>334290 - Other Communications Equipment Manufacturing</v>
      </c>
      <c r="D496" s="22"/>
      <c r="E496" s="22" t="s">
        <v>372</v>
      </c>
      <c r="F496" s="22"/>
    </row>
    <row r="497" spans="1:6" ht="11.25">
      <c r="A497" s="18">
        <v>334310</v>
      </c>
      <c r="B497" s="24" t="s">
        <v>1864</v>
      </c>
      <c r="C497" s="24" t="str">
        <f t="shared" si="7"/>
        <v>334310 - Audio and Video Equipment Manufacturing</v>
      </c>
      <c r="D497" s="22"/>
      <c r="E497" s="22" t="s">
        <v>372</v>
      </c>
      <c r="F497" s="22"/>
    </row>
    <row r="498" spans="1:6" ht="11.25">
      <c r="A498" s="18">
        <v>334411</v>
      </c>
      <c r="B498" s="24" t="s">
        <v>1865</v>
      </c>
      <c r="C498" s="24" t="str">
        <f t="shared" si="7"/>
        <v>334411 - Electron Tube Manufacturing</v>
      </c>
      <c r="D498" s="22"/>
      <c r="E498" s="22" t="s">
        <v>372</v>
      </c>
      <c r="F498" s="22"/>
    </row>
    <row r="499" spans="1:6" ht="11.25">
      <c r="A499" s="18">
        <v>334412</v>
      </c>
      <c r="B499" s="24" t="s">
        <v>1866</v>
      </c>
      <c r="C499" s="24" t="str">
        <f t="shared" si="7"/>
        <v>334412 - Bare Printed Circuit Board Manufacturing</v>
      </c>
      <c r="D499" s="22"/>
      <c r="E499" s="22" t="s">
        <v>372</v>
      </c>
      <c r="F499" s="22"/>
    </row>
    <row r="500" spans="1:6" ht="11.25">
      <c r="A500" s="18">
        <v>334413</v>
      </c>
      <c r="B500" s="24" t="s">
        <v>1867</v>
      </c>
      <c r="C500" s="24" t="str">
        <f t="shared" si="7"/>
        <v>334413 - Semiconductor and Related Device Manufacturing</v>
      </c>
      <c r="D500" s="22"/>
      <c r="E500" s="22" t="s">
        <v>372</v>
      </c>
      <c r="F500" s="22"/>
    </row>
    <row r="501" spans="1:6" ht="11.25">
      <c r="A501" s="18">
        <v>334414</v>
      </c>
      <c r="B501" s="24" t="s">
        <v>2621</v>
      </c>
      <c r="C501" s="24" t="str">
        <f t="shared" si="7"/>
        <v>334414 - Electronic Capacitor Manufacturing</v>
      </c>
      <c r="D501" s="22"/>
      <c r="E501" s="22" t="s">
        <v>372</v>
      </c>
      <c r="F501" s="22"/>
    </row>
    <row r="502" spans="1:6" ht="11.25">
      <c r="A502" s="18">
        <v>334415</v>
      </c>
      <c r="B502" s="24" t="s">
        <v>2622</v>
      </c>
      <c r="C502" s="24" t="str">
        <f t="shared" si="7"/>
        <v>334415 - Electronic Resistor Manufacturing</v>
      </c>
      <c r="D502" s="22"/>
      <c r="E502" s="22" t="s">
        <v>372</v>
      </c>
      <c r="F502" s="22"/>
    </row>
    <row r="503" spans="1:6" ht="11.25">
      <c r="A503" s="18">
        <v>334416</v>
      </c>
      <c r="B503" s="24" t="s">
        <v>2623</v>
      </c>
      <c r="C503" s="24" t="str">
        <f t="shared" si="7"/>
        <v>334416 - Electronic Coil, Transformer, and Other Inductor Manufacturing</v>
      </c>
      <c r="D503" s="22"/>
      <c r="E503" s="22" t="s">
        <v>372</v>
      </c>
      <c r="F503" s="22"/>
    </row>
    <row r="504" spans="1:6" ht="11.25">
      <c r="A504" s="18">
        <v>334417</v>
      </c>
      <c r="B504" s="24" t="s">
        <v>2949</v>
      </c>
      <c r="C504" s="24" t="str">
        <f t="shared" si="7"/>
        <v>334417 - Electronic Connector Manufacturing</v>
      </c>
      <c r="D504" s="22"/>
      <c r="E504" s="22" t="s">
        <v>372</v>
      </c>
      <c r="F504" s="22"/>
    </row>
    <row r="505" spans="1:6" ht="11.25">
      <c r="A505" s="18">
        <v>334418</v>
      </c>
      <c r="B505" s="24" t="s">
        <v>2950</v>
      </c>
      <c r="C505" s="24" t="str">
        <f t="shared" si="7"/>
        <v>334418 - Printed Circuit Assembly (Electronic Assembly) Manufacturing</v>
      </c>
      <c r="D505" s="22"/>
      <c r="E505" s="22" t="s">
        <v>372</v>
      </c>
      <c r="F505" s="22"/>
    </row>
    <row r="506" spans="1:6" ht="11.25">
      <c r="A506" s="18">
        <v>334419</v>
      </c>
      <c r="B506" s="24" t="s">
        <v>2951</v>
      </c>
      <c r="C506" s="24" t="str">
        <f t="shared" si="7"/>
        <v>334419 - Other Electronic Component Manufacturing</v>
      </c>
      <c r="D506" s="22"/>
      <c r="E506" s="22" t="s">
        <v>372</v>
      </c>
      <c r="F506" s="22"/>
    </row>
    <row r="507" spans="1:6" ht="11.25">
      <c r="A507" s="18">
        <v>334510</v>
      </c>
      <c r="B507" s="24" t="s">
        <v>2952</v>
      </c>
      <c r="C507" s="24" t="str">
        <f t="shared" si="7"/>
        <v>334510 - Electromedical and Electrotherapeutic Apparatus Manufacturing</v>
      </c>
      <c r="D507" s="22"/>
      <c r="E507" s="22" t="s">
        <v>372</v>
      </c>
      <c r="F507" s="22"/>
    </row>
    <row r="508" spans="1:6" ht="11.25">
      <c r="A508" s="18">
        <v>334511</v>
      </c>
      <c r="B508" s="24" t="s">
        <v>2953</v>
      </c>
      <c r="C508" s="24" t="str">
        <f t="shared" si="7"/>
        <v>334511 - Search, Detection, Navigation, Guidance, Aeronautical, and Nautical System and Instrument Manufacturing</v>
      </c>
      <c r="D508" s="22"/>
      <c r="E508" s="22" t="s">
        <v>372</v>
      </c>
      <c r="F508" s="22"/>
    </row>
    <row r="509" spans="1:6" ht="11.25">
      <c r="A509" s="18">
        <v>334512</v>
      </c>
      <c r="B509" s="24" t="s">
        <v>2954</v>
      </c>
      <c r="C509" s="24" t="str">
        <f t="shared" si="7"/>
        <v>334512 - Automatic Environmental Control Manufacturing for Residential, Commercial, and Appliance Use</v>
      </c>
      <c r="D509" s="22"/>
      <c r="E509" s="22" t="s">
        <v>372</v>
      </c>
      <c r="F509" s="22"/>
    </row>
    <row r="510" spans="1:6" ht="11.25">
      <c r="A510" s="18">
        <v>334513</v>
      </c>
      <c r="B510" s="24" t="s">
        <v>1233</v>
      </c>
      <c r="C510" s="24" t="str">
        <f t="shared" si="7"/>
        <v>334513 -  Instruments and Related Products Manufacturing for Measuring, Displaying, and Controlling Industrial Process Variables</v>
      </c>
      <c r="D510" s="22"/>
      <c r="E510" s="22" t="s">
        <v>372</v>
      </c>
      <c r="F510" s="22"/>
    </row>
    <row r="511" spans="1:6" ht="11.25">
      <c r="A511" s="18">
        <v>334514</v>
      </c>
      <c r="B511" s="24" t="s">
        <v>523</v>
      </c>
      <c r="C511" s="24" t="str">
        <f t="shared" si="7"/>
        <v>334514 - Totalizing Fluid Meter and Counting Device Manufacturing</v>
      </c>
      <c r="D511" s="22"/>
      <c r="E511" s="22" t="s">
        <v>372</v>
      </c>
      <c r="F511" s="22"/>
    </row>
    <row r="512" spans="1:6" ht="11.25">
      <c r="A512" s="18">
        <v>334515</v>
      </c>
      <c r="B512" s="24" t="s">
        <v>524</v>
      </c>
      <c r="C512" s="24" t="str">
        <f t="shared" si="7"/>
        <v>334515 - Instrument Manufacturing for Measuring and Testing Electricity and Electrical Signals</v>
      </c>
      <c r="D512" s="22"/>
      <c r="E512" s="22" t="s">
        <v>372</v>
      </c>
      <c r="F512" s="22"/>
    </row>
    <row r="513" spans="1:6" ht="11.25">
      <c r="A513" s="18">
        <v>334516</v>
      </c>
      <c r="B513" s="24" t="s">
        <v>525</v>
      </c>
      <c r="C513" s="24" t="str">
        <f t="shared" si="7"/>
        <v>334516 - Analytical Laboratory Instrument Manufacturing</v>
      </c>
      <c r="D513" s="22"/>
      <c r="E513" s="22" t="s">
        <v>372</v>
      </c>
      <c r="F513" s="22"/>
    </row>
    <row r="514" spans="1:6" ht="11.25">
      <c r="A514" s="18">
        <v>334517</v>
      </c>
      <c r="B514" s="24" t="s">
        <v>526</v>
      </c>
      <c r="C514" s="24" t="str">
        <f aca="true" t="shared" si="8" ref="C514:C577">A514&amp;" - "&amp;B514</f>
        <v>334517 - Irradiation Apparatus Manufacturing</v>
      </c>
      <c r="D514" s="22"/>
      <c r="E514" s="22" t="s">
        <v>372</v>
      </c>
      <c r="F514" s="22"/>
    </row>
    <row r="515" spans="1:6" ht="11.25">
      <c r="A515" s="18">
        <v>334518</v>
      </c>
      <c r="B515" s="24" t="s">
        <v>527</v>
      </c>
      <c r="C515" s="24" t="str">
        <f t="shared" si="8"/>
        <v>334518 - Watch, Clock, and Part Manufacturing</v>
      </c>
      <c r="D515" s="22"/>
      <c r="E515" s="22" t="s">
        <v>372</v>
      </c>
      <c r="F515" s="22"/>
    </row>
    <row r="516" spans="1:6" ht="11.25">
      <c r="A516" s="18">
        <v>334519</v>
      </c>
      <c r="B516" s="24" t="s">
        <v>528</v>
      </c>
      <c r="C516" s="24" t="str">
        <f t="shared" si="8"/>
        <v>334519 - Other Measuring and Controlling Device Manufacturing</v>
      </c>
      <c r="D516" s="22"/>
      <c r="E516" s="22" t="s">
        <v>372</v>
      </c>
      <c r="F516" s="22"/>
    </row>
    <row r="517" spans="1:6" ht="11.25">
      <c r="A517" s="18">
        <v>334611</v>
      </c>
      <c r="B517" s="24" t="s">
        <v>529</v>
      </c>
      <c r="C517" s="24" t="str">
        <f t="shared" si="8"/>
        <v>334611 - Software Reproducing</v>
      </c>
      <c r="D517" s="22"/>
      <c r="E517" s="22" t="s">
        <v>372</v>
      </c>
      <c r="F517" s="22"/>
    </row>
    <row r="518" spans="1:6" ht="11.25">
      <c r="A518" s="18">
        <v>334612</v>
      </c>
      <c r="B518" s="24" t="s">
        <v>530</v>
      </c>
      <c r="C518" s="24" t="str">
        <f t="shared" si="8"/>
        <v>334612 - Prerecorded Compact Disc (except Software), Tape, and Record Reproducing</v>
      </c>
      <c r="D518" s="22"/>
      <c r="E518" s="22" t="s">
        <v>372</v>
      </c>
      <c r="F518" s="22"/>
    </row>
    <row r="519" spans="1:6" ht="11.25">
      <c r="A519" s="18">
        <v>334613</v>
      </c>
      <c r="B519" s="24" t="s">
        <v>531</v>
      </c>
      <c r="C519" s="24" t="str">
        <f t="shared" si="8"/>
        <v>334613 - Magnetic and Optical Recording Media Manufacturing</v>
      </c>
      <c r="D519" s="22"/>
      <c r="E519" s="22" t="s">
        <v>372</v>
      </c>
      <c r="F519" s="22"/>
    </row>
    <row r="520" spans="1:6" ht="11.25">
      <c r="A520" s="18">
        <v>335110</v>
      </c>
      <c r="B520" s="24" t="s">
        <v>532</v>
      </c>
      <c r="C520" s="24" t="str">
        <f t="shared" si="8"/>
        <v>335110 - Electric Lamp Bulb and Part Manufacturing</v>
      </c>
      <c r="D520" s="22"/>
      <c r="E520" s="22" t="s">
        <v>372</v>
      </c>
      <c r="F520" s="22"/>
    </row>
    <row r="521" spans="1:6" ht="11.25">
      <c r="A521" s="18">
        <v>335121</v>
      </c>
      <c r="B521" s="24" t="s">
        <v>533</v>
      </c>
      <c r="C521" s="24" t="str">
        <f t="shared" si="8"/>
        <v>335121 - Residential Electric Lighting Fixture Manufacturing</v>
      </c>
      <c r="D521" s="22"/>
      <c r="E521" s="22" t="s">
        <v>372</v>
      </c>
      <c r="F521" s="22"/>
    </row>
    <row r="522" spans="1:6" ht="11.25">
      <c r="A522" s="18">
        <v>335122</v>
      </c>
      <c r="B522" s="24" t="s">
        <v>534</v>
      </c>
      <c r="C522" s="24" t="str">
        <f t="shared" si="8"/>
        <v>335122 - Commercial, Industrial, and Institutional Electric Lighting Fixture Manufacturing</v>
      </c>
      <c r="D522" s="22"/>
      <c r="E522" s="22" t="s">
        <v>372</v>
      </c>
      <c r="F522" s="22"/>
    </row>
    <row r="523" spans="1:6" ht="11.25">
      <c r="A523" s="18">
        <v>335129</v>
      </c>
      <c r="B523" s="24" t="s">
        <v>2422</v>
      </c>
      <c r="C523" s="24" t="str">
        <f t="shared" si="8"/>
        <v>335129 - Other Lighting Equipment Manufacturing</v>
      </c>
      <c r="D523" s="22"/>
      <c r="E523" s="22" t="s">
        <v>372</v>
      </c>
      <c r="F523" s="22"/>
    </row>
    <row r="524" spans="1:6" ht="11.25">
      <c r="A524" s="18">
        <v>335211</v>
      </c>
      <c r="B524" s="24" t="s">
        <v>2423</v>
      </c>
      <c r="C524" s="24" t="str">
        <f t="shared" si="8"/>
        <v>335211 - Electric Housewares and Household Fan Manufacturing</v>
      </c>
      <c r="D524" s="22"/>
      <c r="E524" s="22" t="s">
        <v>372</v>
      </c>
      <c r="F524" s="22"/>
    </row>
    <row r="525" spans="1:6" ht="11.25">
      <c r="A525" s="18">
        <v>335212</v>
      </c>
      <c r="B525" s="24" t="s">
        <v>3424</v>
      </c>
      <c r="C525" s="24" t="str">
        <f t="shared" si="8"/>
        <v>335212 - Household Vacuum Cleaner Manufacturing</v>
      </c>
      <c r="D525" s="22"/>
      <c r="E525" s="22" t="s">
        <v>372</v>
      </c>
      <c r="F525" s="22"/>
    </row>
    <row r="526" spans="1:6" ht="11.25">
      <c r="A526" s="18">
        <v>335221</v>
      </c>
      <c r="B526" s="24" t="s">
        <v>3425</v>
      </c>
      <c r="C526" s="24" t="str">
        <f t="shared" si="8"/>
        <v>335221 - Household Cooking Appliance Manufacturing</v>
      </c>
      <c r="D526" s="22"/>
      <c r="E526" s="22" t="s">
        <v>372</v>
      </c>
      <c r="F526" s="22"/>
    </row>
    <row r="527" spans="1:6" ht="11.25">
      <c r="A527" s="18">
        <v>335222</v>
      </c>
      <c r="B527" s="24" t="s">
        <v>2243</v>
      </c>
      <c r="C527" s="24" t="str">
        <f t="shared" si="8"/>
        <v>335222 - Household Refrigerator and Home Freezer Manufacturing</v>
      </c>
      <c r="D527" s="22"/>
      <c r="E527" s="22" t="s">
        <v>372</v>
      </c>
      <c r="F527" s="22"/>
    </row>
    <row r="528" spans="1:6" ht="11.25">
      <c r="A528" s="18">
        <v>335224</v>
      </c>
      <c r="B528" s="24" t="s">
        <v>2244</v>
      </c>
      <c r="C528" s="24" t="str">
        <f t="shared" si="8"/>
        <v>335224 - Household Laundry Equipment Manufacturing</v>
      </c>
      <c r="D528" s="22"/>
      <c r="E528" s="22" t="s">
        <v>372</v>
      </c>
      <c r="F528" s="22"/>
    </row>
    <row r="529" spans="1:6" ht="11.25">
      <c r="A529" s="18">
        <v>335228</v>
      </c>
      <c r="B529" s="24" t="s">
        <v>2245</v>
      </c>
      <c r="C529" s="24" t="str">
        <f t="shared" si="8"/>
        <v>335228 - Other Major Household Appliance Manufacturing</v>
      </c>
      <c r="D529" s="22"/>
      <c r="E529" s="22" t="s">
        <v>372</v>
      </c>
      <c r="F529" s="22"/>
    </row>
    <row r="530" spans="1:6" ht="11.25">
      <c r="A530" s="18">
        <v>335311</v>
      </c>
      <c r="B530" s="24" t="s">
        <v>2246</v>
      </c>
      <c r="C530" s="24" t="str">
        <f t="shared" si="8"/>
        <v>335311 - Power, Distribution, and Specialty Transformer Manufacturing</v>
      </c>
      <c r="D530" s="22"/>
      <c r="E530" s="22" t="s">
        <v>372</v>
      </c>
      <c r="F530" s="22"/>
    </row>
    <row r="531" spans="1:6" ht="11.25">
      <c r="A531" s="18">
        <v>335312</v>
      </c>
      <c r="B531" s="24" t="s">
        <v>2247</v>
      </c>
      <c r="C531" s="24" t="str">
        <f t="shared" si="8"/>
        <v>335312 - Motor and Generator Manufacturing</v>
      </c>
      <c r="D531" s="22"/>
      <c r="E531" s="22" t="s">
        <v>372</v>
      </c>
      <c r="F531" s="22"/>
    </row>
    <row r="532" spans="1:6" ht="11.25">
      <c r="A532" s="18">
        <v>335313</v>
      </c>
      <c r="B532" s="24" t="s">
        <v>3216</v>
      </c>
      <c r="C532" s="24" t="str">
        <f t="shared" si="8"/>
        <v>335313 - Switchgear and Switchboard Apparatus Manufacturing</v>
      </c>
      <c r="D532" s="22"/>
      <c r="E532" s="22" t="s">
        <v>372</v>
      </c>
      <c r="F532" s="22"/>
    </row>
    <row r="533" spans="1:6" ht="11.25">
      <c r="A533" s="18">
        <v>335314</v>
      </c>
      <c r="B533" s="24" t="s">
        <v>3217</v>
      </c>
      <c r="C533" s="24" t="str">
        <f t="shared" si="8"/>
        <v>335314 - Relay and Industrial Control Manufacturing</v>
      </c>
      <c r="D533" s="22"/>
      <c r="E533" s="22" t="s">
        <v>372</v>
      </c>
      <c r="F533" s="22"/>
    </row>
    <row r="534" spans="1:6" ht="11.25">
      <c r="A534" s="18">
        <v>335911</v>
      </c>
      <c r="B534" s="24" t="s">
        <v>3218</v>
      </c>
      <c r="C534" s="24" t="str">
        <f t="shared" si="8"/>
        <v>335911 - Storage Battery Manufacturing</v>
      </c>
      <c r="D534" s="22"/>
      <c r="E534" s="22" t="s">
        <v>372</v>
      </c>
      <c r="F534" s="22"/>
    </row>
    <row r="535" spans="1:6" ht="11.25">
      <c r="A535" s="18">
        <v>335912</v>
      </c>
      <c r="B535" s="24" t="s">
        <v>3219</v>
      </c>
      <c r="C535" s="24" t="str">
        <f t="shared" si="8"/>
        <v>335912 - Primary Battery Manufacturing</v>
      </c>
      <c r="D535" s="22"/>
      <c r="E535" s="22" t="s">
        <v>372</v>
      </c>
      <c r="F535" s="22"/>
    </row>
    <row r="536" spans="1:6" ht="11.25">
      <c r="A536" s="18">
        <v>335921</v>
      </c>
      <c r="B536" s="24" t="s">
        <v>3220</v>
      </c>
      <c r="C536" s="24" t="str">
        <f t="shared" si="8"/>
        <v>335921 - Fiber Optic Cable Manufacturing</v>
      </c>
      <c r="D536" s="22"/>
      <c r="E536" s="22" t="s">
        <v>372</v>
      </c>
      <c r="F536" s="22"/>
    </row>
    <row r="537" spans="1:6" ht="11.25">
      <c r="A537" s="18">
        <v>335929</v>
      </c>
      <c r="B537" s="24" t="s">
        <v>3221</v>
      </c>
      <c r="C537" s="24" t="str">
        <f t="shared" si="8"/>
        <v>335929 - Other Communication and Energy Wire Manufacturing</v>
      </c>
      <c r="D537" s="22"/>
      <c r="E537" s="22" t="s">
        <v>372</v>
      </c>
      <c r="F537" s="22"/>
    </row>
    <row r="538" spans="1:6" ht="11.25">
      <c r="A538" s="18">
        <v>335931</v>
      </c>
      <c r="B538" s="24" t="s">
        <v>3222</v>
      </c>
      <c r="C538" s="24" t="str">
        <f t="shared" si="8"/>
        <v>335931 - Current-Carrying Wiring Device Manufacturing</v>
      </c>
      <c r="D538" s="22"/>
      <c r="E538" s="22" t="s">
        <v>372</v>
      </c>
      <c r="F538" s="22"/>
    </row>
    <row r="539" spans="1:6" ht="11.25">
      <c r="A539" s="18">
        <v>335932</v>
      </c>
      <c r="B539" s="24" t="s">
        <v>3223</v>
      </c>
      <c r="C539" s="24" t="str">
        <f t="shared" si="8"/>
        <v>335932 - Noncurrent-Carrying Wiring Device Manufacturing</v>
      </c>
      <c r="D539" s="22"/>
      <c r="E539" s="22" t="s">
        <v>372</v>
      </c>
      <c r="F539" s="22"/>
    </row>
    <row r="540" spans="1:6" ht="11.25">
      <c r="A540" s="18">
        <v>335991</v>
      </c>
      <c r="B540" s="24" t="s">
        <v>3224</v>
      </c>
      <c r="C540" s="24" t="str">
        <f t="shared" si="8"/>
        <v>335991 - Carbon and Graphite Product Manufacturing</v>
      </c>
      <c r="D540" s="22"/>
      <c r="E540" s="22" t="s">
        <v>372</v>
      </c>
      <c r="F540" s="22"/>
    </row>
    <row r="541" spans="1:6" ht="11.25">
      <c r="A541" s="18">
        <v>335999</v>
      </c>
      <c r="B541" s="24" t="s">
        <v>2539</v>
      </c>
      <c r="C541" s="24" t="str">
        <f t="shared" si="8"/>
        <v>335999 - All Other Miscellaneous Electrical Equipment and Component Manufacturing</v>
      </c>
      <c r="D541" s="22"/>
      <c r="E541" s="22" t="s">
        <v>372</v>
      </c>
      <c r="F541" s="22"/>
    </row>
    <row r="542" spans="1:6" ht="11.25">
      <c r="A542" s="18">
        <v>336111</v>
      </c>
      <c r="B542" s="24" t="s">
        <v>2540</v>
      </c>
      <c r="C542" s="24" t="str">
        <f t="shared" si="8"/>
        <v>336111 - Automobile Manufacturing</v>
      </c>
      <c r="D542" s="22"/>
      <c r="E542" s="22" t="s">
        <v>372</v>
      </c>
      <c r="F542" s="22"/>
    </row>
    <row r="543" spans="1:6" ht="11.25">
      <c r="A543" s="18">
        <v>336112</v>
      </c>
      <c r="B543" s="24" t="s">
        <v>2541</v>
      </c>
      <c r="C543" s="24" t="str">
        <f t="shared" si="8"/>
        <v>336112 - Light Truck and Utility Vehicle Manufacturing</v>
      </c>
      <c r="D543" s="22"/>
      <c r="E543" s="22" t="s">
        <v>372</v>
      </c>
      <c r="F543" s="22"/>
    </row>
    <row r="544" spans="1:6" ht="11.25">
      <c r="A544" s="18">
        <v>336120</v>
      </c>
      <c r="B544" s="24" t="s">
        <v>2542</v>
      </c>
      <c r="C544" s="24" t="str">
        <f t="shared" si="8"/>
        <v>336120 - Heavy Duty Truck Manufacturing</v>
      </c>
      <c r="D544" s="22"/>
      <c r="E544" s="22" t="s">
        <v>372</v>
      </c>
      <c r="F544" s="22"/>
    </row>
    <row r="545" spans="1:6" ht="11.25">
      <c r="A545" s="18">
        <v>336211</v>
      </c>
      <c r="B545" s="24" t="s">
        <v>2543</v>
      </c>
      <c r="C545" s="24" t="str">
        <f t="shared" si="8"/>
        <v>336211 - Motor Vehicle Body Manufacturing</v>
      </c>
      <c r="D545" s="22"/>
      <c r="E545" s="22" t="s">
        <v>372</v>
      </c>
      <c r="F545" s="22"/>
    </row>
    <row r="546" spans="1:6" ht="11.25">
      <c r="A546" s="18">
        <v>336212</v>
      </c>
      <c r="B546" s="24" t="s">
        <v>2544</v>
      </c>
      <c r="C546" s="24" t="str">
        <f t="shared" si="8"/>
        <v>336212 - Truck Trailer Manufacturing</v>
      </c>
      <c r="D546" s="22"/>
      <c r="E546" s="22" t="s">
        <v>372</v>
      </c>
      <c r="F546" s="22"/>
    </row>
    <row r="547" spans="1:6" ht="11.25">
      <c r="A547" s="18">
        <v>336213</v>
      </c>
      <c r="B547" s="24" t="s">
        <v>2545</v>
      </c>
      <c r="C547" s="24" t="str">
        <f t="shared" si="8"/>
        <v>336213 - Motor Home Manufacturing</v>
      </c>
      <c r="D547" s="22"/>
      <c r="E547" s="22" t="s">
        <v>372</v>
      </c>
      <c r="F547" s="22"/>
    </row>
    <row r="548" spans="1:6" ht="11.25">
      <c r="A548" s="18">
        <v>336214</v>
      </c>
      <c r="B548" s="24" t="s">
        <v>2546</v>
      </c>
      <c r="C548" s="24" t="str">
        <f t="shared" si="8"/>
        <v>336214 - Travel Trailer and Camper Manufacturing</v>
      </c>
      <c r="D548" s="22"/>
      <c r="E548" s="22" t="s">
        <v>372</v>
      </c>
      <c r="F548" s="22"/>
    </row>
    <row r="549" spans="1:6" ht="11.25">
      <c r="A549" s="18">
        <v>336311</v>
      </c>
      <c r="B549" s="24" t="s">
        <v>2547</v>
      </c>
      <c r="C549" s="24" t="str">
        <f t="shared" si="8"/>
        <v>336311 - Carburetor, Piston, Piston Ring, and Valve Manufacturing</v>
      </c>
      <c r="D549" s="22"/>
      <c r="E549" s="22" t="s">
        <v>372</v>
      </c>
      <c r="F549" s="22"/>
    </row>
    <row r="550" spans="1:6" ht="11.25">
      <c r="A550" s="18">
        <v>336312</v>
      </c>
      <c r="B550" s="24" t="s">
        <v>2548</v>
      </c>
      <c r="C550" s="24" t="str">
        <f t="shared" si="8"/>
        <v>336312 - Gasoline Engine and Engine Parts Manufacturing</v>
      </c>
      <c r="D550" s="22"/>
      <c r="E550" s="22" t="s">
        <v>372</v>
      </c>
      <c r="F550" s="22"/>
    </row>
    <row r="551" spans="1:6" ht="11.25">
      <c r="A551" s="18">
        <v>336321</v>
      </c>
      <c r="B551" s="24" t="s">
        <v>2549</v>
      </c>
      <c r="C551" s="24" t="str">
        <f t="shared" si="8"/>
        <v>336321 - Vehicular Lighting Equipment Manufacturing</v>
      </c>
      <c r="D551" s="22"/>
      <c r="E551" s="22" t="s">
        <v>372</v>
      </c>
      <c r="F551" s="22"/>
    </row>
    <row r="552" spans="1:6" ht="11.25">
      <c r="A552" s="18">
        <v>336322</v>
      </c>
      <c r="B552" s="24" t="s">
        <v>2550</v>
      </c>
      <c r="C552" s="24" t="str">
        <f t="shared" si="8"/>
        <v>336322 - Other Motor Vehicle Electrical and Electronic Equipment Manufacturing</v>
      </c>
      <c r="D552" s="22"/>
      <c r="E552" s="22" t="s">
        <v>372</v>
      </c>
      <c r="F552" s="22"/>
    </row>
    <row r="553" spans="1:6" ht="11.25">
      <c r="A553" s="18">
        <v>336330</v>
      </c>
      <c r="B553" s="24" t="s">
        <v>2551</v>
      </c>
      <c r="C553" s="24" t="str">
        <f t="shared" si="8"/>
        <v>336330 - Motor Vehicle Steering and Suspension Components (except Spring) Manufacturing</v>
      </c>
      <c r="D553" s="22"/>
      <c r="E553" s="22" t="s">
        <v>372</v>
      </c>
      <c r="F553" s="22"/>
    </row>
    <row r="554" spans="1:6" ht="11.25">
      <c r="A554" s="18">
        <v>336340</v>
      </c>
      <c r="B554" s="24" t="s">
        <v>2552</v>
      </c>
      <c r="C554" s="24" t="str">
        <f t="shared" si="8"/>
        <v>336340 - Motor Vehicle Brake System Manufacturing</v>
      </c>
      <c r="D554" s="22"/>
      <c r="E554" s="22" t="s">
        <v>372</v>
      </c>
      <c r="F554" s="22"/>
    </row>
    <row r="555" spans="1:6" ht="11.25">
      <c r="A555" s="18">
        <v>336350</v>
      </c>
      <c r="B555" s="24" t="s">
        <v>2553</v>
      </c>
      <c r="C555" s="24" t="str">
        <f t="shared" si="8"/>
        <v>336350 - Motor Vehicle Transmission and Power Train Parts Manufacturing</v>
      </c>
      <c r="D555" s="22"/>
      <c r="E555" s="22" t="s">
        <v>372</v>
      </c>
      <c r="F555" s="22"/>
    </row>
    <row r="556" spans="1:6" ht="11.25">
      <c r="A556" s="18">
        <v>336360</v>
      </c>
      <c r="B556" s="24" t="s">
        <v>2554</v>
      </c>
      <c r="C556" s="24" t="str">
        <f t="shared" si="8"/>
        <v>336360 - Motor Vehicle Seating and Interior Trim Manufacturing</v>
      </c>
      <c r="D556" s="22"/>
      <c r="E556" s="22" t="s">
        <v>372</v>
      </c>
      <c r="F556" s="22"/>
    </row>
    <row r="557" spans="1:6" ht="11.25">
      <c r="A557" s="18">
        <v>336370</v>
      </c>
      <c r="B557" s="24" t="s">
        <v>2555</v>
      </c>
      <c r="C557" s="24" t="str">
        <f t="shared" si="8"/>
        <v>336370 - Motor Vehicle Metal Stamping</v>
      </c>
      <c r="D557" s="22"/>
      <c r="E557" s="22" t="s">
        <v>372</v>
      </c>
      <c r="F557" s="22"/>
    </row>
    <row r="558" spans="1:6" ht="11.25">
      <c r="A558" s="18">
        <v>336391</v>
      </c>
      <c r="B558" s="24" t="s">
        <v>2556</v>
      </c>
      <c r="C558" s="24" t="str">
        <f t="shared" si="8"/>
        <v>336391 - Motor Vehicle Air-Conditioning Manufacturing</v>
      </c>
      <c r="D558" s="22"/>
      <c r="E558" s="22" t="s">
        <v>372</v>
      </c>
      <c r="F558" s="22"/>
    </row>
    <row r="559" spans="1:6" ht="11.25">
      <c r="A559" s="18">
        <v>336399</v>
      </c>
      <c r="B559" s="24" t="s">
        <v>221</v>
      </c>
      <c r="C559" s="24" t="str">
        <f t="shared" si="8"/>
        <v>336399 - All Other Motor Vehicle Parts Manufacturing</v>
      </c>
      <c r="D559" s="22"/>
      <c r="E559" s="22" t="s">
        <v>372</v>
      </c>
      <c r="F559" s="22"/>
    </row>
    <row r="560" spans="1:6" ht="11.25">
      <c r="A560" s="18">
        <v>336411</v>
      </c>
      <c r="B560" s="24" t="s">
        <v>222</v>
      </c>
      <c r="C560" s="24" t="str">
        <f t="shared" si="8"/>
        <v>336411 - Aircraft Manufacturing</v>
      </c>
      <c r="D560" s="22"/>
      <c r="E560" s="22" t="s">
        <v>372</v>
      </c>
      <c r="F560" s="22"/>
    </row>
    <row r="561" spans="1:6" ht="11.25">
      <c r="A561" s="18">
        <v>336412</v>
      </c>
      <c r="B561" s="24" t="s">
        <v>223</v>
      </c>
      <c r="C561" s="24" t="str">
        <f t="shared" si="8"/>
        <v>336412 - Aircraft Engine and Engine Parts Manufacturing</v>
      </c>
      <c r="D561" s="22"/>
      <c r="E561" s="22" t="s">
        <v>372</v>
      </c>
      <c r="F561" s="22"/>
    </row>
    <row r="562" spans="1:6" ht="11.25">
      <c r="A562" s="18">
        <v>336413</v>
      </c>
      <c r="B562" s="24" t="s">
        <v>224</v>
      </c>
      <c r="C562" s="24" t="str">
        <f t="shared" si="8"/>
        <v>336413 - Other Aircraft Parts and Auxiliary Equipment Manufacturing</v>
      </c>
      <c r="D562" s="22"/>
      <c r="E562" s="22" t="s">
        <v>372</v>
      </c>
      <c r="F562" s="22"/>
    </row>
    <row r="563" spans="1:6" ht="11.25">
      <c r="A563" s="18">
        <v>336414</v>
      </c>
      <c r="B563" s="24" t="s">
        <v>225</v>
      </c>
      <c r="C563" s="24" t="str">
        <f t="shared" si="8"/>
        <v>336414 - Guided Missile and Space Vehicle Manufacturing</v>
      </c>
      <c r="D563" s="22"/>
      <c r="E563" s="22" t="s">
        <v>372</v>
      </c>
      <c r="F563" s="22"/>
    </row>
    <row r="564" spans="1:6" ht="11.25">
      <c r="A564" s="18">
        <v>336415</v>
      </c>
      <c r="B564" s="24" t="s">
        <v>226</v>
      </c>
      <c r="C564" s="24" t="str">
        <f t="shared" si="8"/>
        <v>336415 - Guided Missile and Space Vehicle Propulsion Unit and Propulsion Unit Parts Manufacturing</v>
      </c>
      <c r="D564" s="22"/>
      <c r="E564" s="22" t="s">
        <v>372</v>
      </c>
      <c r="F564" s="22"/>
    </row>
    <row r="565" spans="1:6" ht="11.25">
      <c r="A565" s="18">
        <v>336419</v>
      </c>
      <c r="B565" s="24" t="s">
        <v>472</v>
      </c>
      <c r="C565" s="24" t="str">
        <f t="shared" si="8"/>
        <v>336419 - Other Guided Missile and Space Vehicle Parts and Auxiliary Equipment Manufacturing</v>
      </c>
      <c r="D565" s="22"/>
      <c r="E565" s="22" t="s">
        <v>372</v>
      </c>
      <c r="F565" s="22"/>
    </row>
    <row r="566" spans="1:6" ht="11.25">
      <c r="A566" s="18">
        <v>336510</v>
      </c>
      <c r="B566" s="24" t="s">
        <v>473</v>
      </c>
      <c r="C566" s="24" t="str">
        <f t="shared" si="8"/>
        <v>336510 - Railroad Rolling Stock Manufacturing</v>
      </c>
      <c r="D566" s="22"/>
      <c r="E566" s="22" t="s">
        <v>372</v>
      </c>
      <c r="F566" s="22"/>
    </row>
    <row r="567" spans="1:6" ht="11.25">
      <c r="A567" s="18">
        <v>336611</v>
      </c>
      <c r="B567" s="24" t="s">
        <v>474</v>
      </c>
      <c r="C567" s="24" t="str">
        <f t="shared" si="8"/>
        <v>336611 - Ship Building and Repairing</v>
      </c>
      <c r="D567" s="22"/>
      <c r="E567" s="22" t="s">
        <v>372</v>
      </c>
      <c r="F567" s="22"/>
    </row>
    <row r="568" spans="1:6" ht="11.25">
      <c r="A568" s="18">
        <v>336612</v>
      </c>
      <c r="B568" s="24" t="s">
        <v>475</v>
      </c>
      <c r="C568" s="24" t="str">
        <f t="shared" si="8"/>
        <v>336612 - Boat Building</v>
      </c>
      <c r="D568" s="22"/>
      <c r="E568" s="22" t="s">
        <v>372</v>
      </c>
      <c r="F568" s="22"/>
    </row>
    <row r="569" spans="1:6" ht="11.25">
      <c r="A569" s="18">
        <v>336991</v>
      </c>
      <c r="B569" s="24" t="s">
        <v>2381</v>
      </c>
      <c r="C569" s="24" t="str">
        <f t="shared" si="8"/>
        <v>336991 - Motorcycle, Bicycle, and Parts Manufacturing</v>
      </c>
      <c r="D569" s="22"/>
      <c r="E569" s="22" t="s">
        <v>372</v>
      </c>
      <c r="F569" s="22"/>
    </row>
    <row r="570" spans="1:6" ht="11.25">
      <c r="A570" s="18">
        <v>336992</v>
      </c>
      <c r="B570" s="24" t="s">
        <v>2382</v>
      </c>
      <c r="C570" s="24" t="str">
        <f t="shared" si="8"/>
        <v>336992 - Military Armored Vehicle, Tank, and Tank Component Manufacturing</v>
      </c>
      <c r="D570" s="22"/>
      <c r="E570" s="22" t="s">
        <v>372</v>
      </c>
      <c r="F570" s="22"/>
    </row>
    <row r="571" spans="1:6" ht="11.25">
      <c r="A571" s="18">
        <v>336999</v>
      </c>
      <c r="B571" s="24" t="s">
        <v>2383</v>
      </c>
      <c r="C571" s="24" t="str">
        <f t="shared" si="8"/>
        <v>336999 - All Other Transportation Equipment Manufacturing</v>
      </c>
      <c r="D571" s="22"/>
      <c r="E571" s="22" t="s">
        <v>372</v>
      </c>
      <c r="F571" s="22"/>
    </row>
    <row r="572" spans="1:6" ht="11.25">
      <c r="A572" s="18">
        <v>337110</v>
      </c>
      <c r="B572" s="24" t="s">
        <v>2384</v>
      </c>
      <c r="C572" s="24" t="str">
        <f t="shared" si="8"/>
        <v>337110 - Wood Kitchen Cabinet and Countertop Manufacturing</v>
      </c>
      <c r="D572" s="22"/>
      <c r="E572" s="22" t="s">
        <v>372</v>
      </c>
      <c r="F572" s="22"/>
    </row>
    <row r="573" spans="1:6" ht="11.25">
      <c r="A573" s="18">
        <v>337121</v>
      </c>
      <c r="B573" s="24" t="s">
        <v>2385</v>
      </c>
      <c r="C573" s="24" t="str">
        <f t="shared" si="8"/>
        <v>337121 - Upholstered Household Furniture Manufacturing</v>
      </c>
      <c r="D573" s="22"/>
      <c r="E573" s="22" t="s">
        <v>372</v>
      </c>
      <c r="F573" s="22"/>
    </row>
    <row r="574" spans="1:6" ht="11.25">
      <c r="A574" s="18">
        <v>337122</v>
      </c>
      <c r="B574" s="24" t="s">
        <v>2386</v>
      </c>
      <c r="C574" s="24" t="str">
        <f t="shared" si="8"/>
        <v>337122 - Nonupholstered Wood Household Furniture Manufacturing</v>
      </c>
      <c r="D574" s="22"/>
      <c r="E574" s="22" t="s">
        <v>372</v>
      </c>
      <c r="F574" s="22"/>
    </row>
    <row r="575" spans="1:6" ht="11.25">
      <c r="A575" s="18">
        <v>337124</v>
      </c>
      <c r="B575" s="24" t="s">
        <v>2387</v>
      </c>
      <c r="C575" s="24" t="str">
        <f t="shared" si="8"/>
        <v>337124 - Metal Household Furniture Manufacturing</v>
      </c>
      <c r="D575" s="22"/>
      <c r="E575" s="22" t="s">
        <v>372</v>
      </c>
      <c r="F575" s="22"/>
    </row>
    <row r="576" spans="1:6" ht="11.25">
      <c r="A576" s="18">
        <v>337125</v>
      </c>
      <c r="B576" s="24" t="s">
        <v>2388</v>
      </c>
      <c r="C576" s="24" t="str">
        <f t="shared" si="8"/>
        <v>337125 - Household Furniture (except Wood and Metal) Manufacturing</v>
      </c>
      <c r="D576" s="22"/>
      <c r="E576" s="22" t="s">
        <v>372</v>
      </c>
      <c r="F576" s="22"/>
    </row>
    <row r="577" spans="1:6" ht="11.25">
      <c r="A577" s="18">
        <v>337127</v>
      </c>
      <c r="B577" s="24" t="s">
        <v>2389</v>
      </c>
      <c r="C577" s="24" t="str">
        <f t="shared" si="8"/>
        <v>337127 - Institutional Furniture Manufacturing</v>
      </c>
      <c r="D577" s="22"/>
      <c r="E577" s="22" t="s">
        <v>372</v>
      </c>
      <c r="F577" s="22"/>
    </row>
    <row r="578" spans="1:6" ht="11.25">
      <c r="A578" s="18">
        <v>337129</v>
      </c>
      <c r="B578" s="24" t="s">
        <v>2390</v>
      </c>
      <c r="C578" s="24" t="str">
        <f aca="true" t="shared" si="9" ref="C578:C641">A578&amp;" - "&amp;B578</f>
        <v>337129 - Wood Television, Radio, and Sewing Machine Cabinet Manufacturing</v>
      </c>
      <c r="D578" s="22"/>
      <c r="E578" s="22" t="s">
        <v>372</v>
      </c>
      <c r="F578" s="22"/>
    </row>
    <row r="579" spans="1:6" ht="11.25">
      <c r="A579" s="18">
        <v>337211</v>
      </c>
      <c r="B579" s="24" t="s">
        <v>2391</v>
      </c>
      <c r="C579" s="24" t="str">
        <f t="shared" si="9"/>
        <v>337211 - Wood Office Furniture Manufacturing</v>
      </c>
      <c r="D579" s="22"/>
      <c r="E579" s="22" t="s">
        <v>372</v>
      </c>
      <c r="F579" s="22"/>
    </row>
    <row r="580" spans="1:6" ht="11.25">
      <c r="A580" s="18">
        <v>337212</v>
      </c>
      <c r="B580" s="24" t="s">
        <v>2392</v>
      </c>
      <c r="C580" s="24" t="str">
        <f t="shared" si="9"/>
        <v>337212 - Custom Architectural Woodwork and Millwork Manufacturing</v>
      </c>
      <c r="D580" s="22"/>
      <c r="E580" s="22" t="s">
        <v>372</v>
      </c>
      <c r="F580" s="22"/>
    </row>
    <row r="581" spans="1:6" ht="11.25">
      <c r="A581" s="18">
        <v>337214</v>
      </c>
      <c r="B581" s="24" t="s">
        <v>2393</v>
      </c>
      <c r="C581" s="24" t="str">
        <f t="shared" si="9"/>
        <v>337214 - Office Furniture (except Wood) Manufacturing</v>
      </c>
      <c r="D581" s="22"/>
      <c r="E581" s="22" t="s">
        <v>372</v>
      </c>
      <c r="F581" s="22"/>
    </row>
    <row r="582" spans="1:6" ht="11.25">
      <c r="A582" s="18">
        <v>337215</v>
      </c>
      <c r="B582" s="24" t="s">
        <v>2394</v>
      </c>
      <c r="C582" s="24" t="str">
        <f t="shared" si="9"/>
        <v>337215 - Showcase, Partition, Shelving, and Locker Manufacturing</v>
      </c>
      <c r="D582" s="22"/>
      <c r="E582" s="22" t="s">
        <v>372</v>
      </c>
      <c r="F582" s="22"/>
    </row>
    <row r="583" spans="1:6" ht="11.25">
      <c r="A583" s="18">
        <v>337910</v>
      </c>
      <c r="B583" s="24" t="s">
        <v>2395</v>
      </c>
      <c r="C583" s="24" t="str">
        <f t="shared" si="9"/>
        <v>337910 - Mattress Manufacturing</v>
      </c>
      <c r="D583" s="22"/>
      <c r="E583" s="22" t="s">
        <v>372</v>
      </c>
      <c r="F583" s="22"/>
    </row>
    <row r="584" spans="1:6" ht="11.25">
      <c r="A584" s="18">
        <v>337920</v>
      </c>
      <c r="B584" s="24" t="s">
        <v>2396</v>
      </c>
      <c r="C584" s="24" t="str">
        <f t="shared" si="9"/>
        <v>337920 - Blind and Shade Manufacturing</v>
      </c>
      <c r="D584" s="22"/>
      <c r="E584" s="22" t="s">
        <v>372</v>
      </c>
      <c r="F584" s="22"/>
    </row>
    <row r="585" spans="1:6" ht="11.25">
      <c r="A585" s="18">
        <v>339112</v>
      </c>
      <c r="B585" s="24" t="s">
        <v>1641</v>
      </c>
      <c r="C585" s="24" t="str">
        <f t="shared" si="9"/>
        <v>339112 - Surgical and Medical Instrument Manufacturing</v>
      </c>
      <c r="D585" s="22"/>
      <c r="E585" s="22" t="s">
        <v>372</v>
      </c>
      <c r="F585" s="22"/>
    </row>
    <row r="586" spans="1:6" ht="11.25">
      <c r="A586" s="18">
        <v>339113</v>
      </c>
      <c r="B586" s="24" t="s">
        <v>1642</v>
      </c>
      <c r="C586" s="24" t="str">
        <f t="shared" si="9"/>
        <v>339113 - Surgical Appliance and Supplies Manufacturing</v>
      </c>
      <c r="D586" s="22"/>
      <c r="E586" s="22" t="s">
        <v>372</v>
      </c>
      <c r="F586" s="22"/>
    </row>
    <row r="587" spans="1:6" ht="11.25">
      <c r="A587" s="18">
        <v>339114</v>
      </c>
      <c r="B587" s="24" t="s">
        <v>1643</v>
      </c>
      <c r="C587" s="24" t="str">
        <f t="shared" si="9"/>
        <v>339114 - Dental Equipment and Supplies Manufacturing</v>
      </c>
      <c r="D587" s="22"/>
      <c r="E587" s="22" t="s">
        <v>372</v>
      </c>
      <c r="F587" s="22"/>
    </row>
    <row r="588" spans="1:6" ht="11.25">
      <c r="A588" s="18">
        <v>339115</v>
      </c>
      <c r="B588" s="24" t="s">
        <v>1644</v>
      </c>
      <c r="C588" s="24" t="str">
        <f t="shared" si="9"/>
        <v>339115 - Ophthalmic Goods Manufacturing</v>
      </c>
      <c r="D588" s="22"/>
      <c r="E588" s="22" t="s">
        <v>372</v>
      </c>
      <c r="F588" s="22"/>
    </row>
    <row r="589" spans="1:6" ht="11.25">
      <c r="A589" s="18">
        <v>339116</v>
      </c>
      <c r="B589" s="24" t="s">
        <v>1645</v>
      </c>
      <c r="C589" s="24" t="str">
        <f t="shared" si="9"/>
        <v>339116 - Dental Laboratories</v>
      </c>
      <c r="D589" s="22"/>
      <c r="E589" s="22" t="s">
        <v>372</v>
      </c>
      <c r="F589" s="22"/>
    </row>
    <row r="590" spans="1:6" ht="11.25">
      <c r="A590" s="18">
        <v>339911</v>
      </c>
      <c r="B590" s="24" t="s">
        <v>397</v>
      </c>
      <c r="C590" s="24" t="str">
        <f t="shared" si="9"/>
        <v>339911 - Jewelry (except Costume) Manufacturing</v>
      </c>
      <c r="D590" s="22"/>
      <c r="E590" s="22" t="s">
        <v>372</v>
      </c>
      <c r="F590" s="22"/>
    </row>
    <row r="591" spans="1:6" ht="11.25">
      <c r="A591" s="18">
        <v>339912</v>
      </c>
      <c r="B591" s="24" t="s">
        <v>398</v>
      </c>
      <c r="C591" s="24" t="str">
        <f t="shared" si="9"/>
        <v>339912 - Silverware and Hollowware Manufacturing</v>
      </c>
      <c r="D591" s="22"/>
      <c r="E591" s="22" t="s">
        <v>372</v>
      </c>
      <c r="F591" s="22"/>
    </row>
    <row r="592" spans="1:6" ht="11.25">
      <c r="A592" s="18">
        <v>339913</v>
      </c>
      <c r="B592" s="24" t="s">
        <v>399</v>
      </c>
      <c r="C592" s="24" t="str">
        <f t="shared" si="9"/>
        <v>339913 - Jewelers' Material and Lapidary Work Manufacturing</v>
      </c>
      <c r="D592" s="22"/>
      <c r="E592" s="22" t="s">
        <v>372</v>
      </c>
      <c r="F592" s="22"/>
    </row>
    <row r="593" spans="1:6" ht="11.25">
      <c r="A593" s="18">
        <v>339914</v>
      </c>
      <c r="B593" s="24" t="s">
        <v>400</v>
      </c>
      <c r="C593" s="24" t="str">
        <f t="shared" si="9"/>
        <v>339914 - Costume Jewelry and Novelty Manufacturing</v>
      </c>
      <c r="D593" s="22"/>
      <c r="E593" s="22" t="s">
        <v>372</v>
      </c>
      <c r="F593" s="22"/>
    </row>
    <row r="594" spans="1:6" ht="11.25">
      <c r="A594" s="18">
        <v>339920</v>
      </c>
      <c r="B594" s="24" t="s">
        <v>401</v>
      </c>
      <c r="C594" s="24" t="str">
        <f t="shared" si="9"/>
        <v>339920 - Sporting and Athletic Goods Manufacturing</v>
      </c>
      <c r="D594" s="22"/>
      <c r="E594" s="22" t="s">
        <v>372</v>
      </c>
      <c r="F594" s="22"/>
    </row>
    <row r="595" spans="1:6" ht="11.25">
      <c r="A595" s="18">
        <v>339931</v>
      </c>
      <c r="B595" s="24" t="s">
        <v>402</v>
      </c>
      <c r="C595" s="24" t="str">
        <f t="shared" si="9"/>
        <v>339931 - Doll and Stuffed Toy Manufacturing</v>
      </c>
      <c r="D595" s="22"/>
      <c r="E595" s="22" t="s">
        <v>372</v>
      </c>
      <c r="F595" s="22"/>
    </row>
    <row r="596" spans="1:6" ht="11.25">
      <c r="A596" s="18">
        <v>339932</v>
      </c>
      <c r="B596" s="24" t="s">
        <v>403</v>
      </c>
      <c r="C596" s="24" t="str">
        <f t="shared" si="9"/>
        <v>339932 - Game, Toy, and Children's Vehicle Manufacturing</v>
      </c>
      <c r="D596" s="22"/>
      <c r="E596" s="22" t="s">
        <v>372</v>
      </c>
      <c r="F596" s="22"/>
    </row>
    <row r="597" spans="1:6" ht="11.25">
      <c r="A597" s="18">
        <v>339941</v>
      </c>
      <c r="B597" s="24" t="s">
        <v>404</v>
      </c>
      <c r="C597" s="24" t="str">
        <f t="shared" si="9"/>
        <v>339941 - Pen and Mechanical Pencil Manufacturing</v>
      </c>
      <c r="D597" s="22"/>
      <c r="E597" s="22" t="s">
        <v>372</v>
      </c>
      <c r="F597" s="22"/>
    </row>
    <row r="598" spans="1:6" ht="11.25">
      <c r="A598" s="18">
        <v>339942</v>
      </c>
      <c r="B598" s="24" t="s">
        <v>405</v>
      </c>
      <c r="C598" s="24" t="str">
        <f t="shared" si="9"/>
        <v>339942 - Lead Pencil and Art Good Manufacturing</v>
      </c>
      <c r="D598" s="22"/>
      <c r="E598" s="22" t="s">
        <v>372</v>
      </c>
      <c r="F598" s="22"/>
    </row>
    <row r="599" spans="1:6" ht="11.25">
      <c r="A599" s="18">
        <v>339943</v>
      </c>
      <c r="B599" s="24" t="s">
        <v>1171</v>
      </c>
      <c r="C599" s="24" t="str">
        <f t="shared" si="9"/>
        <v>339943 - Marking Device Manufacturing</v>
      </c>
      <c r="D599" s="22"/>
      <c r="E599" s="22" t="s">
        <v>372</v>
      </c>
      <c r="F599" s="22"/>
    </row>
    <row r="600" spans="1:6" ht="11.25">
      <c r="A600" s="18">
        <v>339944</v>
      </c>
      <c r="B600" s="24" t="s">
        <v>1172</v>
      </c>
      <c r="C600" s="24" t="str">
        <f t="shared" si="9"/>
        <v>339944 - Carbon Paper and Inked Ribbon Manufacturing</v>
      </c>
      <c r="D600" s="22"/>
      <c r="E600" s="22" t="s">
        <v>372</v>
      </c>
      <c r="F600" s="22"/>
    </row>
    <row r="601" spans="1:6" ht="11.25">
      <c r="A601" s="18">
        <v>339950</v>
      </c>
      <c r="B601" s="24" t="s">
        <v>4098</v>
      </c>
      <c r="C601" s="24" t="str">
        <f t="shared" si="9"/>
        <v>339950 - Sign Manufacturing</v>
      </c>
      <c r="D601" s="22"/>
      <c r="E601" s="22" t="s">
        <v>372</v>
      </c>
      <c r="F601" s="22"/>
    </row>
    <row r="602" spans="1:6" ht="11.25">
      <c r="A602" s="18">
        <v>339991</v>
      </c>
      <c r="B602" s="24" t="s">
        <v>4099</v>
      </c>
      <c r="C602" s="24" t="str">
        <f t="shared" si="9"/>
        <v>339991 - Gasket, Packing, and Sealing Device Manufacturing</v>
      </c>
      <c r="D602" s="22"/>
      <c r="E602" s="22" t="s">
        <v>372</v>
      </c>
      <c r="F602" s="22"/>
    </row>
    <row r="603" spans="1:6" ht="11.25">
      <c r="A603" s="18">
        <v>339992</v>
      </c>
      <c r="B603" s="24" t="s">
        <v>4100</v>
      </c>
      <c r="C603" s="24" t="str">
        <f t="shared" si="9"/>
        <v>339992 - Musical Instrument Manufacturing</v>
      </c>
      <c r="D603" s="22"/>
      <c r="E603" s="22" t="s">
        <v>372</v>
      </c>
      <c r="F603" s="22"/>
    </row>
    <row r="604" spans="1:6" ht="11.25">
      <c r="A604" s="18">
        <v>339993</v>
      </c>
      <c r="B604" s="24" t="s">
        <v>4101</v>
      </c>
      <c r="C604" s="24" t="str">
        <f t="shared" si="9"/>
        <v>339993 - Fastener, Button, Needle, and Pin Manufacturing</v>
      </c>
      <c r="D604" s="22"/>
      <c r="E604" s="22" t="s">
        <v>372</v>
      </c>
      <c r="F604" s="22"/>
    </row>
    <row r="605" spans="1:6" ht="11.25">
      <c r="A605" s="18">
        <v>339994</v>
      </c>
      <c r="B605" s="24" t="s">
        <v>4102</v>
      </c>
      <c r="C605" s="24" t="str">
        <f t="shared" si="9"/>
        <v>339994 - Broom, Brush, and Mop Manufacturing</v>
      </c>
      <c r="D605" s="22"/>
      <c r="E605" s="22" t="s">
        <v>372</v>
      </c>
      <c r="F605" s="22"/>
    </row>
    <row r="606" spans="1:6" ht="11.25">
      <c r="A606" s="18">
        <v>339995</v>
      </c>
      <c r="B606" s="24" t="s">
        <v>4103</v>
      </c>
      <c r="C606" s="24" t="str">
        <f t="shared" si="9"/>
        <v>339995 - Burial Casket Manufacturing</v>
      </c>
      <c r="D606" s="22"/>
      <c r="E606" s="22" t="s">
        <v>372</v>
      </c>
      <c r="F606" s="22"/>
    </row>
    <row r="607" spans="1:6" ht="11.25">
      <c r="A607" s="18">
        <v>339999</v>
      </c>
      <c r="B607" s="24" t="s">
        <v>4104</v>
      </c>
      <c r="C607" s="24" t="str">
        <f t="shared" si="9"/>
        <v>339999 - All Other Miscellaneous Manufacturing</v>
      </c>
      <c r="D607" s="22"/>
      <c r="E607" s="22" t="s">
        <v>372</v>
      </c>
      <c r="F607" s="22"/>
    </row>
    <row r="608" spans="1:6" ht="11.25">
      <c r="A608" s="18">
        <v>423110</v>
      </c>
      <c r="B608" s="24" t="s">
        <v>4105</v>
      </c>
      <c r="C608" s="24" t="str">
        <f t="shared" si="9"/>
        <v>423110 - Automobile and Other Motor Vehicle Merchant Wholesalers</v>
      </c>
      <c r="D608" s="22"/>
      <c r="E608" s="22" t="s">
        <v>372</v>
      </c>
      <c r="F608" s="22"/>
    </row>
    <row r="609" spans="1:6" ht="11.25">
      <c r="A609" s="18">
        <v>423120</v>
      </c>
      <c r="B609" s="24" t="s">
        <v>4106</v>
      </c>
      <c r="C609" s="24" t="str">
        <f t="shared" si="9"/>
        <v>423120 - Motor Vehicle Supplies and New Parts Merchant Wholesalers</v>
      </c>
      <c r="D609" s="22"/>
      <c r="E609" s="22" t="s">
        <v>372</v>
      </c>
      <c r="F609" s="22"/>
    </row>
    <row r="610" spans="1:6" ht="11.25">
      <c r="A610" s="18">
        <v>423130</v>
      </c>
      <c r="B610" s="24" t="s">
        <v>233</v>
      </c>
      <c r="C610" s="24" t="str">
        <f t="shared" si="9"/>
        <v>423130 - Tire and Tube Merchant Wholesalers</v>
      </c>
      <c r="D610" s="22"/>
      <c r="E610" s="22" t="s">
        <v>372</v>
      </c>
      <c r="F610" s="22"/>
    </row>
    <row r="611" spans="1:6" ht="11.25">
      <c r="A611" s="18">
        <v>423140</v>
      </c>
      <c r="B611" s="24" t="s">
        <v>374</v>
      </c>
      <c r="C611" s="24" t="str">
        <f t="shared" si="9"/>
        <v>423140 - Motor Vehicle Parts (Used) Merchant Wholesalers</v>
      </c>
      <c r="D611" s="22"/>
      <c r="E611" s="22" t="s">
        <v>372</v>
      </c>
      <c r="F611" s="22"/>
    </row>
    <row r="612" spans="1:6" ht="11.25">
      <c r="A612" s="18">
        <v>423210</v>
      </c>
      <c r="B612" s="24" t="s">
        <v>375</v>
      </c>
      <c r="C612" s="24" t="str">
        <f t="shared" si="9"/>
        <v>423210 - Furniture Merchant Wholesalers</v>
      </c>
      <c r="D612" s="22"/>
      <c r="E612" s="22" t="s">
        <v>372</v>
      </c>
      <c r="F612" s="22"/>
    </row>
    <row r="613" spans="1:6" ht="11.25">
      <c r="A613" s="18">
        <v>423220</v>
      </c>
      <c r="B613" s="24" t="s">
        <v>2108</v>
      </c>
      <c r="C613" s="24" t="str">
        <f t="shared" si="9"/>
        <v>423220 - Home Furnishing Merchant Wholesalers</v>
      </c>
      <c r="D613" s="22"/>
      <c r="E613" s="22" t="s">
        <v>372</v>
      </c>
      <c r="F613" s="22"/>
    </row>
    <row r="614" spans="1:6" ht="11.25">
      <c r="A614" s="18">
        <v>423310</v>
      </c>
      <c r="B614" s="24" t="s">
        <v>2109</v>
      </c>
      <c r="C614" s="24" t="str">
        <f t="shared" si="9"/>
        <v>423310 - Lumber, Plywood, Millwork, and Wood Panel Merchant Wholesalers</v>
      </c>
      <c r="D614" s="22"/>
      <c r="E614" s="22" t="s">
        <v>372</v>
      </c>
      <c r="F614" s="22"/>
    </row>
    <row r="615" spans="1:6" ht="11.25">
      <c r="A615" s="18">
        <v>423320</v>
      </c>
      <c r="B615" s="24" t="s">
        <v>200</v>
      </c>
      <c r="C615" s="24" t="str">
        <f t="shared" si="9"/>
        <v>423320 - Brick, Stone, and Related Construction Material Merchant Wholesalers</v>
      </c>
      <c r="D615" s="22"/>
      <c r="E615" s="22" t="s">
        <v>372</v>
      </c>
      <c r="F615" s="22"/>
    </row>
    <row r="616" spans="1:6" ht="11.25">
      <c r="A616" s="18">
        <v>423330</v>
      </c>
      <c r="B616" s="24" t="s">
        <v>201</v>
      </c>
      <c r="C616" s="24" t="str">
        <f t="shared" si="9"/>
        <v>423330 - Roofing, Siding, and Insulation Material Merchant Wholesalers</v>
      </c>
      <c r="D616" s="22"/>
      <c r="E616" s="22" t="s">
        <v>372</v>
      </c>
      <c r="F616" s="22"/>
    </row>
    <row r="617" spans="1:6" ht="11.25">
      <c r="A617" s="18">
        <v>423390</v>
      </c>
      <c r="B617" s="24" t="s">
        <v>202</v>
      </c>
      <c r="C617" s="24" t="str">
        <f t="shared" si="9"/>
        <v>423390 - Other Construction Material Merchant Wholesalers</v>
      </c>
      <c r="D617" s="22"/>
      <c r="E617" s="22" t="s">
        <v>372</v>
      </c>
      <c r="F617" s="22"/>
    </row>
    <row r="618" spans="1:6" ht="11.25">
      <c r="A618" s="18">
        <v>423410</v>
      </c>
      <c r="B618" s="24" t="s">
        <v>203</v>
      </c>
      <c r="C618" s="24" t="str">
        <f t="shared" si="9"/>
        <v>423410 - Photographic Equipment and Supplies Merchant Wholesalers</v>
      </c>
      <c r="D618" s="22"/>
      <c r="E618" s="22" t="s">
        <v>372</v>
      </c>
      <c r="F618" s="22"/>
    </row>
    <row r="619" spans="1:6" ht="11.25">
      <c r="A619" s="18">
        <v>423420</v>
      </c>
      <c r="B619" s="24" t="s">
        <v>204</v>
      </c>
      <c r="C619" s="24" t="str">
        <f t="shared" si="9"/>
        <v>423420 - Office Equipment Merchant Wholesalers</v>
      </c>
      <c r="D619" s="22"/>
      <c r="E619" s="22" t="s">
        <v>372</v>
      </c>
      <c r="F619" s="22"/>
    </row>
    <row r="620" spans="1:6" ht="11.25">
      <c r="A620" s="18">
        <v>423430</v>
      </c>
      <c r="B620" s="24" t="s">
        <v>205</v>
      </c>
      <c r="C620" s="24" t="str">
        <f t="shared" si="9"/>
        <v>423430 - Computer and Computer Peripheral Equipment and Software Merchant Wholesalers</v>
      </c>
      <c r="D620" s="22"/>
      <c r="E620" s="22" t="s">
        <v>372</v>
      </c>
      <c r="F620" s="22"/>
    </row>
    <row r="621" spans="1:6" ht="11.25">
      <c r="A621" s="18">
        <v>423440</v>
      </c>
      <c r="B621" s="24" t="s">
        <v>206</v>
      </c>
      <c r="C621" s="24" t="str">
        <f t="shared" si="9"/>
        <v>423440 - Other Commercial Equipment Merchant Wholesalers</v>
      </c>
      <c r="D621" s="22"/>
      <c r="E621" s="22" t="s">
        <v>372</v>
      </c>
      <c r="F621" s="22"/>
    </row>
    <row r="622" spans="1:6" ht="11.25">
      <c r="A622" s="18">
        <v>423450</v>
      </c>
      <c r="B622" s="24" t="s">
        <v>207</v>
      </c>
      <c r="C622" s="24" t="str">
        <f t="shared" si="9"/>
        <v>423450 - Medical, Dental, and Hospital Equipment and Supplies Merchant Wholesalers</v>
      </c>
      <c r="D622" s="22"/>
      <c r="E622" s="22" t="s">
        <v>372</v>
      </c>
      <c r="F622" s="22"/>
    </row>
    <row r="623" spans="1:6" ht="11.25">
      <c r="A623" s="18">
        <v>423460</v>
      </c>
      <c r="B623" s="24" t="s">
        <v>1234</v>
      </c>
      <c r="C623" s="24" t="str">
        <f t="shared" si="9"/>
        <v>423460 - Ophthalmic Goods Merchant Wholesalers</v>
      </c>
      <c r="D623" s="22"/>
      <c r="E623" s="22" t="s">
        <v>372</v>
      </c>
      <c r="F623" s="22"/>
    </row>
    <row r="624" spans="1:6" ht="11.25">
      <c r="A624" s="18">
        <v>423490</v>
      </c>
      <c r="B624" s="24" t="s">
        <v>208</v>
      </c>
      <c r="C624" s="24" t="str">
        <f t="shared" si="9"/>
        <v>423490 - Other Professional Equipment and Supplies Merchant Wholesalers</v>
      </c>
      <c r="D624" s="22"/>
      <c r="E624" s="22" t="s">
        <v>372</v>
      </c>
      <c r="F624" s="22"/>
    </row>
    <row r="625" spans="1:6" ht="11.25">
      <c r="A625" s="18">
        <v>423510</v>
      </c>
      <c r="B625" s="24" t="s">
        <v>209</v>
      </c>
      <c r="C625" s="24" t="str">
        <f t="shared" si="9"/>
        <v>423510 - Metal Service Centers and Other Metal Merchant Wholesalers</v>
      </c>
      <c r="D625" s="22"/>
      <c r="E625" s="22" t="s">
        <v>372</v>
      </c>
      <c r="F625" s="22"/>
    </row>
    <row r="626" spans="1:6" ht="11.25">
      <c r="A626" s="18">
        <v>423520</v>
      </c>
      <c r="B626" s="24" t="s">
        <v>210</v>
      </c>
      <c r="C626" s="24" t="str">
        <f t="shared" si="9"/>
        <v>423520 - Coal and Other Mineral and Ore Merchant Wholesalers</v>
      </c>
      <c r="D626" s="22"/>
      <c r="E626" s="22" t="s">
        <v>372</v>
      </c>
      <c r="F626" s="22"/>
    </row>
    <row r="627" spans="1:6" ht="11.25">
      <c r="A627" s="18">
        <v>423610</v>
      </c>
      <c r="B627" s="24" t="s">
        <v>1235</v>
      </c>
      <c r="C627" s="24" t="str">
        <f t="shared" si="9"/>
        <v>423610 - Electrical Apparatus and Equipment, Wiring Supplies, and Related Equipment Merchant  Wholesalers</v>
      </c>
      <c r="D627" s="22"/>
      <c r="E627" s="22" t="s">
        <v>372</v>
      </c>
      <c r="F627" s="22"/>
    </row>
    <row r="628" spans="1:6" ht="11.25">
      <c r="A628" s="18">
        <v>423620</v>
      </c>
      <c r="B628" s="24" t="s">
        <v>2098</v>
      </c>
      <c r="C628" s="24" t="str">
        <f t="shared" si="9"/>
        <v>423620 - Electrical and Electronic Appliance, Television, and Radio Set Merchant Wholesalers</v>
      </c>
      <c r="D628" s="22"/>
      <c r="E628" s="22" t="s">
        <v>372</v>
      </c>
      <c r="F628" s="22"/>
    </row>
    <row r="629" spans="1:6" ht="11.25">
      <c r="A629" s="18">
        <v>423690</v>
      </c>
      <c r="B629" s="24" t="s">
        <v>2099</v>
      </c>
      <c r="C629" s="24" t="str">
        <f t="shared" si="9"/>
        <v>423690 - Other Electronic Parts and Equipment Merchant Wholesalers</v>
      </c>
      <c r="D629" s="22"/>
      <c r="E629" s="22" t="s">
        <v>372</v>
      </c>
      <c r="F629" s="22"/>
    </row>
    <row r="630" spans="1:6" ht="11.25">
      <c r="A630" s="18">
        <v>423710</v>
      </c>
      <c r="B630" s="24" t="s">
        <v>2100</v>
      </c>
      <c r="C630" s="24" t="str">
        <f t="shared" si="9"/>
        <v>423710 - Hardware Merchant Wholesalers</v>
      </c>
      <c r="D630" s="22"/>
      <c r="E630" s="22" t="s">
        <v>372</v>
      </c>
      <c r="F630" s="22"/>
    </row>
    <row r="631" spans="1:6" ht="11.25">
      <c r="A631" s="18">
        <v>423720</v>
      </c>
      <c r="B631" s="24" t="s">
        <v>2101</v>
      </c>
      <c r="C631" s="24" t="str">
        <f t="shared" si="9"/>
        <v>423720 - Plumbing and Heating Equipment and Supplies (Hydronics) Merchant Wholesalers</v>
      </c>
      <c r="D631" s="22"/>
      <c r="E631" s="22" t="s">
        <v>372</v>
      </c>
      <c r="F631" s="22"/>
    </row>
    <row r="632" spans="1:6" ht="11.25">
      <c r="A632" s="18">
        <v>423730</v>
      </c>
      <c r="B632" s="24" t="s">
        <v>2102</v>
      </c>
      <c r="C632" s="24" t="str">
        <f t="shared" si="9"/>
        <v>423730 - Warm Air Heating and Air-Conditioning Equipment and Supplies Merchant Wholesalers</v>
      </c>
      <c r="D632" s="22"/>
      <c r="E632" s="22" t="s">
        <v>372</v>
      </c>
      <c r="F632" s="22"/>
    </row>
    <row r="633" spans="1:6" ht="11.25">
      <c r="A633" s="18">
        <v>423740</v>
      </c>
      <c r="B633" s="24" t="s">
        <v>2103</v>
      </c>
      <c r="C633" s="24" t="str">
        <f t="shared" si="9"/>
        <v>423740 - Refrigeration Equipment and Supplies Merchant Wholesalers</v>
      </c>
      <c r="D633" s="22"/>
      <c r="E633" s="22" t="s">
        <v>372</v>
      </c>
      <c r="F633" s="22"/>
    </row>
    <row r="634" spans="1:6" ht="11.25">
      <c r="A634" s="18">
        <v>423810</v>
      </c>
      <c r="B634" s="24" t="s">
        <v>2104</v>
      </c>
      <c r="C634" s="24" t="str">
        <f t="shared" si="9"/>
        <v>423810 - Construction and Mining (except Oil Well) Machinery and Equipment Merchant Wholesalers</v>
      </c>
      <c r="D634" s="22"/>
      <c r="E634" s="22" t="s">
        <v>372</v>
      </c>
      <c r="F634" s="22"/>
    </row>
    <row r="635" spans="1:6" ht="11.25">
      <c r="A635" s="18">
        <v>423820</v>
      </c>
      <c r="B635" s="24" t="s">
        <v>2105</v>
      </c>
      <c r="C635" s="24" t="str">
        <f t="shared" si="9"/>
        <v>423820 - Farm and Garden Machinery and Equipment Merchant Wholesalers</v>
      </c>
      <c r="D635" s="22"/>
      <c r="E635" s="22" t="s">
        <v>372</v>
      </c>
      <c r="F635" s="22"/>
    </row>
    <row r="636" spans="1:6" ht="11.25">
      <c r="A636" s="18">
        <v>423830</v>
      </c>
      <c r="B636" s="24" t="s">
        <v>2106</v>
      </c>
      <c r="C636" s="24" t="str">
        <f t="shared" si="9"/>
        <v>423830 - Industrial Machinery and Equipment Merchant Wholesalers</v>
      </c>
      <c r="D636" s="22"/>
      <c r="E636" s="22" t="s">
        <v>372</v>
      </c>
      <c r="F636" s="22"/>
    </row>
    <row r="637" spans="1:6" ht="11.25">
      <c r="A637" s="18">
        <v>423840</v>
      </c>
      <c r="B637" s="24" t="s">
        <v>2107</v>
      </c>
      <c r="C637" s="24" t="str">
        <f t="shared" si="9"/>
        <v>423840 - Industrial Supplies Merchant Wholesalers</v>
      </c>
      <c r="D637" s="22"/>
      <c r="E637" s="22" t="s">
        <v>372</v>
      </c>
      <c r="F637" s="22"/>
    </row>
    <row r="638" spans="1:6" ht="11.25">
      <c r="A638" s="18">
        <v>423850</v>
      </c>
      <c r="B638" s="24" t="s">
        <v>227</v>
      </c>
      <c r="C638" s="24" t="str">
        <f t="shared" si="9"/>
        <v>423850 - Service Establishment Equipment and Supplies Merchant Wholesalers</v>
      </c>
      <c r="D638" s="22"/>
      <c r="E638" s="22" t="s">
        <v>372</v>
      </c>
      <c r="F638" s="22"/>
    </row>
    <row r="639" spans="1:6" ht="11.25">
      <c r="A639" s="18">
        <v>423860</v>
      </c>
      <c r="B639" s="24" t="s">
        <v>228</v>
      </c>
      <c r="C639" s="24" t="str">
        <f t="shared" si="9"/>
        <v>423860 - Transportation Equipment and Supplies (except Motor Vehicle) Merchant Wholesalers</v>
      </c>
      <c r="D639" s="22"/>
      <c r="E639" s="22" t="s">
        <v>372</v>
      </c>
      <c r="F639" s="22"/>
    </row>
    <row r="640" spans="1:6" ht="11.25">
      <c r="A640" s="18">
        <v>423910</v>
      </c>
      <c r="B640" s="24" t="s">
        <v>229</v>
      </c>
      <c r="C640" s="24" t="str">
        <f t="shared" si="9"/>
        <v>423910 - Sporting and Recreational Goods and Supplies Merchant Wholesalers</v>
      </c>
      <c r="D640" s="22"/>
      <c r="E640" s="22" t="s">
        <v>372</v>
      </c>
      <c r="F640" s="22"/>
    </row>
    <row r="641" spans="1:6" ht="11.25">
      <c r="A641" s="18">
        <v>423920</v>
      </c>
      <c r="B641" s="24" t="s">
        <v>1236</v>
      </c>
      <c r="C641" s="24" t="str">
        <f t="shared" si="9"/>
        <v>423920 - Toy and Hobby Goods and Supplies Merchant Wholesalers</v>
      </c>
      <c r="D641" s="22"/>
      <c r="E641" s="22" t="s">
        <v>372</v>
      </c>
      <c r="F641" s="22"/>
    </row>
    <row r="642" spans="1:6" ht="11.25">
      <c r="A642" s="18">
        <v>423930</v>
      </c>
      <c r="B642" s="24" t="s">
        <v>230</v>
      </c>
      <c r="C642" s="24" t="str">
        <f aca="true" t="shared" si="10" ref="C642:C705">A642&amp;" - "&amp;B642</f>
        <v>423930 - Recyclable Material Merchant Wholesalers</v>
      </c>
      <c r="D642" s="22"/>
      <c r="E642" s="22" t="s">
        <v>372</v>
      </c>
      <c r="F642" s="22"/>
    </row>
    <row r="643" spans="1:6" ht="11.25">
      <c r="A643" s="18">
        <v>423940</v>
      </c>
      <c r="B643" s="24" t="s">
        <v>231</v>
      </c>
      <c r="C643" s="24" t="str">
        <f t="shared" si="10"/>
        <v>423940 - Jewelry, Watch, Precious Stone, and Precious Metal Merchant Wholesalers</v>
      </c>
      <c r="D643" s="22"/>
      <c r="E643" s="22" t="s">
        <v>372</v>
      </c>
      <c r="F643" s="22"/>
    </row>
    <row r="644" spans="1:6" ht="11.25">
      <c r="A644" s="18">
        <v>423990</v>
      </c>
      <c r="B644" s="24" t="s">
        <v>232</v>
      </c>
      <c r="C644" s="24" t="str">
        <f t="shared" si="10"/>
        <v>423990 - Other Miscellaneous Durable Goods Merchant Wholesalers</v>
      </c>
      <c r="D644" s="22"/>
      <c r="E644" s="22" t="s">
        <v>372</v>
      </c>
      <c r="F644" s="22"/>
    </row>
    <row r="645" spans="1:6" ht="11.25">
      <c r="A645" s="18">
        <v>424110</v>
      </c>
      <c r="B645" s="24" t="s">
        <v>1784</v>
      </c>
      <c r="C645" s="24" t="str">
        <f t="shared" si="10"/>
        <v>424110 - Printing and Writing Paper Merchant Wholesalers</v>
      </c>
      <c r="D645" s="22"/>
      <c r="E645" s="22" t="s">
        <v>372</v>
      </c>
      <c r="F645" s="22"/>
    </row>
    <row r="646" spans="1:6" ht="11.25">
      <c r="A646" s="18">
        <v>424120</v>
      </c>
      <c r="B646" s="24" t="s">
        <v>3504</v>
      </c>
      <c r="C646" s="24" t="str">
        <f t="shared" si="10"/>
        <v>424120 - Stationery and Office Supplies Merchant Wholesalers</v>
      </c>
      <c r="D646" s="22"/>
      <c r="E646" s="22" t="s">
        <v>372</v>
      </c>
      <c r="F646" s="22"/>
    </row>
    <row r="647" spans="1:6" ht="11.25">
      <c r="A647" s="18">
        <v>424130</v>
      </c>
      <c r="B647" s="24" t="s">
        <v>1785</v>
      </c>
      <c r="C647" s="24" t="str">
        <f t="shared" si="10"/>
        <v>424130 - Industrial and Personal Service Paper Merchant Wholesalers</v>
      </c>
      <c r="D647" s="22"/>
      <c r="E647" s="22" t="s">
        <v>372</v>
      </c>
      <c r="F647" s="22"/>
    </row>
    <row r="648" spans="1:6" ht="11.25">
      <c r="A648" s="18">
        <v>424210</v>
      </c>
      <c r="B648" s="24" t="s">
        <v>1786</v>
      </c>
      <c r="C648" s="24" t="str">
        <f t="shared" si="10"/>
        <v>424210 - Drugs and Druggists' Sundries Merchant Wholesalers</v>
      </c>
      <c r="D648" s="22"/>
      <c r="E648" s="22" t="s">
        <v>372</v>
      </c>
      <c r="F648" s="22"/>
    </row>
    <row r="649" spans="1:6" ht="11.25">
      <c r="A649" s="18">
        <v>424310</v>
      </c>
      <c r="B649" s="24" t="s">
        <v>1787</v>
      </c>
      <c r="C649" s="24" t="str">
        <f t="shared" si="10"/>
        <v>424310 - Piece Goods, Notions, and Other Dry Goods Merchant Wholesalers</v>
      </c>
      <c r="D649" s="22"/>
      <c r="E649" s="22" t="s">
        <v>372</v>
      </c>
      <c r="F649" s="22"/>
    </row>
    <row r="650" spans="1:6" ht="11.25">
      <c r="A650" s="18">
        <v>424320</v>
      </c>
      <c r="B650" s="24" t="s">
        <v>1788</v>
      </c>
      <c r="C650" s="24" t="str">
        <f t="shared" si="10"/>
        <v>424320 - Men's and Boys' Clothing and Furnishings Merchant Wholesalers</v>
      </c>
      <c r="D650" s="22"/>
      <c r="E650" s="22" t="s">
        <v>372</v>
      </c>
      <c r="F650" s="22"/>
    </row>
    <row r="651" spans="1:6" ht="11.25">
      <c r="A651" s="18">
        <v>424330</v>
      </c>
      <c r="B651" s="24" t="s">
        <v>1981</v>
      </c>
      <c r="C651" s="24" t="str">
        <f t="shared" si="10"/>
        <v>424330 - Women's, Children's, and Infants' Clothing and Accessories Merchant Wholesalers</v>
      </c>
      <c r="D651" s="22"/>
      <c r="E651" s="22" t="s">
        <v>372</v>
      </c>
      <c r="F651" s="22"/>
    </row>
    <row r="652" spans="1:6" ht="11.25">
      <c r="A652" s="18">
        <v>424340</v>
      </c>
      <c r="B652" s="24" t="s">
        <v>1982</v>
      </c>
      <c r="C652" s="24" t="str">
        <f t="shared" si="10"/>
        <v>424340 - Footwear Merchant Wholesalers</v>
      </c>
      <c r="D652" s="22"/>
      <c r="E652" s="22" t="s">
        <v>372</v>
      </c>
      <c r="F652" s="22"/>
    </row>
    <row r="653" spans="1:6" ht="11.25">
      <c r="A653" s="18">
        <v>424410</v>
      </c>
      <c r="B653" s="24" t="s">
        <v>1983</v>
      </c>
      <c r="C653" s="24" t="str">
        <f t="shared" si="10"/>
        <v>424410 - General Line Grocery Merchant Wholesalers</v>
      </c>
      <c r="D653" s="22"/>
      <c r="E653" s="22" t="s">
        <v>372</v>
      </c>
      <c r="F653" s="22"/>
    </row>
    <row r="654" spans="1:6" ht="11.25">
      <c r="A654" s="18">
        <v>424420</v>
      </c>
      <c r="B654" s="24" t="s">
        <v>35</v>
      </c>
      <c r="C654" s="24" t="str">
        <f t="shared" si="10"/>
        <v>424420 - Packaged Frozen Food Merchant Wholesalers</v>
      </c>
      <c r="D654" s="22"/>
      <c r="E654" s="22" t="s">
        <v>372</v>
      </c>
      <c r="F654" s="22"/>
    </row>
    <row r="655" spans="1:6" ht="11.25">
      <c r="A655" s="18">
        <v>424430</v>
      </c>
      <c r="B655" s="24" t="s">
        <v>1535</v>
      </c>
      <c r="C655" s="24" t="str">
        <f t="shared" si="10"/>
        <v>424430 - Dairy Product (except Dried or Canned) Merchant Wholesalers</v>
      </c>
      <c r="D655" s="22"/>
      <c r="E655" s="22" t="s">
        <v>372</v>
      </c>
      <c r="F655" s="22"/>
    </row>
    <row r="656" spans="1:6" ht="11.25">
      <c r="A656" s="18">
        <v>424440</v>
      </c>
      <c r="B656" s="24" t="s">
        <v>1536</v>
      </c>
      <c r="C656" s="24" t="str">
        <f t="shared" si="10"/>
        <v>424440 - Poultry and Poultry Product Merchant Wholesalers</v>
      </c>
      <c r="D656" s="22"/>
      <c r="E656" s="22" t="s">
        <v>372</v>
      </c>
      <c r="F656" s="22"/>
    </row>
    <row r="657" spans="1:6" ht="11.25">
      <c r="A657" s="18">
        <v>424450</v>
      </c>
      <c r="B657" s="24" t="s">
        <v>1537</v>
      </c>
      <c r="C657" s="24" t="str">
        <f t="shared" si="10"/>
        <v>424450 - Confectionery Merchant Wholesalers</v>
      </c>
      <c r="D657" s="22"/>
      <c r="E657" s="22" t="s">
        <v>372</v>
      </c>
      <c r="F657" s="22"/>
    </row>
    <row r="658" spans="1:6" ht="11.25">
      <c r="A658" s="18">
        <v>424460</v>
      </c>
      <c r="B658" s="24" t="s">
        <v>1538</v>
      </c>
      <c r="C658" s="24" t="str">
        <f t="shared" si="10"/>
        <v>424460 - Fish and Seafood Merchant Wholesalers</v>
      </c>
      <c r="D658" s="22"/>
      <c r="E658" s="22" t="s">
        <v>372</v>
      </c>
      <c r="F658" s="22"/>
    </row>
    <row r="659" spans="1:6" ht="11.25">
      <c r="A659" s="18">
        <v>424470</v>
      </c>
      <c r="B659" s="24" t="s">
        <v>1539</v>
      </c>
      <c r="C659" s="24" t="str">
        <f t="shared" si="10"/>
        <v>424470 - Meat and Meat Product Merchant Wholesalers</v>
      </c>
      <c r="D659" s="22"/>
      <c r="E659" s="22" t="s">
        <v>372</v>
      </c>
      <c r="F659" s="22"/>
    </row>
    <row r="660" spans="1:6" ht="11.25">
      <c r="A660" s="18">
        <v>424480</v>
      </c>
      <c r="B660" s="24" t="s">
        <v>1540</v>
      </c>
      <c r="C660" s="24" t="str">
        <f t="shared" si="10"/>
        <v>424480 - Fresh Fruit and Vegetable Merchant Wholesalers</v>
      </c>
      <c r="D660" s="22"/>
      <c r="E660" s="22" t="s">
        <v>372</v>
      </c>
      <c r="F660" s="22"/>
    </row>
    <row r="661" spans="1:6" ht="11.25">
      <c r="A661" s="18">
        <v>424490</v>
      </c>
      <c r="B661" s="24" t="s">
        <v>376</v>
      </c>
      <c r="C661" s="24" t="str">
        <f t="shared" si="10"/>
        <v>424490 - Other Grocery and Related Products Merchant Wholesalers</v>
      </c>
      <c r="D661" s="22"/>
      <c r="E661" s="22" t="s">
        <v>372</v>
      </c>
      <c r="F661" s="22"/>
    </row>
    <row r="662" spans="1:6" ht="11.25">
      <c r="A662" s="18">
        <v>424510</v>
      </c>
      <c r="B662" s="24" t="s">
        <v>377</v>
      </c>
      <c r="C662" s="24" t="str">
        <f t="shared" si="10"/>
        <v>424510 - Grain and Field Bean Merchant Wholesalers</v>
      </c>
      <c r="D662" s="22"/>
      <c r="E662" s="22" t="s">
        <v>372</v>
      </c>
      <c r="F662" s="22"/>
    </row>
    <row r="663" spans="1:6" ht="11.25">
      <c r="A663" s="18">
        <v>424520</v>
      </c>
      <c r="B663" s="24" t="s">
        <v>378</v>
      </c>
      <c r="C663" s="24" t="str">
        <f t="shared" si="10"/>
        <v>424520 - Livestock Merchant Wholesalers</v>
      </c>
      <c r="D663" s="22"/>
      <c r="E663" s="22" t="s">
        <v>372</v>
      </c>
      <c r="F663" s="22"/>
    </row>
    <row r="664" spans="1:6" ht="11.25">
      <c r="A664" s="18">
        <v>424590</v>
      </c>
      <c r="B664" s="24" t="s">
        <v>379</v>
      </c>
      <c r="C664" s="24" t="str">
        <f t="shared" si="10"/>
        <v>424590 - Other Farm Product Raw Material Merchant Wholesalers</v>
      </c>
      <c r="D664" s="22"/>
      <c r="E664" s="22" t="s">
        <v>372</v>
      </c>
      <c r="F664" s="22"/>
    </row>
    <row r="665" spans="1:6" ht="11.25">
      <c r="A665" s="18">
        <v>424610</v>
      </c>
      <c r="B665" s="24" t="s">
        <v>3293</v>
      </c>
      <c r="C665" s="24" t="str">
        <f t="shared" si="10"/>
        <v>424610 - Plastics Materials and Basic Forms and Shapes Merchant Wholesalers</v>
      </c>
      <c r="D665" s="22"/>
      <c r="E665" s="22" t="s">
        <v>372</v>
      </c>
      <c r="F665" s="22"/>
    </row>
    <row r="666" spans="1:6" ht="11.25">
      <c r="A666" s="18">
        <v>424690</v>
      </c>
      <c r="B666" s="24" t="s">
        <v>3294</v>
      </c>
      <c r="C666" s="24" t="str">
        <f t="shared" si="10"/>
        <v>424690 - Other Chemical and Allied Products Merchant Wholesalers</v>
      </c>
      <c r="D666" s="22"/>
      <c r="E666" s="22" t="s">
        <v>372</v>
      </c>
      <c r="F666" s="22"/>
    </row>
    <row r="667" spans="1:6" ht="11.25">
      <c r="A667" s="18">
        <v>424710</v>
      </c>
      <c r="B667" s="24" t="s">
        <v>3295</v>
      </c>
      <c r="C667" s="24" t="str">
        <f t="shared" si="10"/>
        <v>424710 - Petroleum Bulk Stations and Terminals</v>
      </c>
      <c r="D667" s="22"/>
      <c r="E667" s="22" t="s">
        <v>372</v>
      </c>
      <c r="F667" s="22"/>
    </row>
    <row r="668" spans="1:6" ht="11.25">
      <c r="A668" s="18">
        <v>424720</v>
      </c>
      <c r="B668" s="24" t="s">
        <v>3296</v>
      </c>
      <c r="C668" s="24" t="str">
        <f t="shared" si="10"/>
        <v>424720 - Petroleum and Petroleum Products Merchant Wholesalers (except Bulk Stations and Terminals)</v>
      </c>
      <c r="D668" s="22"/>
      <c r="E668" s="22" t="s">
        <v>372</v>
      </c>
      <c r="F668" s="22"/>
    </row>
    <row r="669" spans="1:6" ht="11.25">
      <c r="A669" s="18">
        <v>424810</v>
      </c>
      <c r="B669" s="24" t="s">
        <v>3297</v>
      </c>
      <c r="C669" s="24" t="str">
        <f t="shared" si="10"/>
        <v>424810 - Beer and Ale Merchant Wholesalers</v>
      </c>
      <c r="D669" s="22"/>
      <c r="E669" s="22" t="s">
        <v>372</v>
      </c>
      <c r="F669" s="22"/>
    </row>
    <row r="670" spans="1:6" ht="11.25">
      <c r="A670" s="18">
        <v>424820</v>
      </c>
      <c r="B670" s="24" t="s">
        <v>3298</v>
      </c>
      <c r="C670" s="24" t="str">
        <f t="shared" si="10"/>
        <v>424820 - Wine and Distilled Alcoholic Beverage Merchant Wholesalers</v>
      </c>
      <c r="D670" s="22"/>
      <c r="E670" s="22" t="s">
        <v>372</v>
      </c>
      <c r="F670" s="22"/>
    </row>
    <row r="671" spans="1:6" ht="11.25">
      <c r="A671" s="18">
        <v>424910</v>
      </c>
      <c r="B671" s="24" t="s">
        <v>3299</v>
      </c>
      <c r="C671" s="24" t="str">
        <f t="shared" si="10"/>
        <v>424910 - Farm Supplies Merchant Wholesalers</v>
      </c>
      <c r="D671" s="22"/>
      <c r="E671" s="22" t="s">
        <v>372</v>
      </c>
      <c r="F671" s="22"/>
    </row>
    <row r="672" spans="1:6" ht="11.25">
      <c r="A672" s="18">
        <v>424920</v>
      </c>
      <c r="B672" s="24" t="s">
        <v>3300</v>
      </c>
      <c r="C672" s="24" t="str">
        <f t="shared" si="10"/>
        <v>424920 - Book, Periodical, and Newspaper Merchant Wholesalers</v>
      </c>
      <c r="D672" s="22"/>
      <c r="E672" s="22" t="s">
        <v>372</v>
      </c>
      <c r="F672" s="22"/>
    </row>
    <row r="673" spans="1:6" ht="11.25">
      <c r="A673" s="18">
        <v>424930</v>
      </c>
      <c r="B673" s="24" t="s">
        <v>3301</v>
      </c>
      <c r="C673" s="24" t="str">
        <f t="shared" si="10"/>
        <v>424930 - Flower, Nursery Stock, and Florists' Supplies Merchant Wholesalers</v>
      </c>
      <c r="D673" s="22"/>
      <c r="E673" s="22" t="s">
        <v>372</v>
      </c>
      <c r="F673" s="22"/>
    </row>
    <row r="674" spans="1:6" ht="11.25">
      <c r="A674" s="18">
        <v>424940</v>
      </c>
      <c r="B674" s="24" t="s">
        <v>3302</v>
      </c>
      <c r="C674" s="24" t="str">
        <f t="shared" si="10"/>
        <v>424940 - Tobacco and Tobacco Product Merchant Wholesalers</v>
      </c>
      <c r="D674" s="22"/>
      <c r="E674" s="22" t="s">
        <v>372</v>
      </c>
      <c r="F674" s="22"/>
    </row>
    <row r="675" spans="1:6" ht="11.25">
      <c r="A675" s="18">
        <v>424950</v>
      </c>
      <c r="B675" s="24" t="s">
        <v>1646</v>
      </c>
      <c r="C675" s="24" t="str">
        <f t="shared" si="10"/>
        <v>424950 - Paint, Varnish, and Supplies Merchant Wholesalers</v>
      </c>
      <c r="D675" s="22"/>
      <c r="E675" s="22" t="s">
        <v>372</v>
      </c>
      <c r="F675" s="22"/>
    </row>
    <row r="676" spans="1:6" ht="11.25">
      <c r="A676" s="18">
        <v>424990</v>
      </c>
      <c r="B676" s="24" t="s">
        <v>1647</v>
      </c>
      <c r="C676" s="24" t="str">
        <f t="shared" si="10"/>
        <v>424990 - Other Miscellaneous Nondurable Goods Merchant Wholesalers</v>
      </c>
      <c r="D676" s="22"/>
      <c r="E676" s="22" t="s">
        <v>372</v>
      </c>
      <c r="F676" s="22"/>
    </row>
    <row r="677" spans="1:6" ht="11.25">
      <c r="A677" s="18">
        <v>425110</v>
      </c>
      <c r="B677" s="24" t="s">
        <v>3505</v>
      </c>
      <c r="C677" s="24" t="str">
        <f t="shared" si="10"/>
        <v>425110 - Business to Business Electronic Markets</v>
      </c>
      <c r="D677" s="22"/>
      <c r="E677" s="22" t="s">
        <v>372</v>
      </c>
      <c r="F677" s="22"/>
    </row>
    <row r="678" spans="1:6" ht="11.25">
      <c r="A678" s="18">
        <v>425120</v>
      </c>
      <c r="B678" s="24" t="s">
        <v>3506</v>
      </c>
      <c r="C678" s="24" t="str">
        <f t="shared" si="10"/>
        <v>425120 - Wholesale Trade Agents and Brokers</v>
      </c>
      <c r="D678" s="22"/>
      <c r="E678" s="22" t="s">
        <v>372</v>
      </c>
      <c r="F678" s="22"/>
    </row>
    <row r="679" spans="1:6" ht="11.25">
      <c r="A679" s="18">
        <v>441110</v>
      </c>
      <c r="B679" s="24" t="s">
        <v>1648</v>
      </c>
      <c r="C679" s="24" t="str">
        <f t="shared" si="10"/>
        <v>441110 - New Car Dealers</v>
      </c>
      <c r="D679" s="22"/>
      <c r="E679" s="22" t="s">
        <v>372</v>
      </c>
      <c r="F679" s="22"/>
    </row>
    <row r="680" spans="1:6" ht="11.25">
      <c r="A680" s="18">
        <v>441120</v>
      </c>
      <c r="B680" s="24" t="s">
        <v>1649</v>
      </c>
      <c r="C680" s="24" t="str">
        <f t="shared" si="10"/>
        <v>441120 - Used Car Dealers</v>
      </c>
      <c r="D680" s="22"/>
      <c r="E680" s="22" t="s">
        <v>372</v>
      </c>
      <c r="F680" s="22"/>
    </row>
    <row r="681" spans="1:6" ht="11.25">
      <c r="A681" s="18">
        <v>441210</v>
      </c>
      <c r="B681" s="24" t="s">
        <v>1650</v>
      </c>
      <c r="C681" s="24" t="str">
        <f t="shared" si="10"/>
        <v>441210 - Recreational Vehicle Dealers</v>
      </c>
      <c r="D681" s="22"/>
      <c r="E681" s="22" t="s">
        <v>372</v>
      </c>
      <c r="F681" s="22"/>
    </row>
    <row r="682" spans="1:6" ht="11.25">
      <c r="A682" s="18">
        <v>441221</v>
      </c>
      <c r="B682" s="24" t="s">
        <v>3507</v>
      </c>
      <c r="C682" s="24" t="str">
        <f t="shared" si="10"/>
        <v>441221 - Motorcycle, ATV, and Personal Watercraft Dealers</v>
      </c>
      <c r="D682" s="22"/>
      <c r="E682" s="22" t="s">
        <v>372</v>
      </c>
      <c r="F682" s="22"/>
    </row>
    <row r="683" spans="1:6" ht="11.25">
      <c r="A683" s="18">
        <v>441222</v>
      </c>
      <c r="B683" s="24" t="s">
        <v>1651</v>
      </c>
      <c r="C683" s="24" t="str">
        <f t="shared" si="10"/>
        <v>441222 - Boat Dealers</v>
      </c>
      <c r="D683" s="22"/>
      <c r="E683" s="22" t="s">
        <v>372</v>
      </c>
      <c r="F683" s="22"/>
    </row>
    <row r="684" spans="1:6" ht="11.25">
      <c r="A684" s="18">
        <v>441229</v>
      </c>
      <c r="B684" s="24" t="s">
        <v>1652</v>
      </c>
      <c r="C684" s="24" t="str">
        <f t="shared" si="10"/>
        <v>441229 - All Other Motor Vehicle Dealers</v>
      </c>
      <c r="D684" s="22"/>
      <c r="E684" s="22" t="s">
        <v>372</v>
      </c>
      <c r="F684" s="22"/>
    </row>
    <row r="685" spans="1:6" ht="11.25">
      <c r="A685" s="18">
        <v>441310</v>
      </c>
      <c r="B685" s="24" t="s">
        <v>1653</v>
      </c>
      <c r="C685" s="24" t="str">
        <f t="shared" si="10"/>
        <v>441310 - Automotive Parts and Accessories Stores</v>
      </c>
      <c r="D685" s="22"/>
      <c r="E685" s="22" t="s">
        <v>372</v>
      </c>
      <c r="F685" s="22"/>
    </row>
    <row r="686" spans="1:6" ht="11.25">
      <c r="A686" s="18">
        <v>441320</v>
      </c>
      <c r="B686" s="24" t="s">
        <v>1654</v>
      </c>
      <c r="C686" s="24" t="str">
        <f t="shared" si="10"/>
        <v>441320 - Tire Dealers</v>
      </c>
      <c r="D686" s="22"/>
      <c r="E686" s="22" t="s">
        <v>372</v>
      </c>
      <c r="F686" s="22"/>
    </row>
    <row r="687" spans="1:6" ht="11.25">
      <c r="A687" s="18">
        <v>442110</v>
      </c>
      <c r="B687" s="24" t="s">
        <v>1655</v>
      </c>
      <c r="C687" s="24" t="str">
        <f t="shared" si="10"/>
        <v>442110 - Furniture Stores</v>
      </c>
      <c r="D687" s="22"/>
      <c r="E687" s="22" t="s">
        <v>372</v>
      </c>
      <c r="F687" s="22"/>
    </row>
    <row r="688" spans="1:6" ht="11.25">
      <c r="A688" s="18">
        <v>442210</v>
      </c>
      <c r="B688" s="24" t="s">
        <v>1656</v>
      </c>
      <c r="C688" s="24" t="str">
        <f t="shared" si="10"/>
        <v>442210 - Floor Covering Stores</v>
      </c>
      <c r="D688" s="22"/>
      <c r="E688" s="22" t="s">
        <v>372</v>
      </c>
      <c r="F688" s="22"/>
    </row>
    <row r="689" spans="1:6" ht="11.25">
      <c r="A689" s="18">
        <v>442291</v>
      </c>
      <c r="B689" s="24" t="s">
        <v>2797</v>
      </c>
      <c r="C689" s="24" t="str">
        <f t="shared" si="10"/>
        <v>442291 - Window Treatment Stores</v>
      </c>
      <c r="D689" s="22"/>
      <c r="E689" s="22" t="s">
        <v>372</v>
      </c>
      <c r="F689" s="22"/>
    </row>
    <row r="690" spans="1:6" ht="11.25">
      <c r="A690" s="18">
        <v>442299</v>
      </c>
      <c r="B690" s="24" t="s">
        <v>2798</v>
      </c>
      <c r="C690" s="24" t="str">
        <f t="shared" si="10"/>
        <v>442299 - All Other Home Furnishings Stores</v>
      </c>
      <c r="D690" s="22"/>
      <c r="E690" s="22" t="s">
        <v>372</v>
      </c>
      <c r="F690" s="22"/>
    </row>
    <row r="691" spans="1:6" ht="11.25">
      <c r="A691" s="18">
        <v>443111</v>
      </c>
      <c r="B691" s="24" t="s">
        <v>2799</v>
      </c>
      <c r="C691" s="24" t="str">
        <f t="shared" si="10"/>
        <v>443111 - Household Appliance Stores</v>
      </c>
      <c r="D691" s="22"/>
      <c r="E691" s="22" t="s">
        <v>372</v>
      </c>
      <c r="F691" s="22"/>
    </row>
    <row r="692" spans="1:6" ht="11.25">
      <c r="A692" s="18">
        <v>443112</v>
      </c>
      <c r="B692" s="24" t="s">
        <v>2800</v>
      </c>
      <c r="C692" s="24" t="str">
        <f t="shared" si="10"/>
        <v>443112 - Radio, Television, and Other Electronics Stores</v>
      </c>
      <c r="D692" s="22"/>
      <c r="E692" s="22" t="s">
        <v>372</v>
      </c>
      <c r="F692" s="22"/>
    </row>
    <row r="693" spans="1:6" ht="11.25">
      <c r="A693" s="18">
        <v>443120</v>
      </c>
      <c r="B693" s="24" t="s">
        <v>2801</v>
      </c>
      <c r="C693" s="24" t="str">
        <f t="shared" si="10"/>
        <v>443120 - Computer and Software Stores</v>
      </c>
      <c r="D693" s="22"/>
      <c r="E693" s="22" t="s">
        <v>372</v>
      </c>
      <c r="F693" s="22"/>
    </row>
    <row r="694" spans="1:6" ht="11.25">
      <c r="A694" s="18">
        <v>443130</v>
      </c>
      <c r="B694" s="24" t="s">
        <v>2802</v>
      </c>
      <c r="C694" s="24" t="str">
        <f t="shared" si="10"/>
        <v>443130 - Camera and Photographic Supplies Stores</v>
      </c>
      <c r="D694" s="22"/>
      <c r="E694" s="22" t="s">
        <v>372</v>
      </c>
      <c r="F694" s="22"/>
    </row>
    <row r="695" spans="1:6" ht="11.25">
      <c r="A695" s="18">
        <v>444110</v>
      </c>
      <c r="B695" s="24" t="s">
        <v>2803</v>
      </c>
      <c r="C695" s="24" t="str">
        <f t="shared" si="10"/>
        <v>444110 - Home Centers</v>
      </c>
      <c r="D695" s="22"/>
      <c r="E695" s="22" t="s">
        <v>372</v>
      </c>
      <c r="F695" s="22"/>
    </row>
    <row r="696" spans="1:6" ht="11.25">
      <c r="A696" s="18">
        <v>444120</v>
      </c>
      <c r="B696" s="24" t="s">
        <v>2804</v>
      </c>
      <c r="C696" s="24" t="str">
        <f t="shared" si="10"/>
        <v>444120 - Paint and Wallpaper Stores</v>
      </c>
      <c r="D696" s="22"/>
      <c r="E696" s="22" t="s">
        <v>372</v>
      </c>
      <c r="F696" s="22"/>
    </row>
    <row r="697" spans="1:6" ht="11.25">
      <c r="A697" s="18">
        <v>444130</v>
      </c>
      <c r="B697" s="24" t="s">
        <v>2805</v>
      </c>
      <c r="C697" s="24" t="str">
        <f t="shared" si="10"/>
        <v>444130 - Hardware Stores</v>
      </c>
      <c r="D697" s="22"/>
      <c r="E697" s="22" t="s">
        <v>372</v>
      </c>
      <c r="F697" s="22"/>
    </row>
    <row r="698" spans="1:6" ht="11.25">
      <c r="A698" s="18">
        <v>444190</v>
      </c>
      <c r="B698" s="24" t="s">
        <v>2806</v>
      </c>
      <c r="C698" s="24" t="str">
        <f t="shared" si="10"/>
        <v>444190 - Other Building Material Dealers</v>
      </c>
      <c r="D698" s="22"/>
      <c r="E698" s="22" t="s">
        <v>372</v>
      </c>
      <c r="F698" s="22"/>
    </row>
    <row r="699" spans="1:6" ht="11.25">
      <c r="A699" s="18">
        <v>444210</v>
      </c>
      <c r="B699" s="24" t="s">
        <v>2807</v>
      </c>
      <c r="C699" s="24" t="str">
        <f t="shared" si="10"/>
        <v>444210 - Outdoor Power Equipment Stores</v>
      </c>
      <c r="D699" s="22"/>
      <c r="E699" s="22" t="s">
        <v>372</v>
      </c>
      <c r="F699" s="22"/>
    </row>
    <row r="700" spans="1:6" ht="11.25">
      <c r="A700" s="18">
        <v>444220</v>
      </c>
      <c r="B700" s="24" t="s">
        <v>2808</v>
      </c>
      <c r="C700" s="24" t="str">
        <f t="shared" si="10"/>
        <v>444220 - Nursery, Garden Center, and Farm Supply Stores</v>
      </c>
      <c r="D700" s="22"/>
      <c r="E700" s="22" t="s">
        <v>372</v>
      </c>
      <c r="F700" s="22"/>
    </row>
    <row r="701" spans="1:6" ht="11.25">
      <c r="A701" s="18">
        <v>445110</v>
      </c>
      <c r="B701" s="24" t="s">
        <v>2809</v>
      </c>
      <c r="C701" s="24" t="str">
        <f t="shared" si="10"/>
        <v>445110 - Supermarkets and Other Grocery (except Convenience) Stores</v>
      </c>
      <c r="D701" s="22"/>
      <c r="E701" s="22" t="s">
        <v>372</v>
      </c>
      <c r="F701" s="22"/>
    </row>
    <row r="702" spans="1:6" ht="11.25">
      <c r="A702" s="18">
        <v>445120</v>
      </c>
      <c r="B702" s="24" t="s">
        <v>2810</v>
      </c>
      <c r="C702" s="24" t="str">
        <f t="shared" si="10"/>
        <v>445120 - Convenience Stores</v>
      </c>
      <c r="D702" s="22"/>
      <c r="E702" s="22" t="s">
        <v>372</v>
      </c>
      <c r="F702" s="22"/>
    </row>
    <row r="703" spans="1:6" ht="11.25">
      <c r="A703" s="18">
        <v>445210</v>
      </c>
      <c r="B703" s="24" t="s">
        <v>2811</v>
      </c>
      <c r="C703" s="24" t="str">
        <f t="shared" si="10"/>
        <v>445210 - Meat Markets</v>
      </c>
      <c r="D703" s="22"/>
      <c r="E703" s="22" t="s">
        <v>372</v>
      </c>
      <c r="F703" s="22"/>
    </row>
    <row r="704" spans="1:6" ht="11.25">
      <c r="A704" s="18">
        <v>445220</v>
      </c>
      <c r="B704" s="24" t="s">
        <v>2812</v>
      </c>
      <c r="C704" s="24" t="str">
        <f t="shared" si="10"/>
        <v>445220 - Fish and Seafood Markets</v>
      </c>
      <c r="D704" s="22"/>
      <c r="E704" s="22" t="s">
        <v>372</v>
      </c>
      <c r="F704" s="22"/>
    </row>
    <row r="705" spans="1:6" ht="11.25">
      <c r="A705" s="18">
        <v>445230</v>
      </c>
      <c r="B705" s="24" t="s">
        <v>2813</v>
      </c>
      <c r="C705" s="24" t="str">
        <f t="shared" si="10"/>
        <v>445230 - Fruit and Vegetable Markets</v>
      </c>
      <c r="D705" s="22"/>
      <c r="E705" s="22" t="s">
        <v>372</v>
      </c>
      <c r="F705" s="22"/>
    </row>
    <row r="706" spans="1:6" ht="11.25">
      <c r="A706" s="18">
        <v>445291</v>
      </c>
      <c r="B706" s="24" t="s">
        <v>2814</v>
      </c>
      <c r="C706" s="24" t="str">
        <f aca="true" t="shared" si="11" ref="C706:C769">A706&amp;" - "&amp;B706</f>
        <v>445291 - Baked Goods Stores</v>
      </c>
      <c r="D706" s="22"/>
      <c r="E706" s="22" t="s">
        <v>372</v>
      </c>
      <c r="F706" s="22"/>
    </row>
    <row r="707" spans="1:6" ht="11.25">
      <c r="A707" s="18">
        <v>445292</v>
      </c>
      <c r="B707" s="24" t="s">
        <v>2815</v>
      </c>
      <c r="C707" s="24" t="str">
        <f t="shared" si="11"/>
        <v>445292 - Confectionery and Nut Stores</v>
      </c>
      <c r="D707" s="22"/>
      <c r="E707" s="22" t="s">
        <v>372</v>
      </c>
      <c r="F707" s="22"/>
    </row>
    <row r="708" spans="1:6" ht="11.25">
      <c r="A708" s="18">
        <v>445299</v>
      </c>
      <c r="B708" s="24" t="s">
        <v>3312</v>
      </c>
      <c r="C708" s="24" t="str">
        <f t="shared" si="11"/>
        <v>445299 - All Other Specialty Food Stores</v>
      </c>
      <c r="D708" s="22"/>
      <c r="E708" s="22" t="s">
        <v>372</v>
      </c>
      <c r="F708" s="22"/>
    </row>
    <row r="709" spans="1:6" ht="11.25">
      <c r="A709" s="18">
        <v>445310</v>
      </c>
      <c r="B709" s="24" t="s">
        <v>3313</v>
      </c>
      <c r="C709" s="24" t="str">
        <f t="shared" si="11"/>
        <v>445310 - Beer, Wine, and Liquor Stores</v>
      </c>
      <c r="D709" s="22"/>
      <c r="E709" s="22" t="s">
        <v>372</v>
      </c>
      <c r="F709" s="22"/>
    </row>
    <row r="710" spans="1:6" ht="11.25">
      <c r="A710" s="18">
        <v>446110</v>
      </c>
      <c r="B710" s="24" t="s">
        <v>3411</v>
      </c>
      <c r="C710" s="24" t="str">
        <f t="shared" si="11"/>
        <v>446110 - Pharmacies and Drug Stores</v>
      </c>
      <c r="D710" s="22"/>
      <c r="E710" s="22" t="s">
        <v>372</v>
      </c>
      <c r="F710" s="22"/>
    </row>
    <row r="711" spans="1:6" ht="11.25">
      <c r="A711" s="18">
        <v>446120</v>
      </c>
      <c r="B711" s="24" t="s">
        <v>3412</v>
      </c>
      <c r="C711" s="24" t="str">
        <f t="shared" si="11"/>
        <v>446120 - Cosmetics, Beauty Supplies, and Perfume Stores</v>
      </c>
      <c r="D711" s="22"/>
      <c r="E711" s="22" t="s">
        <v>372</v>
      </c>
      <c r="F711" s="22"/>
    </row>
    <row r="712" spans="1:6" ht="11.25">
      <c r="A712" s="18">
        <v>446130</v>
      </c>
      <c r="B712" s="24" t="s">
        <v>3413</v>
      </c>
      <c r="C712" s="24" t="str">
        <f t="shared" si="11"/>
        <v>446130 - Optical Goods Stores</v>
      </c>
      <c r="D712" s="22"/>
      <c r="E712" s="22" t="s">
        <v>372</v>
      </c>
      <c r="F712" s="22"/>
    </row>
    <row r="713" spans="1:6" ht="11.25">
      <c r="A713" s="18">
        <v>446191</v>
      </c>
      <c r="B713" s="24" t="s">
        <v>3414</v>
      </c>
      <c r="C713" s="24" t="str">
        <f t="shared" si="11"/>
        <v>446191 - Food (Health) Supplement Stores</v>
      </c>
      <c r="D713" s="22"/>
      <c r="E713" s="22" t="s">
        <v>372</v>
      </c>
      <c r="F713" s="22"/>
    </row>
    <row r="714" spans="1:6" ht="11.25">
      <c r="A714" s="18">
        <v>446199</v>
      </c>
      <c r="B714" s="24" t="s">
        <v>3415</v>
      </c>
      <c r="C714" s="24" t="str">
        <f t="shared" si="11"/>
        <v>446199 - All Other Health and Personal Care Stores</v>
      </c>
      <c r="D714" s="22"/>
      <c r="E714" s="22" t="s">
        <v>372</v>
      </c>
      <c r="F714" s="22"/>
    </row>
    <row r="715" spans="1:6" ht="11.25">
      <c r="A715" s="18">
        <v>447110</v>
      </c>
      <c r="B715" s="24" t="s">
        <v>3416</v>
      </c>
      <c r="C715" s="24" t="str">
        <f t="shared" si="11"/>
        <v>447110 - Gasoline Stations with Convenience Stores</v>
      </c>
      <c r="D715" s="22"/>
      <c r="E715" s="22" t="s">
        <v>372</v>
      </c>
      <c r="F715" s="22"/>
    </row>
    <row r="716" spans="1:6" ht="11.25">
      <c r="A716" s="18">
        <v>447190</v>
      </c>
      <c r="B716" s="24" t="s">
        <v>3417</v>
      </c>
      <c r="C716" s="24" t="str">
        <f t="shared" si="11"/>
        <v>447190 - Other Gasoline Stations</v>
      </c>
      <c r="D716" s="22"/>
      <c r="E716" s="22" t="s">
        <v>372</v>
      </c>
      <c r="F716" s="22"/>
    </row>
    <row r="717" spans="1:6" ht="11.25">
      <c r="A717" s="18">
        <v>448110</v>
      </c>
      <c r="B717" s="24" t="s">
        <v>3418</v>
      </c>
      <c r="C717" s="24" t="str">
        <f t="shared" si="11"/>
        <v>448110 - Men's Clothing Stores</v>
      </c>
      <c r="D717" s="22"/>
      <c r="E717" s="22" t="s">
        <v>372</v>
      </c>
      <c r="F717" s="22"/>
    </row>
    <row r="718" spans="1:6" ht="11.25">
      <c r="A718" s="18">
        <v>448120</v>
      </c>
      <c r="B718" s="24" t="s">
        <v>3419</v>
      </c>
      <c r="C718" s="24" t="str">
        <f t="shared" si="11"/>
        <v>448120 - Women's Clothing Stores</v>
      </c>
      <c r="D718" s="22"/>
      <c r="E718" s="22" t="s">
        <v>372</v>
      </c>
      <c r="F718" s="22"/>
    </row>
    <row r="719" spans="1:6" ht="11.25">
      <c r="A719" s="18">
        <v>448130</v>
      </c>
      <c r="B719" s="24" t="s">
        <v>3420</v>
      </c>
      <c r="C719" s="24" t="str">
        <f t="shared" si="11"/>
        <v>448130 - Children's and Infants' Clothing Stores</v>
      </c>
      <c r="D719" s="22"/>
      <c r="E719" s="22" t="s">
        <v>372</v>
      </c>
      <c r="F719" s="22"/>
    </row>
    <row r="720" spans="1:6" ht="11.25">
      <c r="A720" s="18">
        <v>448140</v>
      </c>
      <c r="B720" s="24" t="s">
        <v>3421</v>
      </c>
      <c r="C720" s="24" t="str">
        <f t="shared" si="11"/>
        <v>448140 - Family Clothing Stores</v>
      </c>
      <c r="D720" s="22"/>
      <c r="E720" s="22" t="s">
        <v>372</v>
      </c>
      <c r="F720" s="22"/>
    </row>
    <row r="721" spans="1:6" ht="11.25">
      <c r="A721" s="18">
        <v>448150</v>
      </c>
      <c r="B721" s="24" t="s">
        <v>3422</v>
      </c>
      <c r="C721" s="24" t="str">
        <f t="shared" si="11"/>
        <v>448150 - Clothing Accessories Stores</v>
      </c>
      <c r="D721" s="22"/>
      <c r="E721" s="22" t="s">
        <v>372</v>
      </c>
      <c r="F721" s="22"/>
    </row>
    <row r="722" spans="1:6" ht="11.25">
      <c r="A722" s="18">
        <v>448190</v>
      </c>
      <c r="B722" s="24" t="s">
        <v>3423</v>
      </c>
      <c r="C722" s="24" t="str">
        <f t="shared" si="11"/>
        <v>448190 - Other Clothing Stores</v>
      </c>
      <c r="D722" s="22"/>
      <c r="E722" s="22" t="s">
        <v>372</v>
      </c>
      <c r="F722" s="22"/>
    </row>
    <row r="723" spans="1:6" ht="11.25">
      <c r="A723" s="18">
        <v>448210</v>
      </c>
      <c r="B723" s="24" t="s">
        <v>2204</v>
      </c>
      <c r="C723" s="24" t="str">
        <f t="shared" si="11"/>
        <v>448210 - Shoe Stores</v>
      </c>
      <c r="D723" s="22"/>
      <c r="E723" s="22" t="s">
        <v>372</v>
      </c>
      <c r="F723" s="22"/>
    </row>
    <row r="724" spans="1:6" ht="11.25">
      <c r="A724" s="18">
        <v>448310</v>
      </c>
      <c r="B724" s="24" t="s">
        <v>2205</v>
      </c>
      <c r="C724" s="24" t="str">
        <f t="shared" si="11"/>
        <v>448310 - Jewelry Stores</v>
      </c>
      <c r="D724" s="22"/>
      <c r="E724" s="22" t="s">
        <v>372</v>
      </c>
      <c r="F724" s="22"/>
    </row>
    <row r="725" spans="1:6" ht="11.25">
      <c r="A725" s="18">
        <v>448320</v>
      </c>
      <c r="B725" s="24" t="s">
        <v>2206</v>
      </c>
      <c r="C725" s="24" t="str">
        <f t="shared" si="11"/>
        <v>448320 - Luggage and Leather Goods Stores</v>
      </c>
      <c r="D725" s="22"/>
      <c r="E725" s="22" t="s">
        <v>372</v>
      </c>
      <c r="F725" s="22"/>
    </row>
    <row r="726" spans="1:6" ht="11.25">
      <c r="A726" s="18">
        <v>451110</v>
      </c>
      <c r="B726" s="24" t="s">
        <v>2207</v>
      </c>
      <c r="C726" s="24" t="str">
        <f t="shared" si="11"/>
        <v>451110 - Sporting Goods Stores</v>
      </c>
      <c r="D726" s="22"/>
      <c r="E726" s="22" t="s">
        <v>372</v>
      </c>
      <c r="F726" s="22"/>
    </row>
    <row r="727" spans="1:6" ht="11.25">
      <c r="A727" s="18">
        <v>451120</v>
      </c>
      <c r="B727" s="24" t="s">
        <v>2208</v>
      </c>
      <c r="C727" s="24" t="str">
        <f t="shared" si="11"/>
        <v>451120 - Hobby, Toy, and Game Stores</v>
      </c>
      <c r="D727" s="22"/>
      <c r="E727" s="22" t="s">
        <v>372</v>
      </c>
      <c r="F727" s="22"/>
    </row>
    <row r="728" spans="1:6" ht="11.25">
      <c r="A728" s="18">
        <v>451130</v>
      </c>
      <c r="B728" s="24" t="s">
        <v>2209</v>
      </c>
      <c r="C728" s="24" t="str">
        <f t="shared" si="11"/>
        <v>451130 - Sewing, Needlework, and Piece Goods Stores</v>
      </c>
      <c r="D728" s="22"/>
      <c r="E728" s="22" t="s">
        <v>372</v>
      </c>
      <c r="F728" s="22"/>
    </row>
    <row r="729" spans="1:6" ht="11.25">
      <c r="A729" s="18">
        <v>451140</v>
      </c>
      <c r="B729" s="24" t="s">
        <v>2210</v>
      </c>
      <c r="C729" s="24" t="str">
        <f t="shared" si="11"/>
        <v>451140 - Musical Instrument and Supplies Stores</v>
      </c>
      <c r="D729" s="22"/>
      <c r="E729" s="22" t="s">
        <v>372</v>
      </c>
      <c r="F729" s="22"/>
    </row>
    <row r="730" spans="1:6" ht="11.25">
      <c r="A730" s="18">
        <v>451211</v>
      </c>
      <c r="B730" s="24" t="s">
        <v>2211</v>
      </c>
      <c r="C730" s="24" t="str">
        <f t="shared" si="11"/>
        <v>451211 - Book Stores</v>
      </c>
      <c r="D730" s="22"/>
      <c r="E730" s="22" t="s">
        <v>372</v>
      </c>
      <c r="F730" s="22"/>
    </row>
    <row r="731" spans="1:6" ht="11.25">
      <c r="A731" s="18">
        <v>451212</v>
      </c>
      <c r="B731" s="24" t="s">
        <v>2212</v>
      </c>
      <c r="C731" s="24" t="str">
        <f t="shared" si="11"/>
        <v>451212 - News Dealers and Newsstands</v>
      </c>
      <c r="D731" s="22"/>
      <c r="E731" s="22" t="s">
        <v>372</v>
      </c>
      <c r="F731" s="22"/>
    </row>
    <row r="732" spans="1:6" ht="11.25">
      <c r="A732" s="18">
        <v>451220</v>
      </c>
      <c r="B732" s="24" t="s">
        <v>2213</v>
      </c>
      <c r="C732" s="24" t="str">
        <f t="shared" si="11"/>
        <v>451220 - Prerecorded Tape, Compact Disc, and Record Stores</v>
      </c>
      <c r="D732" s="22"/>
      <c r="E732" s="22" t="s">
        <v>372</v>
      </c>
      <c r="F732" s="22"/>
    </row>
    <row r="733" spans="1:6" ht="11.25">
      <c r="A733" s="18">
        <v>452111</v>
      </c>
      <c r="B733" s="24" t="s">
        <v>2214</v>
      </c>
      <c r="C733" s="24" t="str">
        <f t="shared" si="11"/>
        <v>452111 - Department Stores (except Discount Department Stores)</v>
      </c>
      <c r="D733" s="22"/>
      <c r="E733" s="22" t="s">
        <v>372</v>
      </c>
      <c r="F733" s="22"/>
    </row>
    <row r="734" spans="1:6" ht="11.25">
      <c r="A734" s="18">
        <v>452112</v>
      </c>
      <c r="B734" s="24" t="s">
        <v>215</v>
      </c>
      <c r="C734" s="24" t="str">
        <f t="shared" si="11"/>
        <v>452112 - Discount Department Stores</v>
      </c>
      <c r="D734" s="22"/>
      <c r="E734" s="22" t="s">
        <v>372</v>
      </c>
      <c r="F734" s="22"/>
    </row>
    <row r="735" spans="1:6" ht="11.25">
      <c r="A735" s="18">
        <v>452910</v>
      </c>
      <c r="B735" s="24" t="s">
        <v>216</v>
      </c>
      <c r="C735" s="24" t="str">
        <f t="shared" si="11"/>
        <v>452910 - Warehouse Clubs and Supercenters</v>
      </c>
      <c r="D735" s="22"/>
      <c r="E735" s="22" t="s">
        <v>372</v>
      </c>
      <c r="F735" s="22"/>
    </row>
    <row r="736" spans="1:6" ht="11.25">
      <c r="A736" s="18">
        <v>452990</v>
      </c>
      <c r="B736" s="24" t="s">
        <v>217</v>
      </c>
      <c r="C736" s="24" t="str">
        <f t="shared" si="11"/>
        <v>452990 - All Other General Merchandise Stores</v>
      </c>
      <c r="D736" s="22"/>
      <c r="E736" s="22" t="s">
        <v>372</v>
      </c>
      <c r="F736" s="22"/>
    </row>
    <row r="737" spans="1:6" ht="11.25">
      <c r="A737" s="18">
        <v>453110</v>
      </c>
      <c r="B737" s="24" t="s">
        <v>218</v>
      </c>
      <c r="C737" s="24" t="str">
        <f t="shared" si="11"/>
        <v>453110 - Florists</v>
      </c>
      <c r="D737" s="22"/>
      <c r="E737" s="22" t="s">
        <v>372</v>
      </c>
      <c r="F737" s="22"/>
    </row>
    <row r="738" spans="1:6" ht="11.25">
      <c r="A738" s="18">
        <v>453210</v>
      </c>
      <c r="B738" s="24" t="s">
        <v>219</v>
      </c>
      <c r="C738" s="24" t="str">
        <f t="shared" si="11"/>
        <v>453210 - Office Supplies and Stationery Stores</v>
      </c>
      <c r="D738" s="22"/>
      <c r="E738" s="22" t="s">
        <v>372</v>
      </c>
      <c r="F738" s="22"/>
    </row>
    <row r="739" spans="1:6" ht="11.25">
      <c r="A739" s="18">
        <v>453220</v>
      </c>
      <c r="B739" s="24" t="s">
        <v>220</v>
      </c>
      <c r="C739" s="24" t="str">
        <f t="shared" si="11"/>
        <v>453220 - Gift, Novelty, and Souvenir Stores</v>
      </c>
      <c r="D739" s="22"/>
      <c r="E739" s="22" t="s">
        <v>372</v>
      </c>
      <c r="F739" s="22"/>
    </row>
    <row r="740" spans="1:6" ht="11.25">
      <c r="A740" s="18">
        <v>453310</v>
      </c>
      <c r="B740" s="24" t="s">
        <v>54</v>
      </c>
      <c r="C740" s="24" t="str">
        <f t="shared" si="11"/>
        <v>453310 - Used Merchandise Stores</v>
      </c>
      <c r="D740" s="22"/>
      <c r="E740" s="22" t="s">
        <v>372</v>
      </c>
      <c r="F740" s="22"/>
    </row>
    <row r="741" spans="1:6" ht="11.25">
      <c r="A741" s="18">
        <v>453910</v>
      </c>
      <c r="B741" s="24" t="s">
        <v>55</v>
      </c>
      <c r="C741" s="24" t="str">
        <f t="shared" si="11"/>
        <v>453910 - Pet and Pet Supplies Stores</v>
      </c>
      <c r="D741" s="22"/>
      <c r="E741" s="22" t="s">
        <v>372</v>
      </c>
      <c r="F741" s="22"/>
    </row>
    <row r="742" spans="1:6" ht="11.25">
      <c r="A742" s="18">
        <v>453920</v>
      </c>
      <c r="B742" s="24" t="s">
        <v>56</v>
      </c>
      <c r="C742" s="24" t="str">
        <f t="shared" si="11"/>
        <v>453920 - Art Dealers</v>
      </c>
      <c r="D742" s="22"/>
      <c r="E742" s="22" t="s">
        <v>372</v>
      </c>
      <c r="F742" s="22"/>
    </row>
    <row r="743" spans="1:6" ht="11.25">
      <c r="A743" s="18">
        <v>453930</v>
      </c>
      <c r="B743" s="24" t="s">
        <v>57</v>
      </c>
      <c r="C743" s="24" t="str">
        <f t="shared" si="11"/>
        <v>453930 - Manufactured (Mobile) Home Dealers</v>
      </c>
      <c r="D743" s="22"/>
      <c r="E743" s="22" t="s">
        <v>372</v>
      </c>
      <c r="F743" s="22"/>
    </row>
    <row r="744" spans="1:6" ht="11.25">
      <c r="A744" s="18">
        <v>453991</v>
      </c>
      <c r="B744" s="24" t="s">
        <v>58</v>
      </c>
      <c r="C744" s="24" t="str">
        <f t="shared" si="11"/>
        <v>453991 - Tobacco Stores</v>
      </c>
      <c r="D744" s="22"/>
      <c r="E744" s="22" t="s">
        <v>372</v>
      </c>
      <c r="F744" s="22"/>
    </row>
    <row r="745" spans="1:6" ht="11.25">
      <c r="A745" s="18">
        <v>453998</v>
      </c>
      <c r="B745" s="24" t="s">
        <v>59</v>
      </c>
      <c r="C745" s="24" t="str">
        <f t="shared" si="11"/>
        <v>453998 - All Other Miscellaneous Store Retailers (except Tobacco Stores)</v>
      </c>
      <c r="D745" s="22"/>
      <c r="E745" s="22" t="s">
        <v>372</v>
      </c>
      <c r="F745" s="22"/>
    </row>
    <row r="746" spans="1:6" ht="11.25">
      <c r="A746" s="18">
        <v>454111</v>
      </c>
      <c r="B746" s="24" t="s">
        <v>60</v>
      </c>
      <c r="C746" s="24" t="str">
        <f t="shared" si="11"/>
        <v>454111 - Electronic Shopping</v>
      </c>
      <c r="D746" s="22"/>
      <c r="E746" s="22" t="s">
        <v>372</v>
      </c>
      <c r="F746" s="22"/>
    </row>
    <row r="747" spans="1:6" ht="11.25">
      <c r="A747" s="18">
        <v>454112</v>
      </c>
      <c r="B747" s="24" t="s">
        <v>61</v>
      </c>
      <c r="C747" s="24" t="str">
        <f t="shared" si="11"/>
        <v>454112 - Electronic Auctions</v>
      </c>
      <c r="D747" s="22"/>
      <c r="E747" s="22" t="s">
        <v>372</v>
      </c>
      <c r="F747" s="22"/>
    </row>
    <row r="748" spans="1:6" ht="11.25">
      <c r="A748" s="18">
        <v>454113</v>
      </c>
      <c r="B748" s="24" t="s">
        <v>62</v>
      </c>
      <c r="C748" s="24" t="str">
        <f t="shared" si="11"/>
        <v>454113 - Mail-Order Houses</v>
      </c>
      <c r="D748" s="22"/>
      <c r="E748" s="22" t="s">
        <v>372</v>
      </c>
      <c r="F748" s="22"/>
    </row>
    <row r="749" spans="1:6" ht="11.25">
      <c r="A749" s="18">
        <v>454210</v>
      </c>
      <c r="B749" s="24" t="s">
        <v>63</v>
      </c>
      <c r="C749" s="24" t="str">
        <f t="shared" si="11"/>
        <v>454210 - Vending Machine Operators</v>
      </c>
      <c r="D749" s="22"/>
      <c r="E749" s="22" t="s">
        <v>372</v>
      </c>
      <c r="F749" s="22"/>
    </row>
    <row r="750" spans="1:6" ht="11.25">
      <c r="A750" s="18">
        <v>454311</v>
      </c>
      <c r="B750" s="24" t="s">
        <v>64</v>
      </c>
      <c r="C750" s="24" t="str">
        <f t="shared" si="11"/>
        <v>454311 - Heating Oil Dealers</v>
      </c>
      <c r="D750" s="22"/>
      <c r="E750" s="22" t="s">
        <v>372</v>
      </c>
      <c r="F750" s="22"/>
    </row>
    <row r="751" spans="1:6" ht="11.25">
      <c r="A751" s="18">
        <v>454312</v>
      </c>
      <c r="B751" s="24" t="s">
        <v>65</v>
      </c>
      <c r="C751" s="24" t="str">
        <f t="shared" si="11"/>
        <v>454312 - Liquefied Petroleum Gas (Bottled Gas) Dealers</v>
      </c>
      <c r="D751" s="22"/>
      <c r="E751" s="22" t="s">
        <v>372</v>
      </c>
      <c r="F751" s="22"/>
    </row>
    <row r="752" spans="1:6" ht="11.25">
      <c r="A752" s="18">
        <v>454319</v>
      </c>
      <c r="B752" s="24" t="s">
        <v>1657</v>
      </c>
      <c r="C752" s="24" t="str">
        <f t="shared" si="11"/>
        <v>454319 - Other Fuel Dealers</v>
      </c>
      <c r="D752" s="22"/>
      <c r="E752" s="22" t="s">
        <v>372</v>
      </c>
      <c r="F752" s="22"/>
    </row>
    <row r="753" spans="1:6" ht="11.25">
      <c r="A753" s="18">
        <v>454390</v>
      </c>
      <c r="B753" s="24" t="s">
        <v>1658</v>
      </c>
      <c r="C753" s="24" t="str">
        <f t="shared" si="11"/>
        <v>454390 - Other Direct Selling Establishments</v>
      </c>
      <c r="D753" s="22"/>
      <c r="E753" s="22" t="s">
        <v>372</v>
      </c>
      <c r="F753" s="22"/>
    </row>
    <row r="754" spans="1:6" ht="11.25">
      <c r="A754" s="18">
        <v>481111</v>
      </c>
      <c r="B754" s="24" t="s">
        <v>1659</v>
      </c>
      <c r="C754" s="24" t="str">
        <f t="shared" si="11"/>
        <v>481111 - Scheduled Passenger Air Transportation</v>
      </c>
      <c r="D754" s="22"/>
      <c r="E754" s="22" t="s">
        <v>372</v>
      </c>
      <c r="F754" s="22"/>
    </row>
    <row r="755" spans="1:6" ht="11.25">
      <c r="A755" s="18">
        <v>481112</v>
      </c>
      <c r="B755" s="24" t="s">
        <v>1660</v>
      </c>
      <c r="C755" s="24" t="str">
        <f t="shared" si="11"/>
        <v>481112 - Scheduled Freight Air Transportation</v>
      </c>
      <c r="D755" s="22"/>
      <c r="E755" s="22" t="s">
        <v>372</v>
      </c>
      <c r="F755" s="22"/>
    </row>
    <row r="756" spans="1:6" ht="11.25">
      <c r="A756" s="18">
        <v>481211</v>
      </c>
      <c r="B756" s="24" t="s">
        <v>2367</v>
      </c>
      <c r="C756" s="24" t="str">
        <f t="shared" si="11"/>
        <v>481211 - Nonscheduled Chartered Passenger Air Transportation</v>
      </c>
      <c r="D756" s="22"/>
      <c r="E756" s="22" t="s">
        <v>372</v>
      </c>
      <c r="F756" s="22"/>
    </row>
    <row r="757" spans="1:6" ht="11.25">
      <c r="A757" s="18">
        <v>481212</v>
      </c>
      <c r="B757" s="24" t="s">
        <v>2368</v>
      </c>
      <c r="C757" s="24" t="str">
        <f t="shared" si="11"/>
        <v>481212 - Nonscheduled Chartered Freight Air Transportation</v>
      </c>
      <c r="D757" s="22"/>
      <c r="E757" s="22" t="s">
        <v>372</v>
      </c>
      <c r="F757" s="22"/>
    </row>
    <row r="758" spans="1:6" ht="11.25">
      <c r="A758" s="18">
        <v>481219</v>
      </c>
      <c r="B758" s="24" t="s">
        <v>2369</v>
      </c>
      <c r="C758" s="24" t="str">
        <f t="shared" si="11"/>
        <v>481219 - Other Nonscheduled Air Transportation</v>
      </c>
      <c r="D758" s="22"/>
      <c r="E758" s="22" t="s">
        <v>372</v>
      </c>
      <c r="F758" s="22"/>
    </row>
    <row r="759" spans="1:6" ht="11.25">
      <c r="A759" s="18">
        <v>482111</v>
      </c>
      <c r="B759" s="24" t="s">
        <v>2370</v>
      </c>
      <c r="C759" s="24" t="str">
        <f t="shared" si="11"/>
        <v>482111 - Line-Haul Railroads</v>
      </c>
      <c r="D759" s="22"/>
      <c r="E759" s="22" t="s">
        <v>372</v>
      </c>
      <c r="F759" s="22"/>
    </row>
    <row r="760" spans="1:6" ht="11.25">
      <c r="A760" s="18">
        <v>482112</v>
      </c>
      <c r="B760" s="24" t="s">
        <v>2371</v>
      </c>
      <c r="C760" s="24" t="str">
        <f t="shared" si="11"/>
        <v>482112 - Short Line Railroads</v>
      </c>
      <c r="D760" s="22"/>
      <c r="E760" s="22" t="s">
        <v>372</v>
      </c>
      <c r="F760" s="22"/>
    </row>
    <row r="761" spans="1:6" ht="11.25">
      <c r="A761" s="18">
        <v>483111</v>
      </c>
      <c r="B761" s="24" t="s">
        <v>2372</v>
      </c>
      <c r="C761" s="24" t="str">
        <f t="shared" si="11"/>
        <v>483111 - Deep Sea Freight Transportation</v>
      </c>
      <c r="D761" s="22"/>
      <c r="E761" s="22" t="s">
        <v>372</v>
      </c>
      <c r="F761" s="22"/>
    </row>
    <row r="762" spans="1:6" ht="11.25">
      <c r="A762" s="18">
        <v>483112</v>
      </c>
      <c r="B762" s="24" t="s">
        <v>2373</v>
      </c>
      <c r="C762" s="24" t="str">
        <f t="shared" si="11"/>
        <v>483112 - Deep Sea Passenger Transportation</v>
      </c>
      <c r="D762" s="22"/>
      <c r="E762" s="22" t="s">
        <v>372</v>
      </c>
      <c r="F762" s="22"/>
    </row>
    <row r="763" spans="1:6" ht="11.25">
      <c r="A763" s="18">
        <v>483113</v>
      </c>
      <c r="B763" s="24" t="s">
        <v>2374</v>
      </c>
      <c r="C763" s="24" t="str">
        <f t="shared" si="11"/>
        <v>483113 - Coastal and Great Lakes Freight Transportation</v>
      </c>
      <c r="D763" s="22"/>
      <c r="E763" s="22" t="s">
        <v>372</v>
      </c>
      <c r="F763" s="22"/>
    </row>
    <row r="764" spans="1:6" ht="11.25">
      <c r="A764" s="18">
        <v>483114</v>
      </c>
      <c r="B764" s="24" t="s">
        <v>2375</v>
      </c>
      <c r="C764" s="24" t="str">
        <f t="shared" si="11"/>
        <v>483114 - Coastal and Great Lakes Passenger Transportation</v>
      </c>
      <c r="D764" s="22"/>
      <c r="E764" s="22" t="s">
        <v>372</v>
      </c>
      <c r="F764" s="22"/>
    </row>
    <row r="765" spans="1:6" ht="11.25">
      <c r="A765" s="18">
        <v>483211</v>
      </c>
      <c r="B765" s="24" t="s">
        <v>2376</v>
      </c>
      <c r="C765" s="24" t="str">
        <f t="shared" si="11"/>
        <v>483211 - Inland Water Freight Transportation</v>
      </c>
      <c r="D765" s="22"/>
      <c r="E765" s="22" t="s">
        <v>372</v>
      </c>
      <c r="F765" s="22"/>
    </row>
    <row r="766" spans="1:6" ht="11.25">
      <c r="A766" s="18">
        <v>483212</v>
      </c>
      <c r="B766" s="24" t="s">
        <v>2377</v>
      </c>
      <c r="C766" s="24" t="str">
        <f t="shared" si="11"/>
        <v>483212 - Inland Water Passenger Transportation</v>
      </c>
      <c r="D766" s="22"/>
      <c r="E766" s="22" t="s">
        <v>372</v>
      </c>
      <c r="F766" s="22"/>
    </row>
    <row r="767" spans="1:6" ht="11.25">
      <c r="A767" s="18">
        <v>484110</v>
      </c>
      <c r="B767" s="24" t="s">
        <v>2378</v>
      </c>
      <c r="C767" s="24" t="str">
        <f t="shared" si="11"/>
        <v>484110 - General Freight Trucking, Local</v>
      </c>
      <c r="D767" s="22"/>
      <c r="E767" s="22" t="s">
        <v>372</v>
      </c>
      <c r="F767" s="22"/>
    </row>
    <row r="768" spans="1:6" ht="11.25">
      <c r="A768" s="18">
        <v>484121</v>
      </c>
      <c r="B768" s="24" t="s">
        <v>2379</v>
      </c>
      <c r="C768" s="24" t="str">
        <f t="shared" si="11"/>
        <v>484121 - General Freight Trucking, Long-Distance, Truckload</v>
      </c>
      <c r="D768" s="22"/>
      <c r="E768" s="22" t="s">
        <v>372</v>
      </c>
      <c r="F768" s="22"/>
    </row>
    <row r="769" spans="1:6" ht="11.25">
      <c r="A769" s="18">
        <v>484122</v>
      </c>
      <c r="B769" s="24" t="s">
        <v>2380</v>
      </c>
      <c r="C769" s="24" t="str">
        <f t="shared" si="11"/>
        <v>484122 - General Freight Trucking, Long-Distance, Less Than Truckload</v>
      </c>
      <c r="D769" s="22"/>
      <c r="E769" s="22" t="s">
        <v>372</v>
      </c>
      <c r="F769" s="22"/>
    </row>
    <row r="770" spans="1:6" ht="11.25">
      <c r="A770" s="18">
        <v>484210</v>
      </c>
      <c r="B770" s="24" t="s">
        <v>2941</v>
      </c>
      <c r="C770" s="24" t="str">
        <f aca="true" t="shared" si="12" ref="C770:C833">A770&amp;" - "&amp;B770</f>
        <v>484210 - Used Household and Office Goods Moving</v>
      </c>
      <c r="D770" s="22"/>
      <c r="E770" s="22" t="s">
        <v>372</v>
      </c>
      <c r="F770" s="22"/>
    </row>
    <row r="771" spans="1:6" ht="11.25">
      <c r="A771" s="18">
        <v>484220</v>
      </c>
      <c r="B771" s="24" t="s">
        <v>2942</v>
      </c>
      <c r="C771" s="24" t="str">
        <f t="shared" si="12"/>
        <v>484220 - Specialized Freight (except Used Goods) Trucking, Local</v>
      </c>
      <c r="D771" s="22"/>
      <c r="E771" s="22" t="s">
        <v>372</v>
      </c>
      <c r="F771" s="22"/>
    </row>
    <row r="772" spans="1:6" ht="11.25">
      <c r="A772" s="18">
        <v>484230</v>
      </c>
      <c r="B772" s="24" t="s">
        <v>1868</v>
      </c>
      <c r="C772" s="24" t="str">
        <f t="shared" si="12"/>
        <v>484230 - Specialized Freight (except Used Goods) Trucking, Long-Distance</v>
      </c>
      <c r="D772" s="22"/>
      <c r="E772" s="22" t="s">
        <v>372</v>
      </c>
      <c r="F772" s="22"/>
    </row>
    <row r="773" spans="1:6" ht="11.25">
      <c r="A773" s="18">
        <v>485111</v>
      </c>
      <c r="B773" s="24" t="s">
        <v>2443</v>
      </c>
      <c r="C773" s="24" t="str">
        <f t="shared" si="12"/>
        <v>485111 - Mixed Mode Transit Systems</v>
      </c>
      <c r="D773" s="22"/>
      <c r="E773" s="22" t="s">
        <v>372</v>
      </c>
      <c r="F773" s="22"/>
    </row>
    <row r="774" spans="1:6" ht="11.25">
      <c r="A774" s="18">
        <v>485112</v>
      </c>
      <c r="B774" s="24" t="s">
        <v>2444</v>
      </c>
      <c r="C774" s="24" t="str">
        <f t="shared" si="12"/>
        <v>485112 - Commuter Rail Systems</v>
      </c>
      <c r="D774" s="22"/>
      <c r="E774" s="22" t="s">
        <v>372</v>
      </c>
      <c r="F774" s="22"/>
    </row>
    <row r="775" spans="1:6" ht="11.25">
      <c r="A775" s="18">
        <v>485113</v>
      </c>
      <c r="B775" s="24" t="s">
        <v>2445</v>
      </c>
      <c r="C775" s="24" t="str">
        <f t="shared" si="12"/>
        <v>485113 - Bus and Other Motor Vehicle Transit Systems</v>
      </c>
      <c r="D775" s="22"/>
      <c r="E775" s="22" t="s">
        <v>372</v>
      </c>
      <c r="F775" s="22"/>
    </row>
    <row r="776" spans="1:6" ht="11.25">
      <c r="A776" s="18">
        <v>485119</v>
      </c>
      <c r="B776" s="24" t="s">
        <v>2446</v>
      </c>
      <c r="C776" s="24" t="str">
        <f t="shared" si="12"/>
        <v>485119 - Other Urban Transit Systems</v>
      </c>
      <c r="D776" s="22"/>
      <c r="E776" s="22" t="s">
        <v>372</v>
      </c>
      <c r="F776" s="22"/>
    </row>
    <row r="777" spans="1:6" ht="11.25">
      <c r="A777" s="18">
        <v>485210</v>
      </c>
      <c r="B777" s="24" t="s">
        <v>2447</v>
      </c>
      <c r="C777" s="24" t="str">
        <f t="shared" si="12"/>
        <v>485210 - Interurban and Rural Bus Transportation</v>
      </c>
      <c r="D777" s="22"/>
      <c r="E777" s="22" t="s">
        <v>372</v>
      </c>
      <c r="F777" s="22"/>
    </row>
    <row r="778" spans="1:6" ht="11.25">
      <c r="A778" s="18">
        <v>485310</v>
      </c>
      <c r="B778" s="24" t="s">
        <v>2448</v>
      </c>
      <c r="C778" s="24" t="str">
        <f t="shared" si="12"/>
        <v>485310 - Taxi Service</v>
      </c>
      <c r="D778" s="22"/>
      <c r="E778" s="22" t="s">
        <v>372</v>
      </c>
      <c r="F778" s="22"/>
    </row>
    <row r="779" spans="1:6" ht="11.25">
      <c r="A779" s="18">
        <v>485320</v>
      </c>
      <c r="B779" s="24" t="s">
        <v>2449</v>
      </c>
      <c r="C779" s="24" t="str">
        <f t="shared" si="12"/>
        <v>485320 - Limousine Service</v>
      </c>
      <c r="D779" s="22"/>
      <c r="E779" s="22" t="s">
        <v>372</v>
      </c>
      <c r="F779" s="22"/>
    </row>
    <row r="780" spans="1:6" ht="11.25">
      <c r="A780" s="18">
        <v>485410</v>
      </c>
      <c r="B780" s="24" t="s">
        <v>2450</v>
      </c>
      <c r="C780" s="24" t="str">
        <f t="shared" si="12"/>
        <v>485410 - School and Employee Bus Transportation</v>
      </c>
      <c r="D780" s="22"/>
      <c r="E780" s="22" t="s">
        <v>372</v>
      </c>
      <c r="F780" s="22"/>
    </row>
    <row r="781" spans="1:6" ht="11.25">
      <c r="A781" s="18">
        <v>485510</v>
      </c>
      <c r="B781" s="24" t="s">
        <v>2451</v>
      </c>
      <c r="C781" s="24" t="str">
        <f t="shared" si="12"/>
        <v>485510 - Charter Bus Industry</v>
      </c>
      <c r="D781" s="22"/>
      <c r="E781" s="22" t="s">
        <v>372</v>
      </c>
      <c r="F781" s="22"/>
    </row>
    <row r="782" spans="1:6" ht="11.25">
      <c r="A782" s="18">
        <v>485991</v>
      </c>
      <c r="B782" s="24" t="s">
        <v>2452</v>
      </c>
      <c r="C782" s="24" t="str">
        <f t="shared" si="12"/>
        <v>485991 - Special Needs Transportation</v>
      </c>
      <c r="D782" s="22"/>
      <c r="E782" s="22" t="s">
        <v>372</v>
      </c>
      <c r="F782" s="22"/>
    </row>
    <row r="783" spans="1:6" ht="11.25">
      <c r="A783" s="18">
        <v>485999</v>
      </c>
      <c r="B783" s="24" t="s">
        <v>2453</v>
      </c>
      <c r="C783" s="24" t="str">
        <f t="shared" si="12"/>
        <v>485999 - All Other Transit and Ground Passenger Transportation</v>
      </c>
      <c r="D783" s="22"/>
      <c r="E783" s="22" t="s">
        <v>372</v>
      </c>
      <c r="F783" s="22"/>
    </row>
    <row r="784" spans="1:6" ht="11.25">
      <c r="A784" s="18">
        <v>486110</v>
      </c>
      <c r="B784" s="24" t="s">
        <v>2454</v>
      </c>
      <c r="C784" s="24" t="str">
        <f t="shared" si="12"/>
        <v>486110 - Pipeline Transportation of Crude Oil</v>
      </c>
      <c r="D784" s="22"/>
      <c r="E784" s="22" t="s">
        <v>372</v>
      </c>
      <c r="F784" s="22"/>
    </row>
    <row r="785" spans="1:6" ht="11.25">
      <c r="A785" s="18">
        <v>486210</v>
      </c>
      <c r="B785" s="24" t="s">
        <v>2455</v>
      </c>
      <c r="C785" s="24" t="str">
        <f t="shared" si="12"/>
        <v>486210 - Pipeline Transportation of Natural Gas</v>
      </c>
      <c r="D785" s="22"/>
      <c r="E785" s="22" t="s">
        <v>372</v>
      </c>
      <c r="F785" s="22"/>
    </row>
    <row r="786" spans="1:6" ht="11.25">
      <c r="A786" s="18">
        <v>486910</v>
      </c>
      <c r="B786" s="24" t="s">
        <v>2456</v>
      </c>
      <c r="C786" s="24" t="str">
        <f t="shared" si="12"/>
        <v>486910 - Pipeline Transportation of Refined Petroleum Products</v>
      </c>
      <c r="D786" s="22"/>
      <c r="E786" s="22" t="s">
        <v>372</v>
      </c>
      <c r="F786" s="22"/>
    </row>
    <row r="787" spans="1:6" ht="11.25">
      <c r="A787" s="18">
        <v>486990</v>
      </c>
      <c r="B787" s="24" t="s">
        <v>2457</v>
      </c>
      <c r="C787" s="24" t="str">
        <f t="shared" si="12"/>
        <v>486990 - All Other Pipeline Transportation</v>
      </c>
      <c r="D787" s="22"/>
      <c r="E787" s="22" t="s">
        <v>372</v>
      </c>
      <c r="F787" s="22"/>
    </row>
    <row r="788" spans="1:6" ht="11.25">
      <c r="A788" s="18">
        <v>487110</v>
      </c>
      <c r="B788" s="24" t="s">
        <v>2458</v>
      </c>
      <c r="C788" s="24" t="str">
        <f t="shared" si="12"/>
        <v>487110 - Scenic and Sightseeing Transportation, Land</v>
      </c>
      <c r="D788" s="22"/>
      <c r="E788" s="22" t="s">
        <v>372</v>
      </c>
      <c r="F788" s="22"/>
    </row>
    <row r="789" spans="1:6" ht="11.25">
      <c r="A789" s="18">
        <v>487210</v>
      </c>
      <c r="B789" s="24" t="s">
        <v>2459</v>
      </c>
      <c r="C789" s="24" t="str">
        <f t="shared" si="12"/>
        <v>487210 - Scenic and Sightseeing Transportation, Water</v>
      </c>
      <c r="D789" s="22"/>
      <c r="E789" s="22" t="s">
        <v>372</v>
      </c>
      <c r="F789" s="22"/>
    </row>
    <row r="790" spans="1:6" ht="11.25">
      <c r="A790" s="18">
        <v>487990</v>
      </c>
      <c r="B790" s="24" t="s">
        <v>2460</v>
      </c>
      <c r="C790" s="24" t="str">
        <f t="shared" si="12"/>
        <v>487990 - Scenic and Sightseeing Transportation, Other</v>
      </c>
      <c r="D790" s="22"/>
      <c r="E790" s="22" t="s">
        <v>372</v>
      </c>
      <c r="F790" s="22"/>
    </row>
    <row r="791" spans="1:6" ht="11.25">
      <c r="A791" s="18">
        <v>488111</v>
      </c>
      <c r="B791" s="24" t="s">
        <v>2461</v>
      </c>
      <c r="C791" s="24" t="str">
        <f t="shared" si="12"/>
        <v>488111 - Air Traffic Control</v>
      </c>
      <c r="D791" s="22"/>
      <c r="E791" s="22" t="s">
        <v>372</v>
      </c>
      <c r="F791" s="22"/>
    </row>
    <row r="792" spans="1:6" ht="11.25">
      <c r="A792" s="18">
        <v>488119</v>
      </c>
      <c r="B792" s="24" t="s">
        <v>2462</v>
      </c>
      <c r="C792" s="24" t="str">
        <f t="shared" si="12"/>
        <v>488119 - Other Airport Operations</v>
      </c>
      <c r="D792" s="22"/>
      <c r="E792" s="22" t="s">
        <v>372</v>
      </c>
      <c r="F792" s="22"/>
    </row>
    <row r="793" spans="1:6" ht="11.25">
      <c r="A793" s="18">
        <v>488190</v>
      </c>
      <c r="B793" s="24" t="s">
        <v>1984</v>
      </c>
      <c r="C793" s="24" t="str">
        <f t="shared" si="12"/>
        <v>488190 - Other Support Activities for Air Transportation</v>
      </c>
      <c r="D793" s="22"/>
      <c r="E793" s="22" t="s">
        <v>372</v>
      </c>
      <c r="F793" s="22"/>
    </row>
    <row r="794" spans="1:6" ht="11.25">
      <c r="A794" s="18">
        <v>488210</v>
      </c>
      <c r="B794" s="24" t="s">
        <v>1985</v>
      </c>
      <c r="C794" s="24" t="str">
        <f t="shared" si="12"/>
        <v>488210 - Support Activities for Rail Transportation</v>
      </c>
      <c r="D794" s="22"/>
      <c r="E794" s="22" t="s">
        <v>372</v>
      </c>
      <c r="F794" s="22"/>
    </row>
    <row r="795" spans="1:6" ht="11.25">
      <c r="A795" s="18">
        <v>488310</v>
      </c>
      <c r="B795" s="24" t="s">
        <v>1986</v>
      </c>
      <c r="C795" s="24" t="str">
        <f t="shared" si="12"/>
        <v>488310 - Port and Harbor Operations</v>
      </c>
      <c r="D795" s="22"/>
      <c r="E795" s="22" t="s">
        <v>372</v>
      </c>
      <c r="F795" s="22"/>
    </row>
    <row r="796" spans="1:6" ht="11.25">
      <c r="A796" s="18">
        <v>488320</v>
      </c>
      <c r="B796" s="24" t="s">
        <v>1987</v>
      </c>
      <c r="C796" s="24" t="str">
        <f t="shared" si="12"/>
        <v>488320 - Marine Cargo Handling</v>
      </c>
      <c r="D796" s="22"/>
      <c r="E796" s="22" t="s">
        <v>372</v>
      </c>
      <c r="F796" s="22"/>
    </row>
    <row r="797" spans="1:6" ht="11.25">
      <c r="A797" s="18">
        <v>488330</v>
      </c>
      <c r="B797" s="24" t="s">
        <v>1988</v>
      </c>
      <c r="C797" s="24" t="str">
        <f t="shared" si="12"/>
        <v>488330 - Navigational Services to Shipping</v>
      </c>
      <c r="D797" s="22"/>
      <c r="E797" s="22" t="s">
        <v>372</v>
      </c>
      <c r="F797" s="22"/>
    </row>
    <row r="798" spans="1:6" ht="11.25">
      <c r="A798" s="18">
        <v>488390</v>
      </c>
      <c r="B798" s="24" t="s">
        <v>66</v>
      </c>
      <c r="C798" s="24" t="str">
        <f t="shared" si="12"/>
        <v>488390 - Other Support Activities for Water Transportation</v>
      </c>
      <c r="D798" s="22"/>
      <c r="E798" s="22" t="s">
        <v>372</v>
      </c>
      <c r="F798" s="22"/>
    </row>
    <row r="799" spans="1:6" ht="11.25">
      <c r="A799" s="18">
        <v>488410</v>
      </c>
      <c r="B799" s="24" t="s">
        <v>67</v>
      </c>
      <c r="C799" s="24" t="str">
        <f t="shared" si="12"/>
        <v>488410 - Motor Vehicle Towing</v>
      </c>
      <c r="D799" s="22"/>
      <c r="E799" s="22" t="s">
        <v>372</v>
      </c>
      <c r="F799" s="22"/>
    </row>
    <row r="800" spans="1:6" ht="11.25">
      <c r="A800" s="18">
        <v>488490</v>
      </c>
      <c r="B800" s="24" t="s">
        <v>68</v>
      </c>
      <c r="C800" s="24" t="str">
        <f t="shared" si="12"/>
        <v>488490 - Other Support Activities for Road Transportation</v>
      </c>
      <c r="D800" s="22"/>
      <c r="E800" s="22" t="s">
        <v>372</v>
      </c>
      <c r="F800" s="22"/>
    </row>
    <row r="801" spans="1:6" ht="11.25">
      <c r="A801" s="18">
        <v>488510</v>
      </c>
      <c r="B801" s="24" t="s">
        <v>69</v>
      </c>
      <c r="C801" s="24" t="str">
        <f t="shared" si="12"/>
        <v>488510 - Freight Transportation Arrangement</v>
      </c>
      <c r="D801" s="22"/>
      <c r="E801" s="22" t="s">
        <v>372</v>
      </c>
      <c r="F801" s="22"/>
    </row>
    <row r="802" spans="1:6" ht="11.25">
      <c r="A802" s="18">
        <v>488991</v>
      </c>
      <c r="B802" s="24" t="s">
        <v>70</v>
      </c>
      <c r="C802" s="24" t="str">
        <f t="shared" si="12"/>
        <v>488991 - Packing and Crating</v>
      </c>
      <c r="D802" s="22"/>
      <c r="E802" s="22" t="s">
        <v>372</v>
      </c>
      <c r="F802" s="22"/>
    </row>
    <row r="803" spans="1:6" ht="11.25">
      <c r="A803" s="18">
        <v>488999</v>
      </c>
      <c r="B803" s="24" t="s">
        <v>71</v>
      </c>
      <c r="C803" s="24" t="str">
        <f t="shared" si="12"/>
        <v>488999 - All Other Support Activities for Transportation</v>
      </c>
      <c r="D803" s="22"/>
      <c r="E803" s="22" t="s">
        <v>372</v>
      </c>
      <c r="F803" s="22"/>
    </row>
    <row r="804" spans="1:6" ht="11.25">
      <c r="A804" s="18">
        <v>491110</v>
      </c>
      <c r="B804" s="24" t="s">
        <v>72</v>
      </c>
      <c r="C804" s="24" t="str">
        <f t="shared" si="12"/>
        <v>491110 - Postal Service</v>
      </c>
      <c r="D804" s="22"/>
      <c r="E804" s="22" t="s">
        <v>372</v>
      </c>
      <c r="F804" s="22"/>
    </row>
    <row r="805" spans="1:6" ht="11.25">
      <c r="A805" s="18">
        <v>492110</v>
      </c>
      <c r="B805" s="24" t="s">
        <v>3508</v>
      </c>
      <c r="C805" s="24" t="str">
        <f t="shared" si="12"/>
        <v>492110 - Couriers and Express Delivery Services</v>
      </c>
      <c r="D805" s="22"/>
      <c r="E805" s="22" t="s">
        <v>372</v>
      </c>
      <c r="F805" s="22"/>
    </row>
    <row r="806" spans="1:6" ht="11.25">
      <c r="A806" s="18">
        <v>492210</v>
      </c>
      <c r="B806" s="24" t="s">
        <v>73</v>
      </c>
      <c r="C806" s="24" t="str">
        <f t="shared" si="12"/>
        <v>492210 - Local Messengers and Local Delivery</v>
      </c>
      <c r="D806" s="22"/>
      <c r="E806" s="22" t="s">
        <v>372</v>
      </c>
      <c r="F806" s="22"/>
    </row>
    <row r="807" spans="1:6" ht="11.25">
      <c r="A807" s="18">
        <v>493110</v>
      </c>
      <c r="B807" s="24" t="s">
        <v>74</v>
      </c>
      <c r="C807" s="24" t="str">
        <f t="shared" si="12"/>
        <v>493110 - General Warehousing and Storage</v>
      </c>
      <c r="D807" s="22"/>
      <c r="E807" s="22" t="s">
        <v>372</v>
      </c>
      <c r="F807" s="22"/>
    </row>
    <row r="808" spans="1:6" ht="11.25">
      <c r="A808" s="18">
        <v>493120</v>
      </c>
      <c r="B808" s="24" t="s">
        <v>75</v>
      </c>
      <c r="C808" s="24" t="str">
        <f t="shared" si="12"/>
        <v>493120 - Refrigerated Warehousing and Storage</v>
      </c>
      <c r="D808" s="22"/>
      <c r="E808" s="22" t="s">
        <v>372</v>
      </c>
      <c r="F808" s="22"/>
    </row>
    <row r="809" spans="1:6" ht="11.25">
      <c r="A809" s="18">
        <v>493130</v>
      </c>
      <c r="B809" s="24" t="s">
        <v>76</v>
      </c>
      <c r="C809" s="24" t="str">
        <f t="shared" si="12"/>
        <v>493130 - Farm Product Warehousing and Storage</v>
      </c>
      <c r="D809" s="22"/>
      <c r="E809" s="22" t="s">
        <v>372</v>
      </c>
      <c r="F809" s="22"/>
    </row>
    <row r="810" spans="1:6" ht="11.25">
      <c r="A810" s="18">
        <v>493190</v>
      </c>
      <c r="B810" s="24" t="s">
        <v>77</v>
      </c>
      <c r="C810" s="24" t="str">
        <f t="shared" si="12"/>
        <v>493190 - Other Warehousing and Storage</v>
      </c>
      <c r="D810" s="22"/>
      <c r="E810" s="22" t="s">
        <v>372</v>
      </c>
      <c r="F810" s="22"/>
    </row>
    <row r="811" spans="1:6" ht="11.25">
      <c r="A811" s="18">
        <v>511110</v>
      </c>
      <c r="B811" s="24" t="s">
        <v>78</v>
      </c>
      <c r="C811" s="24" t="str">
        <f t="shared" si="12"/>
        <v>511110 - Newspaper Publishers</v>
      </c>
      <c r="D811" s="22"/>
      <c r="E811" s="22" t="s">
        <v>372</v>
      </c>
      <c r="F811" s="22"/>
    </row>
    <row r="812" spans="1:6" ht="11.25">
      <c r="A812" s="18">
        <v>511120</v>
      </c>
      <c r="B812" s="24" t="s">
        <v>79</v>
      </c>
      <c r="C812" s="24" t="str">
        <f t="shared" si="12"/>
        <v>511120 - Periodical Publishers</v>
      </c>
      <c r="D812" s="22"/>
      <c r="E812" s="22" t="s">
        <v>372</v>
      </c>
      <c r="F812" s="22"/>
    </row>
    <row r="813" spans="1:6" ht="11.25">
      <c r="A813" s="18">
        <v>511130</v>
      </c>
      <c r="B813" s="24" t="s">
        <v>80</v>
      </c>
      <c r="C813" s="24" t="str">
        <f t="shared" si="12"/>
        <v>511130 - Book Publishers</v>
      </c>
      <c r="D813" s="22"/>
      <c r="E813" s="22" t="s">
        <v>372</v>
      </c>
      <c r="F813" s="22"/>
    </row>
    <row r="814" spans="1:6" ht="11.25">
      <c r="A814" s="18">
        <v>511140</v>
      </c>
      <c r="B814" s="24" t="s">
        <v>81</v>
      </c>
      <c r="C814" s="24" t="str">
        <f t="shared" si="12"/>
        <v>511140 - Directory and Mailing List Publishers</v>
      </c>
      <c r="D814" s="22"/>
      <c r="E814" s="22" t="s">
        <v>372</v>
      </c>
      <c r="F814" s="22"/>
    </row>
    <row r="815" spans="1:6" ht="11.25">
      <c r="A815" s="18">
        <v>511191</v>
      </c>
      <c r="B815" s="24" t="s">
        <v>82</v>
      </c>
      <c r="C815" s="24" t="str">
        <f t="shared" si="12"/>
        <v>511191 - Greeting Card Publishers</v>
      </c>
      <c r="D815" s="22"/>
      <c r="E815" s="22" t="s">
        <v>372</v>
      </c>
      <c r="F815" s="22"/>
    </row>
    <row r="816" spans="1:6" ht="11.25">
      <c r="A816" s="18">
        <v>511199</v>
      </c>
      <c r="B816" s="24" t="s">
        <v>83</v>
      </c>
      <c r="C816" s="24" t="str">
        <f t="shared" si="12"/>
        <v>511199 - All Other Publishers</v>
      </c>
      <c r="D816" s="22"/>
      <c r="E816" s="22" t="s">
        <v>372</v>
      </c>
      <c r="F816" s="22"/>
    </row>
    <row r="817" spans="1:6" ht="11.25">
      <c r="A817" s="18">
        <v>511210</v>
      </c>
      <c r="B817" s="24" t="s">
        <v>84</v>
      </c>
      <c r="C817" s="24" t="str">
        <f t="shared" si="12"/>
        <v>511210 - Software Publishers</v>
      </c>
      <c r="D817" s="22"/>
      <c r="E817" s="22" t="s">
        <v>372</v>
      </c>
      <c r="F817" s="22"/>
    </row>
    <row r="818" spans="1:6" ht="11.25">
      <c r="A818" s="18">
        <v>512110</v>
      </c>
      <c r="B818" s="24" t="s">
        <v>85</v>
      </c>
      <c r="C818" s="24" t="str">
        <f t="shared" si="12"/>
        <v>512110 - Motion Picture and Video Production</v>
      </c>
      <c r="D818" s="22"/>
      <c r="E818" s="22" t="s">
        <v>372</v>
      </c>
      <c r="F818" s="22"/>
    </row>
    <row r="819" spans="1:6" ht="11.25">
      <c r="A819" s="18">
        <v>512120</v>
      </c>
      <c r="B819" s="24" t="s">
        <v>86</v>
      </c>
      <c r="C819" s="24" t="str">
        <f t="shared" si="12"/>
        <v>512120 - Motion Picture and Video Distribution</v>
      </c>
      <c r="D819" s="22"/>
      <c r="E819" s="22" t="s">
        <v>372</v>
      </c>
      <c r="F819" s="22"/>
    </row>
    <row r="820" spans="1:6" ht="11.25">
      <c r="A820" s="18">
        <v>512131</v>
      </c>
      <c r="B820" s="24" t="s">
        <v>87</v>
      </c>
      <c r="C820" s="24" t="str">
        <f t="shared" si="12"/>
        <v>512131 - Motion Picture Theaters (except Drive-Ins)</v>
      </c>
      <c r="D820" s="22"/>
      <c r="E820" s="22" t="s">
        <v>372</v>
      </c>
      <c r="F820" s="22"/>
    </row>
    <row r="821" spans="1:6" ht="11.25">
      <c r="A821" s="18">
        <v>512132</v>
      </c>
      <c r="B821" s="24" t="s">
        <v>88</v>
      </c>
      <c r="C821" s="24" t="str">
        <f t="shared" si="12"/>
        <v>512132 - Drive-In Motion Picture Theaters</v>
      </c>
      <c r="D821" s="22"/>
      <c r="E821" s="22" t="s">
        <v>372</v>
      </c>
      <c r="F821" s="22"/>
    </row>
    <row r="822" spans="1:6" ht="11.25">
      <c r="A822" s="18">
        <v>512191</v>
      </c>
      <c r="B822" s="24" t="s">
        <v>3509</v>
      </c>
      <c r="C822" s="24" t="str">
        <f t="shared" si="12"/>
        <v>512191 - Teleproduction and Other Postproduction Services</v>
      </c>
      <c r="D822" s="22"/>
      <c r="E822" s="22" t="s">
        <v>372</v>
      </c>
      <c r="F822" s="22"/>
    </row>
    <row r="823" spans="1:6" ht="11.25">
      <c r="A823" s="18">
        <v>512199</v>
      </c>
      <c r="B823" s="24" t="s">
        <v>89</v>
      </c>
      <c r="C823" s="24" t="str">
        <f t="shared" si="12"/>
        <v>512199 - Other Motion Picture and Video Industries</v>
      </c>
      <c r="D823" s="22"/>
      <c r="E823" s="22" t="s">
        <v>372</v>
      </c>
      <c r="F823" s="22"/>
    </row>
    <row r="824" spans="1:6" ht="11.25">
      <c r="A824" s="18">
        <v>512210</v>
      </c>
      <c r="B824" s="24" t="s">
        <v>90</v>
      </c>
      <c r="C824" s="24" t="str">
        <f t="shared" si="12"/>
        <v>512210 - Record Production</v>
      </c>
      <c r="D824" s="22"/>
      <c r="E824" s="22" t="s">
        <v>372</v>
      </c>
      <c r="F824" s="22"/>
    </row>
    <row r="825" spans="1:6" ht="11.25">
      <c r="A825" s="18">
        <v>512220</v>
      </c>
      <c r="B825" s="24" t="s">
        <v>91</v>
      </c>
      <c r="C825" s="24" t="str">
        <f t="shared" si="12"/>
        <v>512220 - Integrated Record Production/Distribution</v>
      </c>
      <c r="D825" s="22"/>
      <c r="E825" s="22" t="s">
        <v>372</v>
      </c>
      <c r="F825" s="22"/>
    </row>
    <row r="826" spans="1:6" ht="11.25">
      <c r="A826" s="18">
        <v>512230</v>
      </c>
      <c r="B826" s="24" t="s">
        <v>92</v>
      </c>
      <c r="C826" s="24" t="str">
        <f t="shared" si="12"/>
        <v>512230 - Music Publishers</v>
      </c>
      <c r="D826" s="22"/>
      <c r="E826" s="22" t="s">
        <v>372</v>
      </c>
      <c r="F826" s="22"/>
    </row>
    <row r="827" spans="1:6" ht="11.25">
      <c r="A827" s="18">
        <v>512240</v>
      </c>
      <c r="B827" s="24" t="s">
        <v>93</v>
      </c>
      <c r="C827" s="24" t="str">
        <f t="shared" si="12"/>
        <v>512240 - Sound Recording Studios</v>
      </c>
      <c r="D827" s="22"/>
      <c r="E827" s="22" t="s">
        <v>372</v>
      </c>
      <c r="F827" s="22"/>
    </row>
    <row r="828" spans="1:6" ht="11.25">
      <c r="A828" s="18">
        <v>512290</v>
      </c>
      <c r="B828" s="24" t="s">
        <v>94</v>
      </c>
      <c r="C828" s="24" t="str">
        <f t="shared" si="12"/>
        <v>512290 - Other Sound Recording Industries</v>
      </c>
      <c r="D828" s="22"/>
      <c r="E828" s="22" t="s">
        <v>372</v>
      </c>
      <c r="F828" s="22"/>
    </row>
    <row r="829" spans="1:6" ht="11.25">
      <c r="A829" s="18">
        <v>515111</v>
      </c>
      <c r="B829" s="24" t="s">
        <v>3510</v>
      </c>
      <c r="C829" s="24" t="str">
        <f t="shared" si="12"/>
        <v>515111 - Radio Networks</v>
      </c>
      <c r="D829" s="22"/>
      <c r="E829" s="22" t="s">
        <v>372</v>
      </c>
      <c r="F829" s="22"/>
    </row>
    <row r="830" spans="1:6" ht="11.25">
      <c r="A830" s="18">
        <v>515112</v>
      </c>
      <c r="B830" s="24" t="s">
        <v>95</v>
      </c>
      <c r="C830" s="24" t="str">
        <f t="shared" si="12"/>
        <v>515112 - Radio Stations</v>
      </c>
      <c r="D830" s="22"/>
      <c r="E830" s="22" t="s">
        <v>372</v>
      </c>
      <c r="F830" s="22"/>
    </row>
    <row r="831" spans="1:6" ht="11.25">
      <c r="A831" s="18">
        <v>515120</v>
      </c>
      <c r="B831" s="24" t="s">
        <v>96</v>
      </c>
      <c r="C831" s="24" t="str">
        <f t="shared" si="12"/>
        <v>515120 - Television Broadcasting</v>
      </c>
      <c r="D831" s="22"/>
      <c r="E831" s="22" t="s">
        <v>372</v>
      </c>
      <c r="F831" s="22"/>
    </row>
    <row r="832" spans="1:6" ht="11.25">
      <c r="A832" s="18">
        <v>515210</v>
      </c>
      <c r="B832" s="24" t="s">
        <v>3868</v>
      </c>
      <c r="C832" s="24" t="str">
        <f t="shared" si="12"/>
        <v>515210 - Cable and Other Subscription Programming</v>
      </c>
      <c r="D832" s="22"/>
      <c r="E832" s="22" t="s">
        <v>372</v>
      </c>
      <c r="F832" s="22"/>
    </row>
    <row r="833" spans="1:6" ht="11.25">
      <c r="A833" s="18">
        <v>517110</v>
      </c>
      <c r="B833" s="24" t="s">
        <v>3869</v>
      </c>
      <c r="C833" s="24" t="str">
        <f t="shared" si="12"/>
        <v>517110 - Wired Telecommunications Carriers</v>
      </c>
      <c r="D833" s="22"/>
      <c r="E833" s="22" t="s">
        <v>372</v>
      </c>
      <c r="F833" s="22"/>
    </row>
    <row r="834" spans="1:6" ht="11.25">
      <c r="A834" s="18">
        <v>517210</v>
      </c>
      <c r="B834" s="24" t="s">
        <v>3511</v>
      </c>
      <c r="C834" s="24" t="str">
        <f aca="true" t="shared" si="13" ref="C834:C897">A834&amp;" - "&amp;B834</f>
        <v>517210 - Wireless Telecommunications Carriers (except Satellite)</v>
      </c>
      <c r="D834" s="22"/>
      <c r="E834" s="22" t="s">
        <v>372</v>
      </c>
      <c r="F834" s="22"/>
    </row>
    <row r="835" spans="1:6" ht="11.25">
      <c r="A835" s="18">
        <v>517410</v>
      </c>
      <c r="B835" s="24" t="s">
        <v>3871</v>
      </c>
      <c r="C835" s="24" t="str">
        <f t="shared" si="13"/>
        <v>517410 - Satellite Telecommunications</v>
      </c>
      <c r="D835" s="22"/>
      <c r="E835" s="22" t="s">
        <v>372</v>
      </c>
      <c r="F835" s="22"/>
    </row>
    <row r="836" spans="1:6" ht="11.25">
      <c r="A836" s="18">
        <v>517911</v>
      </c>
      <c r="B836" s="24" t="s">
        <v>3870</v>
      </c>
      <c r="C836" s="24" t="str">
        <f t="shared" si="13"/>
        <v>517911 - Telecommunications Resellers</v>
      </c>
      <c r="D836" s="22"/>
      <c r="E836" s="22" t="s">
        <v>372</v>
      </c>
      <c r="F836" s="22"/>
    </row>
    <row r="837" spans="1:6" ht="11.25">
      <c r="A837" s="18">
        <v>517919</v>
      </c>
      <c r="B837" s="24" t="s">
        <v>3512</v>
      </c>
      <c r="C837" s="24" t="str">
        <f t="shared" si="13"/>
        <v>517919 - All Other Telecommunications</v>
      </c>
      <c r="D837" s="22"/>
      <c r="E837" s="22" t="s">
        <v>372</v>
      </c>
      <c r="F837" s="22"/>
    </row>
    <row r="838" spans="1:6" ht="11.25">
      <c r="A838" s="18">
        <v>518210</v>
      </c>
      <c r="B838" s="24" t="s">
        <v>3875</v>
      </c>
      <c r="C838" s="24" t="str">
        <f t="shared" si="13"/>
        <v>518210 - Data Processing, Hosting, and Related Services</v>
      </c>
      <c r="D838" s="22"/>
      <c r="E838" s="22" t="s">
        <v>372</v>
      </c>
      <c r="F838" s="22"/>
    </row>
    <row r="839" spans="1:6" ht="11.25">
      <c r="A839" s="18">
        <v>519110</v>
      </c>
      <c r="B839" s="24" t="s">
        <v>3872</v>
      </c>
      <c r="C839" s="24" t="str">
        <f t="shared" si="13"/>
        <v>519110 - News Syndicates</v>
      </c>
      <c r="D839" s="22"/>
      <c r="E839" s="22" t="s">
        <v>372</v>
      </c>
      <c r="F839" s="22"/>
    </row>
    <row r="840" spans="1:6" ht="11.25">
      <c r="A840" s="18">
        <v>519120</v>
      </c>
      <c r="B840" s="24" t="s">
        <v>3873</v>
      </c>
      <c r="C840" s="24" t="str">
        <f t="shared" si="13"/>
        <v>519120 - Libraries and Archives</v>
      </c>
      <c r="D840" s="22"/>
      <c r="E840" s="22" t="s">
        <v>372</v>
      </c>
      <c r="F840" s="22"/>
    </row>
    <row r="841" spans="1:6" ht="11.25">
      <c r="A841" s="18">
        <v>519130</v>
      </c>
      <c r="B841" s="24" t="s">
        <v>3513</v>
      </c>
      <c r="C841" s="24" t="str">
        <f t="shared" si="13"/>
        <v>519130 - Internet Publishing and Broadcasting and Web Search Portals</v>
      </c>
      <c r="D841" s="22"/>
      <c r="E841" s="22" t="s">
        <v>372</v>
      </c>
      <c r="F841" s="22"/>
    </row>
    <row r="842" spans="1:6" ht="11.25">
      <c r="A842" s="18">
        <v>519190</v>
      </c>
      <c r="B842" s="24" t="s">
        <v>3874</v>
      </c>
      <c r="C842" s="24" t="str">
        <f t="shared" si="13"/>
        <v>519190 - All Other Information Services</v>
      </c>
      <c r="D842" s="22"/>
      <c r="E842" s="22" t="s">
        <v>372</v>
      </c>
      <c r="F842" s="22"/>
    </row>
    <row r="843" spans="1:6" ht="11.25">
      <c r="A843" s="18">
        <v>521110</v>
      </c>
      <c r="B843" s="24" t="s">
        <v>3876</v>
      </c>
      <c r="C843" s="24" t="str">
        <f t="shared" si="13"/>
        <v>521110 - Monetary Authorities - Central Bank</v>
      </c>
      <c r="D843" s="22"/>
      <c r="E843" s="22" t="s">
        <v>372</v>
      </c>
      <c r="F843" s="22"/>
    </row>
    <row r="844" spans="1:6" ht="11.25">
      <c r="A844" s="18">
        <v>522110</v>
      </c>
      <c r="B844" s="24" t="s">
        <v>3877</v>
      </c>
      <c r="C844" s="24" t="str">
        <f t="shared" si="13"/>
        <v>522110 - Commercial Banking</v>
      </c>
      <c r="D844" s="22"/>
      <c r="E844" s="22" t="s">
        <v>372</v>
      </c>
      <c r="F844" s="22"/>
    </row>
    <row r="845" spans="1:6" ht="11.25">
      <c r="A845" s="18">
        <v>522120</v>
      </c>
      <c r="B845" s="24" t="s">
        <v>3878</v>
      </c>
      <c r="C845" s="24" t="str">
        <f t="shared" si="13"/>
        <v>522120 - Savings Institutions</v>
      </c>
      <c r="D845" s="22"/>
      <c r="E845" s="22" t="s">
        <v>372</v>
      </c>
      <c r="F845" s="22"/>
    </row>
    <row r="846" spans="1:6" ht="11.25">
      <c r="A846" s="18">
        <v>522130</v>
      </c>
      <c r="B846" s="24" t="s">
        <v>3879</v>
      </c>
      <c r="C846" s="24" t="str">
        <f t="shared" si="13"/>
        <v>522130 - Credit Unions</v>
      </c>
      <c r="D846" s="22"/>
      <c r="E846" s="22" t="s">
        <v>372</v>
      </c>
      <c r="F846" s="22"/>
    </row>
    <row r="847" spans="1:6" ht="11.25">
      <c r="A847" s="18">
        <v>522190</v>
      </c>
      <c r="B847" s="24" t="s">
        <v>2334</v>
      </c>
      <c r="C847" s="24" t="str">
        <f t="shared" si="13"/>
        <v>522190 - Other Depository Credit Intermediation</v>
      </c>
      <c r="D847" s="22"/>
      <c r="E847" s="22" t="s">
        <v>372</v>
      </c>
      <c r="F847" s="22"/>
    </row>
    <row r="848" spans="1:6" ht="11.25">
      <c r="A848" s="18">
        <v>522210</v>
      </c>
      <c r="B848" s="24" t="s">
        <v>2335</v>
      </c>
      <c r="C848" s="24" t="str">
        <f t="shared" si="13"/>
        <v>522210 - Credit Card Issuing</v>
      </c>
      <c r="D848" s="22"/>
      <c r="E848" s="22" t="s">
        <v>372</v>
      </c>
      <c r="F848" s="22"/>
    </row>
    <row r="849" spans="1:6" ht="11.25">
      <c r="A849" s="18">
        <v>522220</v>
      </c>
      <c r="B849" s="24" t="s">
        <v>2336</v>
      </c>
      <c r="C849" s="24" t="str">
        <f t="shared" si="13"/>
        <v>522220 - Sales Financing</v>
      </c>
      <c r="D849" s="22"/>
      <c r="E849" s="22" t="s">
        <v>372</v>
      </c>
      <c r="F849" s="22"/>
    </row>
    <row r="850" spans="1:6" ht="11.25">
      <c r="A850" s="18">
        <v>522291</v>
      </c>
      <c r="B850" s="24" t="s">
        <v>2337</v>
      </c>
      <c r="C850" s="24" t="str">
        <f t="shared" si="13"/>
        <v>522291 - Consumer Lending</v>
      </c>
      <c r="D850" s="22"/>
      <c r="E850" s="22" t="s">
        <v>372</v>
      </c>
      <c r="F850" s="22"/>
    </row>
    <row r="851" spans="1:6" ht="11.25">
      <c r="A851" s="18">
        <v>522292</v>
      </c>
      <c r="B851" s="24" t="s">
        <v>2338</v>
      </c>
      <c r="C851" s="24" t="str">
        <f t="shared" si="13"/>
        <v>522292 - Real Estate Credit</v>
      </c>
      <c r="D851" s="22"/>
      <c r="E851" s="22" t="s">
        <v>372</v>
      </c>
      <c r="F851" s="22"/>
    </row>
    <row r="852" spans="1:6" ht="11.25">
      <c r="A852" s="18">
        <v>522293</v>
      </c>
      <c r="B852" s="24" t="s">
        <v>2339</v>
      </c>
      <c r="C852" s="24" t="str">
        <f t="shared" si="13"/>
        <v>522293 - International Trade Financing</v>
      </c>
      <c r="D852" s="22"/>
      <c r="E852" s="22" t="s">
        <v>372</v>
      </c>
      <c r="F852" s="22"/>
    </row>
    <row r="853" spans="1:6" ht="11.25">
      <c r="A853" s="18">
        <v>522294</v>
      </c>
      <c r="B853" s="24" t="s">
        <v>2340</v>
      </c>
      <c r="C853" s="24" t="str">
        <f t="shared" si="13"/>
        <v>522294 - Secondary Market Financing</v>
      </c>
      <c r="D853" s="22"/>
      <c r="E853" s="22" t="s">
        <v>372</v>
      </c>
      <c r="F853" s="22"/>
    </row>
    <row r="854" spans="1:6" ht="11.25">
      <c r="A854" s="18">
        <v>522298</v>
      </c>
      <c r="B854" s="24" t="s">
        <v>4082</v>
      </c>
      <c r="C854" s="24" t="str">
        <f t="shared" si="13"/>
        <v>522298 - All Other Nondepository Credit Intermediation</v>
      </c>
      <c r="D854" s="22"/>
      <c r="E854" s="22" t="s">
        <v>372</v>
      </c>
      <c r="F854" s="22"/>
    </row>
    <row r="855" spans="1:6" ht="11.25">
      <c r="A855" s="18">
        <v>522310</v>
      </c>
      <c r="B855" s="24" t="s">
        <v>1397</v>
      </c>
      <c r="C855" s="24" t="str">
        <f t="shared" si="13"/>
        <v>522310 - Mortgage and Nonmortgage Loan Brokers</v>
      </c>
      <c r="D855" s="22"/>
      <c r="E855" s="22" t="s">
        <v>372</v>
      </c>
      <c r="F855" s="22"/>
    </row>
    <row r="856" spans="1:6" ht="11.25">
      <c r="A856" s="18">
        <v>522320</v>
      </c>
      <c r="B856" s="24" t="s">
        <v>1992</v>
      </c>
      <c r="C856" s="24" t="str">
        <f t="shared" si="13"/>
        <v>522320 - Financial Transactions Processing, Reserve, and Clearinghouse Activities</v>
      </c>
      <c r="D856" s="22"/>
      <c r="E856" s="22" t="s">
        <v>372</v>
      </c>
      <c r="F856" s="22"/>
    </row>
    <row r="857" spans="1:6" ht="11.25">
      <c r="A857" s="18">
        <v>522390</v>
      </c>
      <c r="B857" s="24" t="s">
        <v>1993</v>
      </c>
      <c r="C857" s="24" t="str">
        <f t="shared" si="13"/>
        <v>522390 - Other Activities Related to Credit Intermediation</v>
      </c>
      <c r="D857" s="22"/>
      <c r="E857" s="22" t="s">
        <v>372</v>
      </c>
      <c r="F857" s="22"/>
    </row>
    <row r="858" spans="1:6" ht="11.25">
      <c r="A858" s="18">
        <v>523110</v>
      </c>
      <c r="B858" s="24" t="s">
        <v>1994</v>
      </c>
      <c r="C858" s="24" t="str">
        <f t="shared" si="13"/>
        <v>523110 - Investment Banking and Securities Dealing</v>
      </c>
      <c r="D858" s="22"/>
      <c r="E858" s="22" t="s">
        <v>372</v>
      </c>
      <c r="F858" s="22"/>
    </row>
    <row r="859" spans="1:6" ht="11.25">
      <c r="A859" s="18">
        <v>523120</v>
      </c>
      <c r="B859" s="24" t="s">
        <v>1995</v>
      </c>
      <c r="C859" s="24" t="str">
        <f t="shared" si="13"/>
        <v>523120 - Securities Brokerage</v>
      </c>
      <c r="D859" s="22"/>
      <c r="E859" s="22" t="s">
        <v>372</v>
      </c>
      <c r="F859" s="22"/>
    </row>
    <row r="860" spans="1:6" ht="11.25">
      <c r="A860" s="18">
        <v>523130</v>
      </c>
      <c r="B860" s="24" t="s">
        <v>1996</v>
      </c>
      <c r="C860" s="24" t="str">
        <f t="shared" si="13"/>
        <v>523130 - Commodity Contracts Dealing</v>
      </c>
      <c r="D860" s="22"/>
      <c r="E860" s="22" t="s">
        <v>372</v>
      </c>
      <c r="F860" s="22"/>
    </row>
    <row r="861" spans="1:6" ht="11.25">
      <c r="A861" s="18">
        <v>523140</v>
      </c>
      <c r="B861" s="24" t="s">
        <v>1997</v>
      </c>
      <c r="C861" s="24" t="str">
        <f t="shared" si="13"/>
        <v>523140 - Commodity Contracts Brokerage</v>
      </c>
      <c r="D861" s="22"/>
      <c r="E861" s="22" t="s">
        <v>372</v>
      </c>
      <c r="F861" s="22"/>
    </row>
    <row r="862" spans="1:6" ht="11.25">
      <c r="A862" s="18">
        <v>523210</v>
      </c>
      <c r="B862" s="24" t="s">
        <v>1998</v>
      </c>
      <c r="C862" s="24" t="str">
        <f t="shared" si="13"/>
        <v>523210 - Securities and Commodity Exchanges</v>
      </c>
      <c r="D862" s="22"/>
      <c r="E862" s="22" t="s">
        <v>372</v>
      </c>
      <c r="F862" s="22"/>
    </row>
    <row r="863" spans="1:6" ht="11.25">
      <c r="A863" s="18">
        <v>523910</v>
      </c>
      <c r="B863" s="24" t="s">
        <v>1999</v>
      </c>
      <c r="C863" s="24" t="str">
        <f t="shared" si="13"/>
        <v>523910 - Miscellaneous Intermediation</v>
      </c>
      <c r="D863" s="22"/>
      <c r="E863" s="22" t="s">
        <v>372</v>
      </c>
      <c r="F863" s="22"/>
    </row>
    <row r="864" spans="1:6" ht="11.25">
      <c r="A864" s="18">
        <v>523920</v>
      </c>
      <c r="B864" s="24" t="s">
        <v>2000</v>
      </c>
      <c r="C864" s="24" t="str">
        <f t="shared" si="13"/>
        <v>523920 - Portfolio Management</v>
      </c>
      <c r="D864" s="22"/>
      <c r="E864" s="22" t="s">
        <v>372</v>
      </c>
      <c r="F864" s="22"/>
    </row>
    <row r="865" spans="1:6" ht="11.25">
      <c r="A865" s="18">
        <v>523930</v>
      </c>
      <c r="B865" s="24" t="s">
        <v>2001</v>
      </c>
      <c r="C865" s="24" t="str">
        <f t="shared" si="13"/>
        <v>523930 - Investment Advice</v>
      </c>
      <c r="D865" s="22"/>
      <c r="E865" s="22" t="s">
        <v>372</v>
      </c>
      <c r="F865" s="22"/>
    </row>
    <row r="866" spans="1:6" ht="11.25">
      <c r="A866" s="18">
        <v>523991</v>
      </c>
      <c r="B866" s="24" t="s">
        <v>2002</v>
      </c>
      <c r="C866" s="24" t="str">
        <f t="shared" si="13"/>
        <v>523991 - Trust, Fiduciary, and Custody Activities</v>
      </c>
      <c r="D866" s="22"/>
      <c r="E866" s="22" t="s">
        <v>372</v>
      </c>
      <c r="F866" s="22"/>
    </row>
    <row r="867" spans="1:6" ht="11.25">
      <c r="A867" s="18">
        <v>523999</v>
      </c>
      <c r="B867" s="24" t="s">
        <v>2003</v>
      </c>
      <c r="C867" s="24" t="str">
        <f t="shared" si="13"/>
        <v>523999 - Miscellaneous Financial Investment Activities</v>
      </c>
      <c r="D867" s="22"/>
      <c r="E867" s="22" t="s">
        <v>372</v>
      </c>
      <c r="F867" s="22"/>
    </row>
    <row r="868" spans="1:6" ht="11.25">
      <c r="A868" s="18">
        <v>524113</v>
      </c>
      <c r="B868" s="24" t="s">
        <v>2004</v>
      </c>
      <c r="C868" s="24" t="str">
        <f t="shared" si="13"/>
        <v>524113 - Direct Life Insurance Carriers</v>
      </c>
      <c r="D868" s="22"/>
      <c r="E868" s="22" t="s">
        <v>372</v>
      </c>
      <c r="F868" s="22"/>
    </row>
    <row r="869" spans="1:6" ht="11.25">
      <c r="A869" s="18">
        <v>524114</v>
      </c>
      <c r="B869" s="24" t="s">
        <v>2005</v>
      </c>
      <c r="C869" s="24" t="str">
        <f t="shared" si="13"/>
        <v>524114 - Direct Health and Medical Insurance Carriers</v>
      </c>
      <c r="D869" s="22"/>
      <c r="E869" s="22" t="s">
        <v>372</v>
      </c>
      <c r="F869" s="22"/>
    </row>
    <row r="870" spans="1:6" ht="11.25">
      <c r="A870" s="18">
        <v>524126</v>
      </c>
      <c r="B870" s="24" t="s">
        <v>2006</v>
      </c>
      <c r="C870" s="24" t="str">
        <f t="shared" si="13"/>
        <v>524126 - Direct Property and Casualty Insurance Carriers</v>
      </c>
      <c r="D870" s="22"/>
      <c r="E870" s="22" t="s">
        <v>372</v>
      </c>
      <c r="F870" s="22"/>
    </row>
    <row r="871" spans="1:6" ht="11.25">
      <c r="A871" s="18">
        <v>524127</v>
      </c>
      <c r="B871" s="24" t="s">
        <v>2007</v>
      </c>
      <c r="C871" s="24" t="str">
        <f t="shared" si="13"/>
        <v>524127 - Direct Title Insurance Carriers</v>
      </c>
      <c r="D871" s="22"/>
      <c r="E871" s="22" t="s">
        <v>372</v>
      </c>
      <c r="F871" s="22"/>
    </row>
    <row r="872" spans="1:6" ht="11.25">
      <c r="A872" s="18">
        <v>524128</v>
      </c>
      <c r="B872" s="24" t="s">
        <v>3514</v>
      </c>
      <c r="C872" s="24" t="str">
        <f t="shared" si="13"/>
        <v>524128 -  Other Direct Insurance (except Life, Health, and Medical) Carriers</v>
      </c>
      <c r="D872" s="22"/>
      <c r="E872" s="22" t="s">
        <v>372</v>
      </c>
      <c r="F872" s="22"/>
    </row>
    <row r="873" spans="1:6" ht="11.25">
      <c r="A873" s="18">
        <v>524130</v>
      </c>
      <c r="B873" s="24" t="s">
        <v>2008</v>
      </c>
      <c r="C873" s="24" t="str">
        <f t="shared" si="13"/>
        <v>524130 - Reinsurance Carriers</v>
      </c>
      <c r="D873" s="22"/>
      <c r="E873" s="22" t="s">
        <v>372</v>
      </c>
      <c r="F873" s="22"/>
    </row>
    <row r="874" spans="1:6" ht="11.25">
      <c r="A874" s="18">
        <v>524210</v>
      </c>
      <c r="B874" s="24" t="s">
        <v>2009</v>
      </c>
      <c r="C874" s="24" t="str">
        <f t="shared" si="13"/>
        <v>524210 - Insurance Agencies and Brokerages</v>
      </c>
      <c r="D874" s="22"/>
      <c r="E874" s="22" t="s">
        <v>372</v>
      </c>
      <c r="F874" s="22"/>
    </row>
    <row r="875" spans="1:6" ht="11.25">
      <c r="A875" s="18">
        <v>524291</v>
      </c>
      <c r="B875" s="24" t="s">
        <v>2010</v>
      </c>
      <c r="C875" s="24" t="str">
        <f t="shared" si="13"/>
        <v>524291 - Claims Adjusting</v>
      </c>
      <c r="D875" s="22"/>
      <c r="E875" s="22" t="s">
        <v>372</v>
      </c>
      <c r="F875" s="22"/>
    </row>
    <row r="876" spans="1:6" ht="11.25">
      <c r="A876" s="18">
        <v>524292</v>
      </c>
      <c r="B876" s="24" t="s">
        <v>2011</v>
      </c>
      <c r="C876" s="24" t="str">
        <f t="shared" si="13"/>
        <v>524292 - Third Party Administration of Insurance and Pension Funds</v>
      </c>
      <c r="D876" s="22"/>
      <c r="E876" s="22" t="s">
        <v>372</v>
      </c>
      <c r="F876" s="22"/>
    </row>
    <row r="877" spans="1:6" ht="11.25">
      <c r="A877" s="18">
        <v>524298</v>
      </c>
      <c r="B877" s="24" t="s">
        <v>2012</v>
      </c>
      <c r="C877" s="24" t="str">
        <f t="shared" si="13"/>
        <v>524298 - All Other Insurance Related Activities</v>
      </c>
      <c r="D877" s="22"/>
      <c r="E877" s="22" t="s">
        <v>372</v>
      </c>
      <c r="F877" s="22"/>
    </row>
    <row r="878" spans="1:6" ht="11.25">
      <c r="A878" s="18">
        <v>525110</v>
      </c>
      <c r="B878" s="24" t="s">
        <v>2013</v>
      </c>
      <c r="C878" s="24" t="str">
        <f t="shared" si="13"/>
        <v>525110 - Pension Funds</v>
      </c>
      <c r="D878" s="22"/>
      <c r="E878" s="22" t="s">
        <v>372</v>
      </c>
      <c r="F878" s="22"/>
    </row>
    <row r="879" spans="1:6" ht="11.25">
      <c r="A879" s="18">
        <v>525120</v>
      </c>
      <c r="B879" s="24" t="s">
        <v>2014</v>
      </c>
      <c r="C879" s="24" t="str">
        <f t="shared" si="13"/>
        <v>525120 - Health and Welfare Funds</v>
      </c>
      <c r="D879" s="22"/>
      <c r="E879" s="22" t="s">
        <v>372</v>
      </c>
      <c r="F879" s="22"/>
    </row>
    <row r="880" spans="1:6" ht="11.25">
      <c r="A880" s="18">
        <v>525190</v>
      </c>
      <c r="B880" s="24" t="s">
        <v>2015</v>
      </c>
      <c r="C880" s="24" t="str">
        <f t="shared" si="13"/>
        <v>525190 - Other Insurance Funds</v>
      </c>
      <c r="D880" s="22"/>
      <c r="E880" s="22" t="s">
        <v>372</v>
      </c>
      <c r="F880" s="22"/>
    </row>
    <row r="881" spans="1:6" ht="11.25">
      <c r="A881" s="18">
        <v>525910</v>
      </c>
      <c r="B881" s="24" t="s">
        <v>2016</v>
      </c>
      <c r="C881" s="24" t="str">
        <f t="shared" si="13"/>
        <v>525910 - Open-End Investment Funds</v>
      </c>
      <c r="D881" s="22"/>
      <c r="E881" s="22" t="s">
        <v>372</v>
      </c>
      <c r="F881" s="22"/>
    </row>
    <row r="882" spans="1:6" ht="11.25">
      <c r="A882" s="18">
        <v>525920</v>
      </c>
      <c r="B882" s="24" t="s">
        <v>2017</v>
      </c>
      <c r="C882" s="24" t="str">
        <f t="shared" si="13"/>
        <v>525920 - Trusts, Estates, and Agency Accounts</v>
      </c>
      <c r="D882" s="22"/>
      <c r="E882" s="22" t="s">
        <v>372</v>
      </c>
      <c r="F882" s="22"/>
    </row>
    <row r="883" spans="1:6" ht="11.25">
      <c r="A883" s="18">
        <v>525990</v>
      </c>
      <c r="B883" s="24" t="s">
        <v>2018</v>
      </c>
      <c r="C883" s="24" t="str">
        <f t="shared" si="13"/>
        <v>525990 - Other Financial Vehicles</v>
      </c>
      <c r="D883" s="22"/>
      <c r="E883" s="22" t="s">
        <v>372</v>
      </c>
      <c r="F883" s="22"/>
    </row>
    <row r="884" spans="1:6" ht="11.25">
      <c r="A884" s="18">
        <v>531110</v>
      </c>
      <c r="B884" s="24" t="s">
        <v>2019</v>
      </c>
      <c r="C884" s="24" t="str">
        <f t="shared" si="13"/>
        <v>531110 - Lessors of Residential Buildings and Dwellings</v>
      </c>
      <c r="D884" s="22"/>
      <c r="E884" s="22" t="s">
        <v>372</v>
      </c>
      <c r="F884" s="22"/>
    </row>
    <row r="885" spans="1:6" ht="11.25">
      <c r="A885" s="18">
        <v>531120</v>
      </c>
      <c r="B885" s="24" t="s">
        <v>2020</v>
      </c>
      <c r="C885" s="24" t="str">
        <f t="shared" si="13"/>
        <v>531120 - Lessors of Nonresidential Buildings (except Miniwarehouses)</v>
      </c>
      <c r="D885" s="22"/>
      <c r="E885" s="22" t="s">
        <v>372</v>
      </c>
      <c r="F885" s="22"/>
    </row>
    <row r="886" spans="1:6" ht="11.25">
      <c r="A886" s="18">
        <v>531130</v>
      </c>
      <c r="B886" s="24" t="s">
        <v>2021</v>
      </c>
      <c r="C886" s="24" t="str">
        <f t="shared" si="13"/>
        <v>531130 - Lessors of Miniwarehouses and Self-Storage Units</v>
      </c>
      <c r="D886" s="22"/>
      <c r="E886" s="22" t="s">
        <v>372</v>
      </c>
      <c r="F886" s="22"/>
    </row>
    <row r="887" spans="1:6" ht="11.25">
      <c r="A887" s="18">
        <v>531190</v>
      </c>
      <c r="B887" s="24" t="s">
        <v>2022</v>
      </c>
      <c r="C887" s="24" t="str">
        <f t="shared" si="13"/>
        <v>531190 - Lessors of Other Real Estate Property</v>
      </c>
      <c r="D887" s="22"/>
      <c r="E887" s="22" t="s">
        <v>372</v>
      </c>
      <c r="F887" s="22"/>
    </row>
    <row r="888" spans="1:6" ht="11.25">
      <c r="A888" s="18">
        <v>531210</v>
      </c>
      <c r="B888" s="24" t="s">
        <v>2023</v>
      </c>
      <c r="C888" s="24" t="str">
        <f t="shared" si="13"/>
        <v>531210 - Offices of Real Estate Agents and Brokers</v>
      </c>
      <c r="D888" s="22"/>
      <c r="E888" s="22" t="s">
        <v>372</v>
      </c>
      <c r="F888" s="22"/>
    </row>
    <row r="889" spans="1:6" ht="11.25">
      <c r="A889" s="18">
        <v>531311</v>
      </c>
      <c r="B889" s="24" t="s">
        <v>2024</v>
      </c>
      <c r="C889" s="24" t="str">
        <f t="shared" si="13"/>
        <v>531311 - Residential Property Managers</v>
      </c>
      <c r="D889" s="22"/>
      <c r="E889" s="22" t="s">
        <v>372</v>
      </c>
      <c r="F889" s="22"/>
    </row>
    <row r="890" spans="1:6" ht="11.25">
      <c r="A890" s="18">
        <v>531312</v>
      </c>
      <c r="B890" s="24" t="s">
        <v>2025</v>
      </c>
      <c r="C890" s="24" t="str">
        <f t="shared" si="13"/>
        <v>531312 - Nonresidential Property Managers</v>
      </c>
      <c r="D890" s="22"/>
      <c r="E890" s="22" t="s">
        <v>372</v>
      </c>
      <c r="F890" s="22"/>
    </row>
    <row r="891" spans="1:6" ht="11.25">
      <c r="A891" s="18">
        <v>531320</v>
      </c>
      <c r="B891" s="24" t="s">
        <v>2026</v>
      </c>
      <c r="C891" s="24" t="str">
        <f t="shared" si="13"/>
        <v>531320 - Offices of Real Estate Appraisers</v>
      </c>
      <c r="D891" s="22"/>
      <c r="E891" s="22" t="s">
        <v>372</v>
      </c>
      <c r="F891" s="22"/>
    </row>
    <row r="892" spans="1:6" ht="11.25">
      <c r="A892" s="18">
        <v>531390</v>
      </c>
      <c r="B892" s="24" t="s">
        <v>2027</v>
      </c>
      <c r="C892" s="24" t="str">
        <f t="shared" si="13"/>
        <v>531390 - Other Activities Related to Real Estate</v>
      </c>
      <c r="D892" s="22"/>
      <c r="E892" s="22" t="s">
        <v>372</v>
      </c>
      <c r="F892" s="22"/>
    </row>
    <row r="893" spans="1:6" ht="11.25">
      <c r="A893" s="18">
        <v>532111</v>
      </c>
      <c r="B893" s="24" t="s">
        <v>2028</v>
      </c>
      <c r="C893" s="24" t="str">
        <f t="shared" si="13"/>
        <v>532111 - Passenger Car Rental</v>
      </c>
      <c r="D893" s="22"/>
      <c r="E893" s="22" t="s">
        <v>372</v>
      </c>
      <c r="F893" s="22"/>
    </row>
    <row r="894" spans="1:6" ht="11.25">
      <c r="A894" s="18">
        <v>532112</v>
      </c>
      <c r="B894" s="24" t="s">
        <v>2029</v>
      </c>
      <c r="C894" s="24" t="str">
        <f t="shared" si="13"/>
        <v>532112 - Passenger Car Leasing</v>
      </c>
      <c r="D894" s="22"/>
      <c r="E894" s="22" t="s">
        <v>372</v>
      </c>
      <c r="F894" s="22"/>
    </row>
    <row r="895" spans="1:6" ht="11.25">
      <c r="A895" s="18">
        <v>532120</v>
      </c>
      <c r="B895" s="24" t="s">
        <v>2030</v>
      </c>
      <c r="C895" s="24" t="str">
        <f t="shared" si="13"/>
        <v>532120 - Truck, Utility Trailer, and RV (Recreational Vehicle) Rental and Leasing</v>
      </c>
      <c r="D895" s="22"/>
      <c r="E895" s="22" t="s">
        <v>372</v>
      </c>
      <c r="F895" s="22"/>
    </row>
    <row r="896" spans="1:6" ht="11.25">
      <c r="A896" s="18">
        <v>532210</v>
      </c>
      <c r="B896" s="24" t="s">
        <v>2031</v>
      </c>
      <c r="C896" s="24" t="str">
        <f t="shared" si="13"/>
        <v>532210 - Consumer Electronics and Appliances Rental</v>
      </c>
      <c r="D896" s="22"/>
      <c r="E896" s="22" t="s">
        <v>372</v>
      </c>
      <c r="F896" s="22"/>
    </row>
    <row r="897" spans="1:6" ht="11.25">
      <c r="A897" s="18">
        <v>532220</v>
      </c>
      <c r="B897" s="24" t="s">
        <v>2032</v>
      </c>
      <c r="C897" s="24" t="str">
        <f t="shared" si="13"/>
        <v>532220 - Formal Wear and Costume Rental</v>
      </c>
      <c r="D897" s="22"/>
      <c r="E897" s="22" t="s">
        <v>372</v>
      </c>
      <c r="F897" s="22"/>
    </row>
    <row r="898" spans="1:6" ht="11.25">
      <c r="A898" s="18">
        <v>532230</v>
      </c>
      <c r="B898" s="24" t="s">
        <v>2033</v>
      </c>
      <c r="C898" s="24" t="str">
        <f aca="true" t="shared" si="14" ref="C898:C961">A898&amp;" - "&amp;B898</f>
        <v>532230 - Video Tape and Disc Rental</v>
      </c>
      <c r="D898" s="22"/>
      <c r="E898" s="22" t="s">
        <v>372</v>
      </c>
      <c r="F898" s="22"/>
    </row>
    <row r="899" spans="1:6" ht="11.25">
      <c r="A899" s="18">
        <v>532291</v>
      </c>
      <c r="B899" s="24" t="s">
        <v>3225</v>
      </c>
      <c r="C899" s="24" t="str">
        <f t="shared" si="14"/>
        <v>532291 - Home Health Equipment Rental</v>
      </c>
      <c r="D899" s="22"/>
      <c r="E899" s="22" t="s">
        <v>372</v>
      </c>
      <c r="F899" s="22"/>
    </row>
    <row r="900" spans="1:6" ht="11.25">
      <c r="A900" s="18">
        <v>532292</v>
      </c>
      <c r="B900" s="24" t="s">
        <v>3226</v>
      </c>
      <c r="C900" s="24" t="str">
        <f t="shared" si="14"/>
        <v>532292 - Recreational Goods Rental</v>
      </c>
      <c r="D900" s="22"/>
      <c r="E900" s="22" t="s">
        <v>372</v>
      </c>
      <c r="F900" s="22"/>
    </row>
    <row r="901" spans="1:6" ht="11.25">
      <c r="A901" s="18">
        <v>532299</v>
      </c>
      <c r="B901" s="24" t="s">
        <v>3227</v>
      </c>
      <c r="C901" s="24" t="str">
        <f t="shared" si="14"/>
        <v>532299 - All Other Consumer Goods Rental</v>
      </c>
      <c r="D901" s="22"/>
      <c r="E901" s="22" t="s">
        <v>372</v>
      </c>
      <c r="F901" s="22"/>
    </row>
    <row r="902" spans="1:6" ht="11.25">
      <c r="A902" s="18">
        <v>532310</v>
      </c>
      <c r="B902" s="24" t="s">
        <v>3228</v>
      </c>
      <c r="C902" s="24" t="str">
        <f t="shared" si="14"/>
        <v>532310 - General Rental Centers</v>
      </c>
      <c r="D902" s="22"/>
      <c r="E902" s="22" t="s">
        <v>372</v>
      </c>
      <c r="F902" s="22"/>
    </row>
    <row r="903" spans="1:6" ht="11.25">
      <c r="A903" s="18">
        <v>532411</v>
      </c>
      <c r="B903" s="24" t="s">
        <v>3229</v>
      </c>
      <c r="C903" s="24" t="str">
        <f t="shared" si="14"/>
        <v>532411 - Commercial Air, Rail, and Water Transportation Equipment Rental and Leasing</v>
      </c>
      <c r="D903" s="22"/>
      <c r="E903" s="22" t="s">
        <v>372</v>
      </c>
      <c r="F903" s="22"/>
    </row>
    <row r="904" spans="1:6" ht="11.25">
      <c r="A904" s="18">
        <v>532412</v>
      </c>
      <c r="B904" s="24" t="s">
        <v>3230</v>
      </c>
      <c r="C904" s="24" t="str">
        <f t="shared" si="14"/>
        <v>532412 - Construction, Mining, and Forestry Machinery and Equipment Rental and Leasing</v>
      </c>
      <c r="D904" s="22"/>
      <c r="E904" s="22" t="s">
        <v>372</v>
      </c>
      <c r="F904" s="22"/>
    </row>
    <row r="905" spans="1:6" ht="11.25">
      <c r="A905" s="18">
        <v>532420</v>
      </c>
      <c r="B905" s="24" t="s">
        <v>3231</v>
      </c>
      <c r="C905" s="24" t="str">
        <f t="shared" si="14"/>
        <v>532420 - Office Machinery and Equipment Rental and Leasing</v>
      </c>
      <c r="D905" s="22"/>
      <c r="E905" s="22" t="s">
        <v>372</v>
      </c>
      <c r="F905" s="22"/>
    </row>
    <row r="906" spans="1:6" ht="11.25">
      <c r="A906" s="18">
        <v>532490</v>
      </c>
      <c r="B906" s="24" t="s">
        <v>3232</v>
      </c>
      <c r="C906" s="24" t="str">
        <f t="shared" si="14"/>
        <v>532490 - Other Commercial and Industrial Machinery and Equipment Rental and Leasing</v>
      </c>
      <c r="D906" s="22"/>
      <c r="E906" s="22" t="s">
        <v>372</v>
      </c>
      <c r="F906" s="22"/>
    </row>
    <row r="907" spans="1:6" ht="11.25">
      <c r="A907" s="18">
        <v>533110</v>
      </c>
      <c r="B907" s="24" t="s">
        <v>3233</v>
      </c>
      <c r="C907" s="24" t="str">
        <f t="shared" si="14"/>
        <v>533110 - Lessors of Nonfinancial Intangible Assets (except Copyrighted Works)</v>
      </c>
      <c r="D907" s="22"/>
      <c r="E907" s="22" t="s">
        <v>372</v>
      </c>
      <c r="F907" s="22"/>
    </row>
    <row r="908" spans="1:6" ht="11.25">
      <c r="A908" s="18">
        <v>541110</v>
      </c>
      <c r="B908" s="24" t="s">
        <v>3234</v>
      </c>
      <c r="C908" s="24" t="str">
        <f t="shared" si="14"/>
        <v>541110 - Offices of Lawyers</v>
      </c>
      <c r="D908" s="22"/>
      <c r="E908" s="22" t="s">
        <v>372</v>
      </c>
      <c r="F908" s="22"/>
    </row>
    <row r="909" spans="1:6" ht="11.25">
      <c r="A909" s="18">
        <v>541120</v>
      </c>
      <c r="B909" s="24" t="s">
        <v>3235</v>
      </c>
      <c r="C909" s="24" t="str">
        <f t="shared" si="14"/>
        <v>541120 - Offices of Notaries</v>
      </c>
      <c r="D909" s="22"/>
      <c r="E909" s="22" t="s">
        <v>372</v>
      </c>
      <c r="F909" s="22"/>
    </row>
    <row r="910" spans="1:6" ht="11.25">
      <c r="A910" s="18">
        <v>541191</v>
      </c>
      <c r="B910" s="24" t="s">
        <v>3236</v>
      </c>
      <c r="C910" s="24" t="str">
        <f t="shared" si="14"/>
        <v>541191 - Title Abstract and Settlement Offices</v>
      </c>
      <c r="D910" s="22"/>
      <c r="E910" s="22" t="s">
        <v>372</v>
      </c>
      <c r="F910" s="22"/>
    </row>
    <row r="911" spans="1:6" ht="11.25">
      <c r="A911" s="18">
        <v>541199</v>
      </c>
      <c r="B911" s="24" t="s">
        <v>3237</v>
      </c>
      <c r="C911" s="24" t="str">
        <f t="shared" si="14"/>
        <v>541199 - All Other Legal Services</v>
      </c>
      <c r="D911" s="22"/>
      <c r="E911" s="22" t="s">
        <v>372</v>
      </c>
      <c r="F911" s="22"/>
    </row>
    <row r="912" spans="1:6" ht="11.25">
      <c r="A912" s="18">
        <v>541211</v>
      </c>
      <c r="B912" s="24" t="s">
        <v>3238</v>
      </c>
      <c r="C912" s="24" t="str">
        <f t="shared" si="14"/>
        <v>541211 - Offices of Certified Public Accountants</v>
      </c>
      <c r="D912" s="22"/>
      <c r="E912" s="22" t="s">
        <v>372</v>
      </c>
      <c r="F912" s="22"/>
    </row>
    <row r="913" spans="1:6" ht="11.25">
      <c r="A913" s="18">
        <v>541213</v>
      </c>
      <c r="B913" s="24" t="s">
        <v>3239</v>
      </c>
      <c r="C913" s="24" t="str">
        <f t="shared" si="14"/>
        <v>541213 - Tax Preparation Services</v>
      </c>
      <c r="D913" s="22"/>
      <c r="E913" s="22" t="s">
        <v>372</v>
      </c>
      <c r="F913" s="22"/>
    </row>
    <row r="914" spans="1:6" ht="11.25">
      <c r="A914" s="18">
        <v>541214</v>
      </c>
      <c r="B914" s="24" t="s">
        <v>3240</v>
      </c>
      <c r="C914" s="24" t="str">
        <f t="shared" si="14"/>
        <v>541214 - Payroll Services</v>
      </c>
      <c r="D914" s="22"/>
      <c r="E914" s="22" t="s">
        <v>372</v>
      </c>
      <c r="F914" s="22"/>
    </row>
    <row r="915" spans="1:6" ht="11.25">
      <c r="A915" s="18">
        <v>541219</v>
      </c>
      <c r="B915" s="24" t="s">
        <v>3241</v>
      </c>
      <c r="C915" s="24" t="str">
        <f t="shared" si="14"/>
        <v>541219 - Other Accounting Services</v>
      </c>
      <c r="D915" s="22"/>
      <c r="E915" s="22" t="s">
        <v>372</v>
      </c>
      <c r="F915" s="22"/>
    </row>
    <row r="916" spans="1:6" ht="11.25">
      <c r="A916" s="18">
        <v>541310</v>
      </c>
      <c r="B916" s="24" t="s">
        <v>3242</v>
      </c>
      <c r="C916" s="24" t="str">
        <f t="shared" si="14"/>
        <v>541310 - Architectural Services</v>
      </c>
      <c r="D916" s="22"/>
      <c r="E916" s="22" t="s">
        <v>372</v>
      </c>
      <c r="F916" s="22"/>
    </row>
    <row r="917" spans="1:6" ht="11.25">
      <c r="A917" s="18">
        <v>541320</v>
      </c>
      <c r="B917" s="24" t="s">
        <v>3243</v>
      </c>
      <c r="C917" s="24" t="str">
        <f t="shared" si="14"/>
        <v>541320 - Landscape Architectural Services</v>
      </c>
      <c r="D917" s="22"/>
      <c r="E917" s="22" t="s">
        <v>372</v>
      </c>
      <c r="F917" s="22"/>
    </row>
    <row r="918" spans="1:6" ht="11.25">
      <c r="A918" s="18">
        <v>541330</v>
      </c>
      <c r="B918" s="24" t="s">
        <v>3244</v>
      </c>
      <c r="C918" s="24" t="str">
        <f t="shared" si="14"/>
        <v>541330 - Engineering Services</v>
      </c>
      <c r="D918" s="22"/>
      <c r="E918" s="22" t="s">
        <v>372</v>
      </c>
      <c r="F918" s="22"/>
    </row>
    <row r="919" spans="1:6" ht="11.25">
      <c r="A919" s="18">
        <v>541340</v>
      </c>
      <c r="B919" s="24" t="s">
        <v>3245</v>
      </c>
      <c r="C919" s="24" t="str">
        <f t="shared" si="14"/>
        <v>541340 - Drafting Services</v>
      </c>
      <c r="D919" s="22"/>
      <c r="E919" s="22" t="s">
        <v>372</v>
      </c>
      <c r="F919" s="22"/>
    </row>
    <row r="920" spans="1:6" ht="11.25">
      <c r="A920" s="18">
        <v>541350</v>
      </c>
      <c r="B920" s="24" t="s">
        <v>3246</v>
      </c>
      <c r="C920" s="24" t="str">
        <f t="shared" si="14"/>
        <v>541350 - Building Inspection Services</v>
      </c>
      <c r="D920" s="22"/>
      <c r="E920" s="22" t="s">
        <v>372</v>
      </c>
      <c r="F920" s="22"/>
    </row>
    <row r="921" spans="1:6" ht="11.25">
      <c r="A921" s="18">
        <v>541360</v>
      </c>
      <c r="B921" s="24" t="s">
        <v>3247</v>
      </c>
      <c r="C921" s="24" t="str">
        <f t="shared" si="14"/>
        <v>541360 - Geophysical Surveying and Mapping Services</v>
      </c>
      <c r="D921" s="22"/>
      <c r="E921" s="22" t="s">
        <v>372</v>
      </c>
      <c r="F921" s="22"/>
    </row>
    <row r="922" spans="1:6" ht="11.25">
      <c r="A922" s="18">
        <v>541370</v>
      </c>
      <c r="B922" s="24" t="s">
        <v>3248</v>
      </c>
      <c r="C922" s="24" t="str">
        <f t="shared" si="14"/>
        <v>541370 - Surveying and Mapping (except Geophysical) Services</v>
      </c>
      <c r="D922" s="22"/>
      <c r="E922" s="22" t="s">
        <v>372</v>
      </c>
      <c r="F922" s="22"/>
    </row>
    <row r="923" spans="1:6" ht="11.25">
      <c r="A923" s="18">
        <v>541380</v>
      </c>
      <c r="B923" s="24" t="s">
        <v>3249</v>
      </c>
      <c r="C923" s="24" t="str">
        <f t="shared" si="14"/>
        <v>541380 - Testing Laboratories</v>
      </c>
      <c r="D923" s="22"/>
      <c r="E923" s="22" t="s">
        <v>372</v>
      </c>
      <c r="F923" s="22"/>
    </row>
    <row r="924" spans="1:6" ht="11.25">
      <c r="A924" s="18">
        <v>541410</v>
      </c>
      <c r="B924" s="24" t="s">
        <v>3250</v>
      </c>
      <c r="C924" s="24" t="str">
        <f t="shared" si="14"/>
        <v>541410 - Interior Design Services</v>
      </c>
      <c r="D924" s="22"/>
      <c r="E924" s="22" t="s">
        <v>372</v>
      </c>
      <c r="F924" s="22"/>
    </row>
    <row r="925" spans="1:6" ht="11.25">
      <c r="A925" s="18">
        <v>541420</v>
      </c>
      <c r="B925" s="24" t="s">
        <v>3251</v>
      </c>
      <c r="C925" s="24" t="str">
        <f t="shared" si="14"/>
        <v>541420 - Industrial Design Services</v>
      </c>
      <c r="D925" s="22"/>
      <c r="E925" s="22" t="s">
        <v>372</v>
      </c>
      <c r="F925" s="22"/>
    </row>
    <row r="926" spans="1:6" ht="11.25">
      <c r="A926" s="18">
        <v>541430</v>
      </c>
      <c r="B926" s="24" t="s">
        <v>3252</v>
      </c>
      <c r="C926" s="24" t="str">
        <f t="shared" si="14"/>
        <v>541430 - Graphic Design Services</v>
      </c>
      <c r="D926" s="22"/>
      <c r="E926" s="22" t="s">
        <v>372</v>
      </c>
      <c r="F926" s="22"/>
    </row>
    <row r="927" spans="1:6" ht="11.25">
      <c r="A927" s="18">
        <v>541490</v>
      </c>
      <c r="B927" s="24" t="s">
        <v>3253</v>
      </c>
      <c r="C927" s="24" t="str">
        <f t="shared" si="14"/>
        <v>541490 - Other Specialized Design Services</v>
      </c>
      <c r="D927" s="22"/>
      <c r="E927" s="22" t="s">
        <v>372</v>
      </c>
      <c r="F927" s="22"/>
    </row>
    <row r="928" spans="1:6" ht="11.25">
      <c r="A928" s="18">
        <v>541511</v>
      </c>
      <c r="B928" s="24" t="s">
        <v>369</v>
      </c>
      <c r="C928" s="24" t="str">
        <f t="shared" si="14"/>
        <v>541511 - Custom Computer Programming Services</v>
      </c>
      <c r="D928" s="22"/>
      <c r="E928" s="22" t="s">
        <v>372</v>
      </c>
      <c r="F928" s="22"/>
    </row>
    <row r="929" spans="1:6" ht="11.25">
      <c r="A929" s="18">
        <v>541512</v>
      </c>
      <c r="B929" s="24" t="s">
        <v>370</v>
      </c>
      <c r="C929" s="24" t="str">
        <f t="shared" si="14"/>
        <v>541512 - Computer Systems Design Services</v>
      </c>
      <c r="D929" s="22"/>
      <c r="E929" s="22" t="s">
        <v>372</v>
      </c>
      <c r="F929" s="22"/>
    </row>
    <row r="930" spans="1:6" ht="11.25">
      <c r="A930" s="18">
        <v>541513</v>
      </c>
      <c r="B930" s="24" t="s">
        <v>3880</v>
      </c>
      <c r="C930" s="24" t="str">
        <f t="shared" si="14"/>
        <v>541513 - Computer Facilities Management Services</v>
      </c>
      <c r="D930" s="22"/>
      <c r="E930" s="22" t="s">
        <v>372</v>
      </c>
      <c r="F930" s="22"/>
    </row>
    <row r="931" spans="1:6" ht="11.25">
      <c r="A931" s="18">
        <v>541519</v>
      </c>
      <c r="B931" s="24" t="s">
        <v>3881</v>
      </c>
      <c r="C931" s="24" t="str">
        <f t="shared" si="14"/>
        <v>541519 - Other Computer Related Services</v>
      </c>
      <c r="D931" s="22"/>
      <c r="E931" s="22" t="s">
        <v>372</v>
      </c>
      <c r="F931" s="22"/>
    </row>
    <row r="932" spans="1:6" ht="11.25">
      <c r="A932" s="18">
        <v>541611</v>
      </c>
      <c r="B932" s="24" t="s">
        <v>3882</v>
      </c>
      <c r="C932" s="24" t="str">
        <f t="shared" si="14"/>
        <v>541611 - Administrative Management and General Management Consulting Services</v>
      </c>
      <c r="D932" s="22"/>
      <c r="E932" s="22" t="s">
        <v>372</v>
      </c>
      <c r="F932" s="22"/>
    </row>
    <row r="933" spans="1:6" ht="11.25">
      <c r="A933" s="18">
        <v>541612</v>
      </c>
      <c r="B933" s="24" t="s">
        <v>3515</v>
      </c>
      <c r="C933" s="24" t="str">
        <f t="shared" si="14"/>
        <v>541612 - Human Resources Consulting Services</v>
      </c>
      <c r="D933" s="22"/>
      <c r="E933" s="22" t="s">
        <v>372</v>
      </c>
      <c r="F933" s="22"/>
    </row>
    <row r="934" spans="1:6" ht="11.25">
      <c r="A934" s="18">
        <v>541613</v>
      </c>
      <c r="B934" s="24" t="s">
        <v>3883</v>
      </c>
      <c r="C934" s="24" t="str">
        <f t="shared" si="14"/>
        <v>541613 - Marketing Consulting Services</v>
      </c>
      <c r="D934" s="22"/>
      <c r="E934" s="22" t="s">
        <v>372</v>
      </c>
      <c r="F934" s="22"/>
    </row>
    <row r="935" spans="1:6" ht="11.25">
      <c r="A935" s="18">
        <v>541614</v>
      </c>
      <c r="B935" s="24" t="s">
        <v>3884</v>
      </c>
      <c r="C935" s="24" t="str">
        <f t="shared" si="14"/>
        <v>541614 - Process, Physical Distribution, and Logistics Consulting Services</v>
      </c>
      <c r="D935" s="22"/>
      <c r="E935" s="22" t="s">
        <v>372</v>
      </c>
      <c r="F935" s="22"/>
    </row>
    <row r="936" spans="1:6" ht="11.25">
      <c r="A936" s="18">
        <v>541618</v>
      </c>
      <c r="B936" s="24" t="s">
        <v>373</v>
      </c>
      <c r="C936" s="24" t="str">
        <f t="shared" si="14"/>
        <v>541618 - Other Management Consulting Services</v>
      </c>
      <c r="D936" s="22"/>
      <c r="E936" s="22" t="s">
        <v>372</v>
      </c>
      <c r="F936" s="22"/>
    </row>
    <row r="937" spans="1:6" ht="11.25">
      <c r="A937" s="18">
        <v>541620</v>
      </c>
      <c r="B937" s="24" t="s">
        <v>3885</v>
      </c>
      <c r="C937" s="24" t="str">
        <f t="shared" si="14"/>
        <v>541620 - Environmental Consulting Services</v>
      </c>
      <c r="D937" s="22"/>
      <c r="E937" s="22" t="s">
        <v>372</v>
      </c>
      <c r="F937" s="22"/>
    </row>
    <row r="938" spans="1:6" ht="11.25">
      <c r="A938" s="18">
        <v>541690</v>
      </c>
      <c r="B938" s="24" t="s">
        <v>3886</v>
      </c>
      <c r="C938" s="24" t="str">
        <f t="shared" si="14"/>
        <v>541690 - Other Scientific and Technical Consulting Services</v>
      </c>
      <c r="D938" s="22"/>
      <c r="E938" s="22" t="s">
        <v>372</v>
      </c>
      <c r="F938" s="22"/>
    </row>
    <row r="939" spans="1:6" ht="11.25">
      <c r="A939" s="18">
        <v>541711</v>
      </c>
      <c r="B939" s="24" t="s">
        <v>2895</v>
      </c>
      <c r="C939" s="24" t="str">
        <f t="shared" si="14"/>
        <v>541711 - Research and Development in Biotechnology</v>
      </c>
      <c r="D939" s="22"/>
      <c r="E939" s="22" t="s">
        <v>372</v>
      </c>
      <c r="F939" s="22"/>
    </row>
    <row r="940" spans="1:6" ht="11.25">
      <c r="A940" s="18">
        <v>541712</v>
      </c>
      <c r="B940" s="24" t="s">
        <v>2896</v>
      </c>
      <c r="C940" s="24" t="str">
        <f t="shared" si="14"/>
        <v>541712 - Reseach and Development in the Physical, Engineering, and Life Sciences (except Biotechnology)</v>
      </c>
      <c r="D940" s="22"/>
      <c r="E940" s="22" t="s">
        <v>372</v>
      </c>
      <c r="F940" s="22"/>
    </row>
    <row r="941" spans="1:6" ht="11.25">
      <c r="A941" s="18">
        <v>541720</v>
      </c>
      <c r="B941" s="24" t="s">
        <v>3887</v>
      </c>
      <c r="C941" s="24" t="str">
        <f t="shared" si="14"/>
        <v>541720 - Research and Development in the Social Sciences and Humanities</v>
      </c>
      <c r="D941" s="22"/>
      <c r="E941" s="22" t="s">
        <v>372</v>
      </c>
      <c r="F941" s="22"/>
    </row>
    <row r="942" spans="1:6" ht="11.25">
      <c r="A942" s="18">
        <v>541810</v>
      </c>
      <c r="B942" s="24" t="s">
        <v>3888</v>
      </c>
      <c r="C942" s="24" t="str">
        <f t="shared" si="14"/>
        <v>541810 - Advertising Agencies</v>
      </c>
      <c r="D942" s="22"/>
      <c r="E942" s="22" t="s">
        <v>372</v>
      </c>
      <c r="F942" s="22"/>
    </row>
    <row r="943" spans="1:6" ht="11.25">
      <c r="A943" s="18">
        <v>541820</v>
      </c>
      <c r="B943" s="24" t="s">
        <v>3889</v>
      </c>
      <c r="C943" s="24" t="str">
        <f t="shared" si="14"/>
        <v>541820 - Public Relations Agencies</v>
      </c>
      <c r="D943" s="22"/>
      <c r="E943" s="22" t="s">
        <v>372</v>
      </c>
      <c r="F943" s="22"/>
    </row>
    <row r="944" spans="1:6" ht="11.25">
      <c r="A944" s="18">
        <v>541830</v>
      </c>
      <c r="B944" s="24" t="s">
        <v>3049</v>
      </c>
      <c r="C944" s="24" t="str">
        <f t="shared" si="14"/>
        <v>541830 - Media Buying Agencies</v>
      </c>
      <c r="D944" s="22"/>
      <c r="E944" s="22" t="s">
        <v>372</v>
      </c>
      <c r="F944" s="22"/>
    </row>
    <row r="945" spans="1:6" ht="11.25">
      <c r="A945" s="18">
        <v>541840</v>
      </c>
      <c r="B945" s="24" t="s">
        <v>3050</v>
      </c>
      <c r="C945" s="24" t="str">
        <f t="shared" si="14"/>
        <v>541840 - Media Representatives</v>
      </c>
      <c r="D945" s="22"/>
      <c r="E945" s="22" t="s">
        <v>372</v>
      </c>
      <c r="F945" s="22"/>
    </row>
    <row r="946" spans="1:6" ht="11.25">
      <c r="A946" s="18">
        <v>541850</v>
      </c>
      <c r="B946" s="24" t="s">
        <v>3051</v>
      </c>
      <c r="C946" s="24" t="str">
        <f t="shared" si="14"/>
        <v>541850 - Display Advertising</v>
      </c>
      <c r="D946" s="22"/>
      <c r="E946" s="22" t="s">
        <v>372</v>
      </c>
      <c r="F946" s="22"/>
    </row>
    <row r="947" spans="1:6" ht="11.25">
      <c r="A947" s="18">
        <v>541860</v>
      </c>
      <c r="B947" s="24" t="s">
        <v>3052</v>
      </c>
      <c r="C947" s="24" t="str">
        <f t="shared" si="14"/>
        <v>541860 - Direct Mail Advertising</v>
      </c>
      <c r="D947" s="22"/>
      <c r="E947" s="22" t="s">
        <v>372</v>
      </c>
      <c r="F947" s="22"/>
    </row>
    <row r="948" spans="1:6" ht="11.25">
      <c r="A948" s="18">
        <v>541870</v>
      </c>
      <c r="B948" s="24" t="s">
        <v>3053</v>
      </c>
      <c r="C948" s="24" t="str">
        <f t="shared" si="14"/>
        <v>541870 - Advertising Material Distribution Services</v>
      </c>
      <c r="D948" s="22"/>
      <c r="E948" s="22" t="s">
        <v>372</v>
      </c>
      <c r="F948" s="22"/>
    </row>
    <row r="949" spans="1:6" ht="11.25">
      <c r="A949" s="18">
        <v>541890</v>
      </c>
      <c r="B949" s="24" t="s">
        <v>3054</v>
      </c>
      <c r="C949" s="24" t="str">
        <f t="shared" si="14"/>
        <v>541890 - Other Services Related to Advertising</v>
      </c>
      <c r="D949" s="22"/>
      <c r="E949" s="22" t="s">
        <v>372</v>
      </c>
      <c r="F949" s="22"/>
    </row>
    <row r="950" spans="1:6" ht="11.25">
      <c r="A950" s="18">
        <v>541910</v>
      </c>
      <c r="B950" s="24" t="s">
        <v>3055</v>
      </c>
      <c r="C950" s="24" t="str">
        <f t="shared" si="14"/>
        <v>541910 - Marketing Research and Public Opinion Polling</v>
      </c>
      <c r="D950" s="22"/>
      <c r="E950" s="22" t="s">
        <v>372</v>
      </c>
      <c r="F950" s="22"/>
    </row>
    <row r="951" spans="1:6" ht="11.25">
      <c r="A951" s="18">
        <v>541921</v>
      </c>
      <c r="B951" s="24" t="s">
        <v>3056</v>
      </c>
      <c r="C951" s="24" t="str">
        <f t="shared" si="14"/>
        <v>541921 - Photography Studios, Portrait</v>
      </c>
      <c r="D951" s="22"/>
      <c r="E951" s="22" t="s">
        <v>372</v>
      </c>
      <c r="F951" s="22"/>
    </row>
    <row r="952" spans="1:6" ht="11.25">
      <c r="A952" s="18">
        <v>541922</v>
      </c>
      <c r="B952" s="24" t="s">
        <v>3057</v>
      </c>
      <c r="C952" s="24" t="str">
        <f t="shared" si="14"/>
        <v>541922 - Commercial Photography</v>
      </c>
      <c r="D952" s="22"/>
      <c r="E952" s="22" t="s">
        <v>372</v>
      </c>
      <c r="F952" s="22"/>
    </row>
    <row r="953" spans="1:6" ht="11.25">
      <c r="A953" s="18">
        <v>541930</v>
      </c>
      <c r="B953" s="24" t="s">
        <v>3058</v>
      </c>
      <c r="C953" s="24" t="str">
        <f t="shared" si="14"/>
        <v>541930 - Translation and Interpretation Services</v>
      </c>
      <c r="D953" s="22"/>
      <c r="E953" s="22" t="s">
        <v>372</v>
      </c>
      <c r="F953" s="22"/>
    </row>
    <row r="954" spans="1:6" ht="11.25">
      <c r="A954" s="18">
        <v>541940</v>
      </c>
      <c r="B954" s="24" t="s">
        <v>3059</v>
      </c>
      <c r="C954" s="24" t="str">
        <f t="shared" si="14"/>
        <v>541940 - Veterinary Services</v>
      </c>
      <c r="D954" s="22"/>
      <c r="E954" s="22" t="s">
        <v>372</v>
      </c>
      <c r="F954" s="22"/>
    </row>
    <row r="955" spans="1:6" ht="11.25">
      <c r="A955" s="18">
        <v>541990</v>
      </c>
      <c r="B955" s="24" t="s">
        <v>3060</v>
      </c>
      <c r="C955" s="24" t="str">
        <f t="shared" si="14"/>
        <v>541990 - All Other Professional, Scientific, and Technical Services</v>
      </c>
      <c r="D955" s="22"/>
      <c r="E955" s="22" t="s">
        <v>372</v>
      </c>
      <c r="F955" s="22"/>
    </row>
    <row r="956" spans="1:6" ht="11.25">
      <c r="A956" s="18">
        <v>551111</v>
      </c>
      <c r="B956" s="24" t="s">
        <v>3061</v>
      </c>
      <c r="C956" s="24" t="str">
        <f t="shared" si="14"/>
        <v>551111 - Offices of Bank Holding Companies</v>
      </c>
      <c r="D956" s="22"/>
      <c r="E956" s="22" t="s">
        <v>372</v>
      </c>
      <c r="F956" s="22"/>
    </row>
    <row r="957" spans="1:6" ht="11.25">
      <c r="A957" s="18">
        <v>551112</v>
      </c>
      <c r="B957" s="24" t="s">
        <v>3062</v>
      </c>
      <c r="C957" s="24" t="str">
        <f t="shared" si="14"/>
        <v>551112 - Offices of Other Holding Companies</v>
      </c>
      <c r="D957" s="22"/>
      <c r="E957" s="22" t="s">
        <v>372</v>
      </c>
      <c r="F957" s="22"/>
    </row>
    <row r="958" spans="1:6" ht="11.25">
      <c r="A958" s="18">
        <v>551114</v>
      </c>
      <c r="B958" s="24" t="s">
        <v>3063</v>
      </c>
      <c r="C958" s="24" t="str">
        <f t="shared" si="14"/>
        <v>551114 - Corporate, Subsidiary, and Regional Managing Offices</v>
      </c>
      <c r="D958" s="22"/>
      <c r="E958" s="22" t="s">
        <v>372</v>
      </c>
      <c r="F958" s="22"/>
    </row>
    <row r="959" spans="1:6" ht="11.25">
      <c r="A959" s="18">
        <v>561110</v>
      </c>
      <c r="B959" s="24" t="s">
        <v>3064</v>
      </c>
      <c r="C959" s="24" t="str">
        <f t="shared" si="14"/>
        <v>561110 - Office Administrative Services</v>
      </c>
      <c r="D959" s="22"/>
      <c r="E959" s="22" t="s">
        <v>372</v>
      </c>
      <c r="F959" s="22"/>
    </row>
    <row r="960" spans="1:6" ht="11.25">
      <c r="A960" s="18">
        <v>561210</v>
      </c>
      <c r="B960" s="24" t="s">
        <v>3065</v>
      </c>
      <c r="C960" s="24" t="str">
        <f t="shared" si="14"/>
        <v>561210 - Facilities Support Services</v>
      </c>
      <c r="D960" s="22"/>
      <c r="E960" s="22" t="s">
        <v>372</v>
      </c>
      <c r="F960" s="22"/>
    </row>
    <row r="961" spans="1:6" ht="11.25">
      <c r="A961" s="18">
        <v>561311</v>
      </c>
      <c r="B961" s="24" t="s">
        <v>3066</v>
      </c>
      <c r="C961" s="24" t="str">
        <f t="shared" si="14"/>
        <v>561311 - Employment Placement Agencies</v>
      </c>
      <c r="D961" s="22"/>
      <c r="E961" s="22" t="s">
        <v>372</v>
      </c>
      <c r="F961" s="22"/>
    </row>
    <row r="962" spans="1:6" ht="11.25">
      <c r="A962" s="18">
        <v>561312</v>
      </c>
      <c r="B962" s="24" t="s">
        <v>2897</v>
      </c>
      <c r="C962" s="24" t="str">
        <f aca="true" t="shared" si="15" ref="C962:C1025">A962&amp;" - "&amp;B962</f>
        <v>561312 - Executive Search Services</v>
      </c>
      <c r="D962" s="22"/>
      <c r="E962" s="22" t="s">
        <v>372</v>
      </c>
      <c r="F962" s="22"/>
    </row>
    <row r="963" spans="1:6" ht="11.25">
      <c r="A963" s="18">
        <v>561320</v>
      </c>
      <c r="B963" s="24" t="s">
        <v>3067</v>
      </c>
      <c r="C963" s="24" t="str">
        <f t="shared" si="15"/>
        <v>561320 - Temporary Help Services</v>
      </c>
      <c r="D963" s="22"/>
      <c r="E963" s="22" t="s">
        <v>372</v>
      </c>
      <c r="F963" s="22"/>
    </row>
    <row r="964" spans="1:6" ht="11.25">
      <c r="A964" s="18">
        <v>561330</v>
      </c>
      <c r="B964" s="24" t="s">
        <v>3068</v>
      </c>
      <c r="C964" s="24" t="str">
        <f t="shared" si="15"/>
        <v>561330 - Professional Employer Organizations</v>
      </c>
      <c r="D964" s="22"/>
      <c r="E964" s="22" t="s">
        <v>372</v>
      </c>
      <c r="F964" s="22"/>
    </row>
    <row r="965" spans="1:6" ht="11.25">
      <c r="A965" s="18">
        <v>561410</v>
      </c>
      <c r="B965" s="24" t="s">
        <v>3069</v>
      </c>
      <c r="C965" s="24" t="str">
        <f t="shared" si="15"/>
        <v>561410 - Document Preparation Services</v>
      </c>
      <c r="D965" s="22"/>
      <c r="E965" s="22" t="s">
        <v>372</v>
      </c>
      <c r="F965" s="22"/>
    </row>
    <row r="966" spans="1:6" ht="11.25">
      <c r="A966" s="18">
        <v>561421</v>
      </c>
      <c r="B966" s="24" t="s">
        <v>3070</v>
      </c>
      <c r="C966" s="24" t="str">
        <f t="shared" si="15"/>
        <v>561421 - Telephone Answering Services</v>
      </c>
      <c r="D966" s="22"/>
      <c r="E966" s="22" t="s">
        <v>372</v>
      </c>
      <c r="F966" s="22"/>
    </row>
    <row r="967" spans="1:6" ht="11.25">
      <c r="A967" s="18">
        <v>561422</v>
      </c>
      <c r="B967" s="24" t="s">
        <v>2898</v>
      </c>
      <c r="C967" s="24" t="str">
        <f t="shared" si="15"/>
        <v>561422 - Telemarketing Bureaus and Other Contact Centers</v>
      </c>
      <c r="D967" s="22"/>
      <c r="E967" s="22" t="s">
        <v>372</v>
      </c>
      <c r="F967" s="22"/>
    </row>
    <row r="968" spans="1:6" ht="11.25">
      <c r="A968" s="18">
        <v>561431</v>
      </c>
      <c r="B968" s="24" t="s">
        <v>3071</v>
      </c>
      <c r="C968" s="24" t="str">
        <f t="shared" si="15"/>
        <v>561431 - Private Mail Centers</v>
      </c>
      <c r="D968" s="22"/>
      <c r="E968" s="22" t="s">
        <v>372</v>
      </c>
      <c r="F968" s="22"/>
    </row>
    <row r="969" spans="1:6" ht="11.25">
      <c r="A969" s="18">
        <v>561439</v>
      </c>
      <c r="B969" s="24" t="s">
        <v>3072</v>
      </c>
      <c r="C969" s="24" t="str">
        <f t="shared" si="15"/>
        <v>561439 - Other Business Service Centers (including Copy Shops)</v>
      </c>
      <c r="D969" s="22"/>
      <c r="E969" s="22" t="s">
        <v>372</v>
      </c>
      <c r="F969" s="22"/>
    </row>
    <row r="970" spans="1:6" ht="11.25">
      <c r="A970" s="18">
        <v>561440</v>
      </c>
      <c r="B970" s="24" t="s">
        <v>3073</v>
      </c>
      <c r="C970" s="24" t="str">
        <f t="shared" si="15"/>
        <v>561440 - Collection Agencies</v>
      </c>
      <c r="D970" s="22"/>
      <c r="E970" s="22" t="s">
        <v>372</v>
      </c>
      <c r="F970" s="22"/>
    </row>
    <row r="971" spans="1:6" ht="11.25">
      <c r="A971" s="18">
        <v>561450</v>
      </c>
      <c r="B971" s="24" t="s">
        <v>3074</v>
      </c>
      <c r="C971" s="24" t="str">
        <f t="shared" si="15"/>
        <v>561450 - Credit Bureaus</v>
      </c>
      <c r="D971" s="22"/>
      <c r="E971" s="22" t="s">
        <v>372</v>
      </c>
      <c r="F971" s="22"/>
    </row>
    <row r="972" spans="1:6" ht="11.25">
      <c r="A972" s="18">
        <v>561491</v>
      </c>
      <c r="B972" s="24" t="s">
        <v>3075</v>
      </c>
      <c r="C972" s="24" t="str">
        <f t="shared" si="15"/>
        <v>561491 - Repossession Services</v>
      </c>
      <c r="D972" s="22"/>
      <c r="E972" s="22" t="s">
        <v>372</v>
      </c>
      <c r="F972" s="22"/>
    </row>
    <row r="973" spans="1:6" ht="11.25">
      <c r="A973" s="18">
        <v>561492</v>
      </c>
      <c r="B973" s="24" t="s">
        <v>3076</v>
      </c>
      <c r="C973" s="24" t="str">
        <f t="shared" si="15"/>
        <v>561492 - Court Reporting and Stenotype Services</v>
      </c>
      <c r="D973" s="22"/>
      <c r="E973" s="22" t="s">
        <v>372</v>
      </c>
      <c r="F973" s="22"/>
    </row>
    <row r="974" spans="1:6" ht="11.25">
      <c r="A974" s="18">
        <v>561499</v>
      </c>
      <c r="B974" s="24" t="s">
        <v>3077</v>
      </c>
      <c r="C974" s="24" t="str">
        <f t="shared" si="15"/>
        <v>561499 - All Other Business Support Services</v>
      </c>
      <c r="D974" s="22"/>
      <c r="E974" s="22" t="s">
        <v>372</v>
      </c>
      <c r="F974" s="22"/>
    </row>
    <row r="975" spans="1:6" ht="11.25">
      <c r="A975" s="18">
        <v>561510</v>
      </c>
      <c r="B975" s="24" t="s">
        <v>3817</v>
      </c>
      <c r="C975" s="24" t="str">
        <f t="shared" si="15"/>
        <v>561510 - Travel Agencies</v>
      </c>
      <c r="D975" s="22"/>
      <c r="E975" s="22" t="s">
        <v>372</v>
      </c>
      <c r="F975" s="22"/>
    </row>
    <row r="976" spans="1:6" ht="11.25">
      <c r="A976" s="18">
        <v>561520</v>
      </c>
      <c r="B976" s="24" t="s">
        <v>3818</v>
      </c>
      <c r="C976" s="24" t="str">
        <f t="shared" si="15"/>
        <v>561520 - Tour Operators</v>
      </c>
      <c r="D976" s="22"/>
      <c r="E976" s="22" t="s">
        <v>372</v>
      </c>
      <c r="F976" s="22"/>
    </row>
    <row r="977" spans="1:6" ht="11.25">
      <c r="A977" s="18">
        <v>561591</v>
      </c>
      <c r="B977" s="24" t="s">
        <v>3819</v>
      </c>
      <c r="C977" s="24" t="str">
        <f t="shared" si="15"/>
        <v>561591 - Convention and Visitors Bureaus</v>
      </c>
      <c r="D977" s="22"/>
      <c r="E977" s="22" t="s">
        <v>372</v>
      </c>
      <c r="F977" s="22"/>
    </row>
    <row r="978" spans="1:6" ht="11.25">
      <c r="A978" s="18">
        <v>561599</v>
      </c>
      <c r="B978" s="24" t="s">
        <v>3820</v>
      </c>
      <c r="C978" s="24" t="str">
        <f t="shared" si="15"/>
        <v>561599 - All Other Travel Arrangement and Reservation Services</v>
      </c>
      <c r="D978" s="22"/>
      <c r="E978" s="22" t="s">
        <v>372</v>
      </c>
      <c r="F978" s="22"/>
    </row>
    <row r="979" spans="1:6" ht="11.25">
      <c r="A979" s="18">
        <v>561611</v>
      </c>
      <c r="B979" s="24" t="s">
        <v>3821</v>
      </c>
      <c r="C979" s="24" t="str">
        <f t="shared" si="15"/>
        <v>561611 - Investigation Services</v>
      </c>
      <c r="D979" s="22"/>
      <c r="E979" s="22" t="s">
        <v>372</v>
      </c>
      <c r="F979" s="22"/>
    </row>
    <row r="980" spans="1:6" ht="11.25">
      <c r="A980" s="18">
        <v>561612</v>
      </c>
      <c r="B980" s="24" t="s">
        <v>3822</v>
      </c>
      <c r="C980" s="24" t="str">
        <f t="shared" si="15"/>
        <v>561612 - Security Guards and Patrol Services</v>
      </c>
      <c r="D980" s="22"/>
      <c r="E980" s="22" t="s">
        <v>372</v>
      </c>
      <c r="F980" s="22"/>
    </row>
    <row r="981" spans="1:6" ht="11.25">
      <c r="A981" s="18">
        <v>561613</v>
      </c>
      <c r="B981" s="24" t="s">
        <v>3823</v>
      </c>
      <c r="C981" s="24" t="str">
        <f t="shared" si="15"/>
        <v>561613 - Armored Car Services</v>
      </c>
      <c r="D981" s="22"/>
      <c r="E981" s="22" t="s">
        <v>372</v>
      </c>
      <c r="F981" s="22"/>
    </row>
    <row r="982" spans="1:6" ht="11.25">
      <c r="A982" s="18">
        <v>561621</v>
      </c>
      <c r="B982" s="24" t="s">
        <v>3824</v>
      </c>
      <c r="C982" s="24" t="str">
        <f t="shared" si="15"/>
        <v>561621 - Security Systems Services (except Locksmiths)</v>
      </c>
      <c r="D982" s="22"/>
      <c r="E982" s="22" t="s">
        <v>372</v>
      </c>
      <c r="F982" s="22"/>
    </row>
    <row r="983" spans="1:6" ht="11.25">
      <c r="A983" s="18">
        <v>561622</v>
      </c>
      <c r="B983" s="24" t="s">
        <v>3825</v>
      </c>
      <c r="C983" s="24" t="str">
        <f t="shared" si="15"/>
        <v>561622 - Locksmiths</v>
      </c>
      <c r="D983" s="22"/>
      <c r="E983" s="22" t="s">
        <v>372</v>
      </c>
      <c r="F983" s="22"/>
    </row>
    <row r="984" spans="1:6" ht="11.25">
      <c r="A984" s="18">
        <v>561710</v>
      </c>
      <c r="B984" s="24" t="s">
        <v>3826</v>
      </c>
      <c r="C984" s="24" t="str">
        <f t="shared" si="15"/>
        <v>561710 - Exterminating and Pest Control Services</v>
      </c>
      <c r="D984" s="22"/>
      <c r="E984" s="22" t="s">
        <v>372</v>
      </c>
      <c r="F984" s="22"/>
    </row>
    <row r="985" spans="1:6" ht="11.25">
      <c r="A985" s="18">
        <v>561720</v>
      </c>
      <c r="B985" s="24" t="s">
        <v>3827</v>
      </c>
      <c r="C985" s="24" t="str">
        <f t="shared" si="15"/>
        <v>561720 - Janitorial Services</v>
      </c>
      <c r="D985" s="22"/>
      <c r="E985" s="22" t="s">
        <v>372</v>
      </c>
      <c r="F985" s="22"/>
    </row>
    <row r="986" spans="1:6" ht="11.25">
      <c r="A986" s="18">
        <v>561730</v>
      </c>
      <c r="B986" s="24" t="s">
        <v>3828</v>
      </c>
      <c r="C986" s="24" t="str">
        <f t="shared" si="15"/>
        <v>561730 - Landscaping Services</v>
      </c>
      <c r="D986" s="22"/>
      <c r="E986" s="22" t="s">
        <v>372</v>
      </c>
      <c r="F986" s="22"/>
    </row>
    <row r="987" spans="1:6" ht="11.25">
      <c r="A987" s="18">
        <v>561740</v>
      </c>
      <c r="B987" s="24" t="s">
        <v>3829</v>
      </c>
      <c r="C987" s="24" t="str">
        <f t="shared" si="15"/>
        <v>561740 - Carpet and Upholstery Cleaning Services</v>
      </c>
      <c r="D987" s="22"/>
      <c r="E987" s="22" t="s">
        <v>372</v>
      </c>
      <c r="F987" s="22"/>
    </row>
    <row r="988" spans="1:6" ht="11.25">
      <c r="A988" s="18">
        <v>561790</v>
      </c>
      <c r="B988" s="24" t="s">
        <v>211</v>
      </c>
      <c r="C988" s="24" t="str">
        <f t="shared" si="15"/>
        <v>561790 - Other Services to Buildings and Dwellings</v>
      </c>
      <c r="D988" s="22"/>
      <c r="E988" s="22" t="s">
        <v>372</v>
      </c>
      <c r="F988" s="22"/>
    </row>
    <row r="989" spans="1:6" ht="11.25">
      <c r="A989" s="18">
        <v>561910</v>
      </c>
      <c r="B989" s="24" t="s">
        <v>212</v>
      </c>
      <c r="C989" s="24" t="str">
        <f t="shared" si="15"/>
        <v>561910 - Packaging and Labeling Services</v>
      </c>
      <c r="D989" s="22"/>
      <c r="E989" s="22" t="s">
        <v>372</v>
      </c>
      <c r="F989" s="22"/>
    </row>
    <row r="990" spans="1:6" ht="11.25">
      <c r="A990" s="18">
        <v>561920</v>
      </c>
      <c r="B990" s="24" t="s">
        <v>234</v>
      </c>
      <c r="C990" s="24" t="str">
        <f t="shared" si="15"/>
        <v>561920 - Convention and Trade Show Organizers</v>
      </c>
      <c r="D990" s="22"/>
      <c r="E990" s="22" t="s">
        <v>372</v>
      </c>
      <c r="F990" s="22"/>
    </row>
    <row r="991" spans="1:6" ht="11.25">
      <c r="A991" s="18">
        <v>561990</v>
      </c>
      <c r="B991" s="24" t="s">
        <v>235</v>
      </c>
      <c r="C991" s="24" t="str">
        <f t="shared" si="15"/>
        <v>561990 - All Other Support Services</v>
      </c>
      <c r="D991" s="22"/>
      <c r="E991" s="22" t="s">
        <v>372</v>
      </c>
      <c r="F991" s="22"/>
    </row>
    <row r="992" spans="1:6" ht="11.25">
      <c r="A992" s="18">
        <v>562111</v>
      </c>
      <c r="B992" s="24" t="s">
        <v>236</v>
      </c>
      <c r="C992" s="24" t="str">
        <f t="shared" si="15"/>
        <v>562111 - Solid Waste Collection</v>
      </c>
      <c r="D992" s="22"/>
      <c r="E992" s="22" t="s">
        <v>372</v>
      </c>
      <c r="F992" s="22"/>
    </row>
    <row r="993" spans="1:6" ht="11.25">
      <c r="A993" s="18">
        <v>562112</v>
      </c>
      <c r="B993" s="24" t="s">
        <v>237</v>
      </c>
      <c r="C993" s="24" t="str">
        <f t="shared" si="15"/>
        <v>562112 - Hazardous Waste Collection</v>
      </c>
      <c r="D993" s="22"/>
      <c r="E993" s="22" t="s">
        <v>372</v>
      </c>
      <c r="F993" s="22"/>
    </row>
    <row r="994" spans="1:6" ht="11.25">
      <c r="A994" s="18">
        <v>562119</v>
      </c>
      <c r="B994" s="24" t="s">
        <v>238</v>
      </c>
      <c r="C994" s="24" t="str">
        <f t="shared" si="15"/>
        <v>562119 - Other Waste Collection</v>
      </c>
      <c r="D994" s="22"/>
      <c r="E994" s="22" t="s">
        <v>372</v>
      </c>
      <c r="F994" s="22"/>
    </row>
    <row r="995" spans="1:6" ht="11.25">
      <c r="A995" s="18">
        <v>562211</v>
      </c>
      <c r="B995" s="24" t="s">
        <v>239</v>
      </c>
      <c r="C995" s="24" t="str">
        <f t="shared" si="15"/>
        <v>562211 - Hazardous Waste Treatment and Disposal</v>
      </c>
      <c r="D995" s="22"/>
      <c r="E995" s="22" t="s">
        <v>372</v>
      </c>
      <c r="F995" s="22"/>
    </row>
    <row r="996" spans="1:6" ht="11.25">
      <c r="A996" s="18">
        <v>562212</v>
      </c>
      <c r="B996" s="24" t="s">
        <v>240</v>
      </c>
      <c r="C996" s="24" t="str">
        <f t="shared" si="15"/>
        <v>562212 - Solid Waste Landfill</v>
      </c>
      <c r="D996" s="22"/>
      <c r="E996" s="22" t="s">
        <v>372</v>
      </c>
      <c r="F996" s="22"/>
    </row>
    <row r="997" spans="1:6" ht="11.25">
      <c r="A997" s="18">
        <v>562213</v>
      </c>
      <c r="B997" s="24" t="s">
        <v>241</v>
      </c>
      <c r="C997" s="24" t="str">
        <f t="shared" si="15"/>
        <v>562213 - Solid Waste Combustors and Incinerators</v>
      </c>
      <c r="D997" s="22"/>
      <c r="E997" s="22" t="s">
        <v>372</v>
      </c>
      <c r="F997" s="22"/>
    </row>
    <row r="998" spans="1:6" ht="11.25">
      <c r="A998" s="18">
        <v>562219</v>
      </c>
      <c r="B998" s="24" t="s">
        <v>242</v>
      </c>
      <c r="C998" s="24" t="str">
        <f t="shared" si="15"/>
        <v>562219 - Other Nonhazardous Waste Treatment and Disposal</v>
      </c>
      <c r="D998" s="22"/>
      <c r="E998" s="22" t="s">
        <v>372</v>
      </c>
      <c r="F998" s="22"/>
    </row>
    <row r="999" spans="1:6" ht="11.25">
      <c r="A999" s="18">
        <v>562910</v>
      </c>
      <c r="B999" s="24" t="s">
        <v>243</v>
      </c>
      <c r="C999" s="24" t="str">
        <f t="shared" si="15"/>
        <v>562910 - Remediation Services</v>
      </c>
      <c r="D999" s="22"/>
      <c r="E999" s="22" t="s">
        <v>372</v>
      </c>
      <c r="F999" s="22"/>
    </row>
    <row r="1000" spans="1:6" ht="11.25">
      <c r="A1000" s="18">
        <v>562920</v>
      </c>
      <c r="B1000" s="24" t="s">
        <v>244</v>
      </c>
      <c r="C1000" s="24" t="str">
        <f t="shared" si="15"/>
        <v>562920 - Materials Recovery Facilities</v>
      </c>
      <c r="D1000" s="22"/>
      <c r="E1000" s="22" t="s">
        <v>372</v>
      </c>
      <c r="F1000" s="22"/>
    </row>
    <row r="1001" spans="1:6" ht="11.25">
      <c r="A1001" s="18">
        <v>562991</v>
      </c>
      <c r="B1001" s="24" t="s">
        <v>245</v>
      </c>
      <c r="C1001" s="24" t="str">
        <f t="shared" si="15"/>
        <v>562991 - Septic Tank and Related Services</v>
      </c>
      <c r="D1001" s="22"/>
      <c r="E1001" s="22" t="s">
        <v>372</v>
      </c>
      <c r="F1001" s="22"/>
    </row>
    <row r="1002" spans="1:6" ht="11.25">
      <c r="A1002" s="18">
        <v>562998</v>
      </c>
      <c r="B1002" s="24" t="s">
        <v>246</v>
      </c>
      <c r="C1002" s="24" t="str">
        <f t="shared" si="15"/>
        <v>562998 - All Other Miscellaneous Waste Management Services</v>
      </c>
      <c r="D1002" s="22"/>
      <c r="E1002" s="22" t="s">
        <v>372</v>
      </c>
      <c r="F1002" s="22"/>
    </row>
    <row r="1003" spans="1:6" ht="11.25">
      <c r="A1003" s="18">
        <v>611110</v>
      </c>
      <c r="B1003" s="24" t="s">
        <v>247</v>
      </c>
      <c r="C1003" s="24" t="str">
        <f t="shared" si="15"/>
        <v>611110 - Elementary and Secondary Schools</v>
      </c>
      <c r="D1003" s="22"/>
      <c r="E1003" s="22" t="s">
        <v>372</v>
      </c>
      <c r="F1003" s="22"/>
    </row>
    <row r="1004" spans="1:6" ht="11.25">
      <c r="A1004" s="18">
        <v>611210</v>
      </c>
      <c r="B1004" s="24" t="s">
        <v>248</v>
      </c>
      <c r="C1004" s="24" t="str">
        <f t="shared" si="15"/>
        <v>611210 - Junior Colleges</v>
      </c>
      <c r="D1004" s="22"/>
      <c r="E1004" s="22" t="s">
        <v>372</v>
      </c>
      <c r="F1004" s="22"/>
    </row>
    <row r="1005" spans="1:6" ht="11.25">
      <c r="A1005" s="18">
        <v>611310</v>
      </c>
      <c r="B1005" s="24" t="s">
        <v>2794</v>
      </c>
      <c r="C1005" s="24" t="str">
        <f t="shared" si="15"/>
        <v>611310 - Colleges, Universities, and Professional Schools</v>
      </c>
      <c r="D1005" s="22"/>
      <c r="E1005" s="22" t="s">
        <v>372</v>
      </c>
      <c r="F1005" s="22"/>
    </row>
    <row r="1006" spans="1:6" ht="11.25">
      <c r="A1006" s="18">
        <v>611410</v>
      </c>
      <c r="B1006" s="24" t="s">
        <v>2795</v>
      </c>
      <c r="C1006" s="24" t="str">
        <f t="shared" si="15"/>
        <v>611410 - Business and Secretarial Schools</v>
      </c>
      <c r="D1006" s="22"/>
      <c r="E1006" s="22" t="s">
        <v>372</v>
      </c>
      <c r="F1006" s="22"/>
    </row>
    <row r="1007" spans="1:6" ht="11.25">
      <c r="A1007" s="18">
        <v>611420</v>
      </c>
      <c r="B1007" s="24" t="s">
        <v>2796</v>
      </c>
      <c r="C1007" s="24" t="str">
        <f t="shared" si="15"/>
        <v>611420 - Computer Training</v>
      </c>
      <c r="D1007" s="22"/>
      <c r="E1007" s="22" t="s">
        <v>372</v>
      </c>
      <c r="F1007" s="22"/>
    </row>
    <row r="1008" spans="1:6" ht="11.25">
      <c r="A1008" s="18">
        <v>611430</v>
      </c>
      <c r="B1008" s="24" t="s">
        <v>3830</v>
      </c>
      <c r="C1008" s="24" t="str">
        <f t="shared" si="15"/>
        <v>611430 - Professional and Management Development Training</v>
      </c>
      <c r="D1008" s="22"/>
      <c r="E1008" s="22" t="s">
        <v>372</v>
      </c>
      <c r="F1008" s="22"/>
    </row>
    <row r="1009" spans="1:6" ht="11.25">
      <c r="A1009" s="18">
        <v>611511</v>
      </c>
      <c r="B1009" s="24" t="s">
        <v>3831</v>
      </c>
      <c r="C1009" s="24" t="str">
        <f t="shared" si="15"/>
        <v>611511 - Cosmetology and Barber Schools</v>
      </c>
      <c r="D1009" s="22"/>
      <c r="E1009" s="22" t="s">
        <v>372</v>
      </c>
      <c r="F1009" s="22"/>
    </row>
    <row r="1010" spans="1:6" ht="11.25">
      <c r="A1010" s="18">
        <v>611512</v>
      </c>
      <c r="B1010" s="24" t="s">
        <v>3832</v>
      </c>
      <c r="C1010" s="24" t="str">
        <f t="shared" si="15"/>
        <v>611512 - Flight Training</v>
      </c>
      <c r="D1010" s="22"/>
      <c r="E1010" s="22" t="s">
        <v>372</v>
      </c>
      <c r="F1010" s="22"/>
    </row>
    <row r="1011" spans="1:6" ht="11.25">
      <c r="A1011" s="18">
        <v>611513</v>
      </c>
      <c r="B1011" s="24" t="s">
        <v>3833</v>
      </c>
      <c r="C1011" s="24" t="str">
        <f t="shared" si="15"/>
        <v>611513 - Apprenticeship Training</v>
      </c>
      <c r="D1011" s="22"/>
      <c r="E1011" s="22" t="s">
        <v>372</v>
      </c>
      <c r="F1011" s="22"/>
    </row>
    <row r="1012" spans="1:6" ht="11.25">
      <c r="A1012" s="18">
        <v>611519</v>
      </c>
      <c r="B1012" s="24" t="s">
        <v>3834</v>
      </c>
      <c r="C1012" s="24" t="str">
        <f t="shared" si="15"/>
        <v>611519 - Other Technical and Trade Schools</v>
      </c>
      <c r="D1012" s="22"/>
      <c r="E1012" s="22" t="s">
        <v>372</v>
      </c>
      <c r="F1012" s="22"/>
    </row>
    <row r="1013" spans="1:6" ht="11.25">
      <c r="A1013" s="18">
        <v>611610</v>
      </c>
      <c r="B1013" s="24" t="s">
        <v>3835</v>
      </c>
      <c r="C1013" s="24" t="str">
        <f t="shared" si="15"/>
        <v>611610 - Fine Arts Schools</v>
      </c>
      <c r="D1013" s="22"/>
      <c r="E1013" s="22" t="s">
        <v>372</v>
      </c>
      <c r="F1013" s="22"/>
    </row>
    <row r="1014" spans="1:6" ht="11.25">
      <c r="A1014" s="18">
        <v>611620</v>
      </c>
      <c r="B1014" s="24" t="s">
        <v>3836</v>
      </c>
      <c r="C1014" s="24" t="str">
        <f t="shared" si="15"/>
        <v>611620 - Sports and Recreation Instruction</v>
      </c>
      <c r="D1014" s="22"/>
      <c r="E1014" s="22" t="s">
        <v>372</v>
      </c>
      <c r="F1014" s="22"/>
    </row>
    <row r="1015" spans="1:6" ht="11.25">
      <c r="A1015" s="18">
        <v>611630</v>
      </c>
      <c r="B1015" s="24" t="s">
        <v>3837</v>
      </c>
      <c r="C1015" s="24" t="str">
        <f t="shared" si="15"/>
        <v>611630 - Language Schools</v>
      </c>
      <c r="D1015" s="22"/>
      <c r="E1015" s="22" t="s">
        <v>372</v>
      </c>
      <c r="F1015" s="22"/>
    </row>
    <row r="1016" spans="1:6" ht="11.25">
      <c r="A1016" s="18">
        <v>611691</v>
      </c>
      <c r="B1016" s="24" t="s">
        <v>3838</v>
      </c>
      <c r="C1016" s="24" t="str">
        <f t="shared" si="15"/>
        <v>611691 - Exam Preparation and Tutoring</v>
      </c>
      <c r="D1016" s="22"/>
      <c r="E1016" s="22" t="s">
        <v>372</v>
      </c>
      <c r="F1016" s="22"/>
    </row>
    <row r="1017" spans="1:6" ht="11.25">
      <c r="A1017" s="18">
        <v>611692</v>
      </c>
      <c r="B1017" s="24" t="s">
        <v>3839</v>
      </c>
      <c r="C1017" s="24" t="str">
        <f t="shared" si="15"/>
        <v>611692 - Automobile Driving Schools</v>
      </c>
      <c r="D1017" s="22"/>
      <c r="E1017" s="22" t="s">
        <v>372</v>
      </c>
      <c r="F1017" s="22"/>
    </row>
    <row r="1018" spans="1:6" ht="11.25">
      <c r="A1018" s="18">
        <v>611699</v>
      </c>
      <c r="B1018" s="24" t="s">
        <v>3840</v>
      </c>
      <c r="C1018" s="24" t="str">
        <f t="shared" si="15"/>
        <v>611699 - All Other Miscellaneous Schools and Instruction</v>
      </c>
      <c r="D1018" s="22"/>
      <c r="E1018" s="22" t="s">
        <v>372</v>
      </c>
      <c r="F1018" s="22"/>
    </row>
    <row r="1019" spans="1:6" ht="11.25">
      <c r="A1019" s="18">
        <v>611710</v>
      </c>
      <c r="B1019" s="24" t="s">
        <v>3841</v>
      </c>
      <c r="C1019" s="24" t="str">
        <f t="shared" si="15"/>
        <v>611710 - Educational Support Services</v>
      </c>
      <c r="D1019" s="22"/>
      <c r="E1019" s="22" t="s">
        <v>372</v>
      </c>
      <c r="F1019" s="22"/>
    </row>
    <row r="1020" spans="1:6" ht="11.25">
      <c r="A1020" s="18">
        <v>621111</v>
      </c>
      <c r="B1020" s="24" t="s">
        <v>3842</v>
      </c>
      <c r="C1020" s="24" t="str">
        <f t="shared" si="15"/>
        <v>621111 - Offices of Physicians (except Mental Health Specialists)</v>
      </c>
      <c r="D1020" s="22"/>
      <c r="E1020" s="22" t="s">
        <v>372</v>
      </c>
      <c r="F1020" s="22"/>
    </row>
    <row r="1021" spans="1:6" ht="11.25">
      <c r="A1021" s="18">
        <v>621112</v>
      </c>
      <c r="B1021" s="24" t="s">
        <v>3843</v>
      </c>
      <c r="C1021" s="24" t="str">
        <f t="shared" si="15"/>
        <v>621112 - Offices of Physicians, Mental Health Specialists</v>
      </c>
      <c r="D1021" s="22"/>
      <c r="E1021" s="22" t="s">
        <v>372</v>
      </c>
      <c r="F1021" s="22"/>
    </row>
    <row r="1022" spans="1:6" ht="11.25">
      <c r="A1022" s="18">
        <v>621210</v>
      </c>
      <c r="B1022" s="24" t="s">
        <v>3844</v>
      </c>
      <c r="C1022" s="24" t="str">
        <f t="shared" si="15"/>
        <v>621210 - Offices of Dentists</v>
      </c>
      <c r="D1022" s="22"/>
      <c r="E1022" s="22" t="s">
        <v>372</v>
      </c>
      <c r="F1022" s="22"/>
    </row>
    <row r="1023" spans="1:6" ht="11.25">
      <c r="A1023" s="18">
        <v>621310</v>
      </c>
      <c r="B1023" s="24" t="s">
        <v>3845</v>
      </c>
      <c r="C1023" s="24" t="str">
        <f t="shared" si="15"/>
        <v>621310 - Offices of Chiropractors</v>
      </c>
      <c r="D1023" s="22"/>
      <c r="E1023" s="22" t="s">
        <v>372</v>
      </c>
      <c r="F1023" s="22"/>
    </row>
    <row r="1024" spans="1:6" ht="11.25">
      <c r="A1024" s="18">
        <v>621320</v>
      </c>
      <c r="B1024" s="24" t="s">
        <v>3846</v>
      </c>
      <c r="C1024" s="24" t="str">
        <f t="shared" si="15"/>
        <v>621320 - Offices of Optometrists</v>
      </c>
      <c r="D1024" s="22"/>
      <c r="E1024" s="22" t="s">
        <v>372</v>
      </c>
      <c r="F1024" s="22"/>
    </row>
    <row r="1025" spans="1:6" ht="11.25">
      <c r="A1025" s="18">
        <v>621330</v>
      </c>
      <c r="B1025" s="24" t="s">
        <v>3847</v>
      </c>
      <c r="C1025" s="24" t="str">
        <f t="shared" si="15"/>
        <v>621330 - Offices of Mental Health Practitioners (except Physicians)</v>
      </c>
      <c r="D1025" s="22"/>
      <c r="E1025" s="22" t="s">
        <v>372</v>
      </c>
      <c r="F1025" s="22"/>
    </row>
    <row r="1026" spans="1:6" ht="11.25">
      <c r="A1026" s="18">
        <v>621340</v>
      </c>
      <c r="B1026" s="24" t="s">
        <v>3848</v>
      </c>
      <c r="C1026" s="24" t="str">
        <f aca="true" t="shared" si="16" ref="C1026:C1089">A1026&amp;" - "&amp;B1026</f>
        <v>621340 - Offices of Physical, Occupational and Speech Therapists, and Audiologists</v>
      </c>
      <c r="D1026" s="22"/>
      <c r="E1026" s="22" t="s">
        <v>372</v>
      </c>
      <c r="F1026" s="22"/>
    </row>
    <row r="1027" spans="1:6" ht="11.25">
      <c r="A1027" s="18">
        <v>621391</v>
      </c>
      <c r="B1027" s="24" t="s">
        <v>3849</v>
      </c>
      <c r="C1027" s="24" t="str">
        <f t="shared" si="16"/>
        <v>621391 - Offices of Podiatrists</v>
      </c>
      <c r="D1027" s="22"/>
      <c r="E1027" s="22" t="s">
        <v>372</v>
      </c>
      <c r="F1027" s="22"/>
    </row>
    <row r="1028" spans="1:6" ht="11.25">
      <c r="A1028" s="18">
        <v>621399</v>
      </c>
      <c r="B1028" s="24" t="s">
        <v>3850</v>
      </c>
      <c r="C1028" s="24" t="str">
        <f t="shared" si="16"/>
        <v>621399 - Offices of All Other Miscellaneous Health Practitioners</v>
      </c>
      <c r="D1028" s="22"/>
      <c r="E1028" s="22" t="s">
        <v>372</v>
      </c>
      <c r="F1028" s="22"/>
    </row>
    <row r="1029" spans="1:6" ht="11.25">
      <c r="A1029" s="18">
        <v>621410</v>
      </c>
      <c r="B1029" s="24" t="s">
        <v>3851</v>
      </c>
      <c r="C1029" s="24" t="str">
        <f t="shared" si="16"/>
        <v>621410 - Family Planning Centers</v>
      </c>
      <c r="D1029" s="22"/>
      <c r="E1029" s="22" t="s">
        <v>372</v>
      </c>
      <c r="F1029" s="22"/>
    </row>
    <row r="1030" spans="1:6" ht="11.25">
      <c r="A1030" s="18">
        <v>621420</v>
      </c>
      <c r="B1030" s="24" t="s">
        <v>3852</v>
      </c>
      <c r="C1030" s="24" t="str">
        <f t="shared" si="16"/>
        <v>621420 - Outpatient Mental Health and Substance Abuse Centers</v>
      </c>
      <c r="D1030" s="22"/>
      <c r="E1030" s="22" t="s">
        <v>372</v>
      </c>
      <c r="F1030" s="22"/>
    </row>
    <row r="1031" spans="1:6" ht="11.25">
      <c r="A1031" s="18">
        <v>621491</v>
      </c>
      <c r="B1031" s="24" t="s">
        <v>3853</v>
      </c>
      <c r="C1031" s="24" t="str">
        <f t="shared" si="16"/>
        <v>621491 - HMO Medical Centers</v>
      </c>
      <c r="D1031" s="22"/>
      <c r="E1031" s="22" t="s">
        <v>372</v>
      </c>
      <c r="F1031" s="22"/>
    </row>
    <row r="1032" spans="1:6" ht="11.25">
      <c r="A1032" s="18">
        <v>621492</v>
      </c>
      <c r="B1032" s="24" t="s">
        <v>3854</v>
      </c>
      <c r="C1032" s="24" t="str">
        <f t="shared" si="16"/>
        <v>621492 - Kidney Dialysis Centers</v>
      </c>
      <c r="D1032" s="22"/>
      <c r="E1032" s="22" t="s">
        <v>372</v>
      </c>
      <c r="F1032" s="22"/>
    </row>
    <row r="1033" spans="1:6" ht="11.25">
      <c r="A1033" s="18">
        <v>621493</v>
      </c>
      <c r="B1033" s="24" t="s">
        <v>3855</v>
      </c>
      <c r="C1033" s="24" t="str">
        <f t="shared" si="16"/>
        <v>621493 - Freestanding Ambulatory Surgical and Emergency Centers</v>
      </c>
      <c r="D1033" s="22"/>
      <c r="E1033" s="22" t="s">
        <v>372</v>
      </c>
      <c r="F1033" s="22"/>
    </row>
    <row r="1034" spans="1:6" ht="11.25">
      <c r="A1034" s="18">
        <v>621498</v>
      </c>
      <c r="B1034" s="24" t="s">
        <v>3856</v>
      </c>
      <c r="C1034" s="24" t="str">
        <f t="shared" si="16"/>
        <v>621498 - All Other Outpatient Care Centers</v>
      </c>
      <c r="D1034" s="22"/>
      <c r="E1034" s="22" t="s">
        <v>372</v>
      </c>
      <c r="F1034" s="22"/>
    </row>
    <row r="1035" spans="1:6" ht="11.25">
      <c r="A1035" s="18">
        <v>621511</v>
      </c>
      <c r="B1035" s="24" t="s">
        <v>3857</v>
      </c>
      <c r="C1035" s="24" t="str">
        <f t="shared" si="16"/>
        <v>621511 - Medical Laboratories</v>
      </c>
      <c r="D1035" s="22"/>
      <c r="E1035" s="22" t="s">
        <v>372</v>
      </c>
      <c r="F1035" s="22"/>
    </row>
    <row r="1036" spans="1:6" ht="11.25">
      <c r="A1036" s="18">
        <v>621512</v>
      </c>
      <c r="B1036" s="24" t="s">
        <v>3858</v>
      </c>
      <c r="C1036" s="24" t="str">
        <f t="shared" si="16"/>
        <v>621512 - Diagnostic Imaging Centers</v>
      </c>
      <c r="D1036" s="22"/>
      <c r="E1036" s="22" t="s">
        <v>372</v>
      </c>
      <c r="F1036" s="22"/>
    </row>
    <row r="1037" spans="1:6" ht="11.25">
      <c r="A1037" s="18">
        <v>621610</v>
      </c>
      <c r="B1037" s="24" t="s">
        <v>3859</v>
      </c>
      <c r="C1037" s="24" t="str">
        <f t="shared" si="16"/>
        <v>621610 - Home Health Care Services</v>
      </c>
      <c r="D1037" s="22"/>
      <c r="E1037" s="22" t="s">
        <v>372</v>
      </c>
      <c r="F1037" s="22"/>
    </row>
    <row r="1038" spans="1:6" ht="11.25">
      <c r="A1038" s="18">
        <v>621910</v>
      </c>
      <c r="B1038" s="24" t="s">
        <v>3860</v>
      </c>
      <c r="C1038" s="24" t="str">
        <f t="shared" si="16"/>
        <v>621910 - Ambulance Services</v>
      </c>
      <c r="D1038" s="22"/>
      <c r="E1038" s="22" t="s">
        <v>372</v>
      </c>
      <c r="F1038" s="22"/>
    </row>
    <row r="1039" spans="1:6" ht="11.25">
      <c r="A1039" s="18">
        <v>621991</v>
      </c>
      <c r="B1039" s="24" t="s">
        <v>3861</v>
      </c>
      <c r="C1039" s="24" t="str">
        <f t="shared" si="16"/>
        <v>621991 - Blood and Organ Banks</v>
      </c>
      <c r="D1039" s="22"/>
      <c r="E1039" s="22" t="s">
        <v>372</v>
      </c>
      <c r="F1039" s="22"/>
    </row>
    <row r="1040" spans="1:6" ht="11.25">
      <c r="A1040" s="18">
        <v>621999</v>
      </c>
      <c r="B1040" s="24" t="s">
        <v>3862</v>
      </c>
      <c r="C1040" s="24" t="str">
        <f t="shared" si="16"/>
        <v>621999 - All Other Miscellaneous Ambulatory Health Care Services</v>
      </c>
      <c r="D1040" s="22"/>
      <c r="E1040" s="22" t="s">
        <v>372</v>
      </c>
      <c r="F1040" s="22"/>
    </row>
    <row r="1041" spans="1:6" ht="11.25">
      <c r="A1041" s="18">
        <v>622110</v>
      </c>
      <c r="B1041" s="24" t="s">
        <v>2399</v>
      </c>
      <c r="C1041" s="24" t="str">
        <f t="shared" si="16"/>
        <v>622110 - General Medical and Surgical Hospitals</v>
      </c>
      <c r="D1041" s="22"/>
      <c r="E1041" s="22" t="s">
        <v>372</v>
      </c>
      <c r="F1041" s="22"/>
    </row>
    <row r="1042" spans="1:6" ht="11.25">
      <c r="A1042" s="18">
        <v>622210</v>
      </c>
      <c r="B1042" s="24" t="s">
        <v>2400</v>
      </c>
      <c r="C1042" s="24" t="str">
        <f t="shared" si="16"/>
        <v>622210 - Psychiatric and Substance Abuse Hospitals</v>
      </c>
      <c r="D1042" s="22"/>
      <c r="E1042" s="22" t="s">
        <v>372</v>
      </c>
      <c r="F1042" s="22"/>
    </row>
    <row r="1043" spans="1:6" ht="11.25">
      <c r="A1043" s="18">
        <v>622310</v>
      </c>
      <c r="B1043" s="24" t="s">
        <v>4123</v>
      </c>
      <c r="C1043" s="24" t="str">
        <f t="shared" si="16"/>
        <v>622310 - Specialty (except Psychiatric and Substance Abuse) Hospitals</v>
      </c>
      <c r="D1043" s="22"/>
      <c r="E1043" s="22" t="s">
        <v>372</v>
      </c>
      <c r="F1043" s="22"/>
    </row>
    <row r="1044" spans="1:6" ht="11.25">
      <c r="A1044" s="18">
        <v>623110</v>
      </c>
      <c r="B1044" s="24" t="s">
        <v>4124</v>
      </c>
      <c r="C1044" s="24" t="str">
        <f t="shared" si="16"/>
        <v>623110 - Nursing Care Facilities</v>
      </c>
      <c r="D1044" s="22"/>
      <c r="E1044" s="22" t="s">
        <v>372</v>
      </c>
      <c r="F1044" s="22"/>
    </row>
    <row r="1045" spans="1:6" ht="11.25">
      <c r="A1045" s="18">
        <v>623210</v>
      </c>
      <c r="B1045" s="24" t="s">
        <v>4125</v>
      </c>
      <c r="C1045" s="24" t="str">
        <f t="shared" si="16"/>
        <v>623210 - Residential Mental Retardation Facilities</v>
      </c>
      <c r="D1045" s="22"/>
      <c r="E1045" s="22" t="s">
        <v>372</v>
      </c>
      <c r="F1045" s="22"/>
    </row>
    <row r="1046" spans="1:6" ht="11.25">
      <c r="A1046" s="18">
        <v>623220</v>
      </c>
      <c r="B1046" s="24" t="s">
        <v>1250</v>
      </c>
      <c r="C1046" s="24" t="str">
        <f t="shared" si="16"/>
        <v>623220 - Residential Mental Health and Substance Abuse Facilities</v>
      </c>
      <c r="D1046" s="22"/>
      <c r="E1046" s="22" t="s">
        <v>372</v>
      </c>
      <c r="F1046" s="22"/>
    </row>
    <row r="1047" spans="1:6" ht="11.25">
      <c r="A1047" s="18">
        <v>623311</v>
      </c>
      <c r="B1047" s="24" t="s">
        <v>1251</v>
      </c>
      <c r="C1047" s="24" t="str">
        <f t="shared" si="16"/>
        <v>623311 - Continuing Care Retirement Communities</v>
      </c>
      <c r="D1047" s="22"/>
      <c r="E1047" s="22" t="s">
        <v>372</v>
      </c>
      <c r="F1047" s="22"/>
    </row>
    <row r="1048" spans="1:6" ht="11.25">
      <c r="A1048" s="18">
        <v>623312</v>
      </c>
      <c r="B1048" s="24" t="s">
        <v>1252</v>
      </c>
      <c r="C1048" s="24" t="str">
        <f t="shared" si="16"/>
        <v>623312 - Homes for the Elderly</v>
      </c>
      <c r="D1048" s="22"/>
      <c r="E1048" s="22" t="s">
        <v>372</v>
      </c>
      <c r="F1048" s="22"/>
    </row>
    <row r="1049" spans="1:6" ht="11.25">
      <c r="A1049" s="18">
        <v>623990</v>
      </c>
      <c r="B1049" s="24" t="s">
        <v>1253</v>
      </c>
      <c r="C1049" s="24" t="str">
        <f t="shared" si="16"/>
        <v>623990 - Other Residential Care Facilities</v>
      </c>
      <c r="D1049" s="22"/>
      <c r="E1049" s="22" t="s">
        <v>372</v>
      </c>
      <c r="F1049" s="22"/>
    </row>
    <row r="1050" spans="1:6" ht="11.25">
      <c r="A1050" s="18">
        <v>624110</v>
      </c>
      <c r="B1050" s="24" t="s">
        <v>1254</v>
      </c>
      <c r="C1050" s="24" t="str">
        <f t="shared" si="16"/>
        <v>624110 - Child and Youth Services</v>
      </c>
      <c r="D1050" s="22"/>
      <c r="E1050" s="22" t="s">
        <v>372</v>
      </c>
      <c r="F1050" s="22"/>
    </row>
    <row r="1051" spans="1:6" ht="11.25">
      <c r="A1051" s="18">
        <v>624120</v>
      </c>
      <c r="B1051" s="24" t="s">
        <v>3570</v>
      </c>
      <c r="C1051" s="24" t="str">
        <f t="shared" si="16"/>
        <v>624120 - Services for the Elderly and Persons with Disabilities</v>
      </c>
      <c r="D1051" s="22"/>
      <c r="E1051" s="22" t="s">
        <v>372</v>
      </c>
      <c r="F1051" s="22"/>
    </row>
    <row r="1052" spans="1:6" ht="11.25">
      <c r="A1052" s="18">
        <v>624190</v>
      </c>
      <c r="B1052" s="24" t="s">
        <v>3571</v>
      </c>
      <c r="C1052" s="24" t="str">
        <f t="shared" si="16"/>
        <v>624190 - Other Individual and Family Services</v>
      </c>
      <c r="D1052" s="22"/>
      <c r="E1052" s="22" t="s">
        <v>372</v>
      </c>
      <c r="F1052" s="22"/>
    </row>
    <row r="1053" spans="1:6" ht="11.25">
      <c r="A1053" s="18">
        <v>624210</v>
      </c>
      <c r="B1053" s="24" t="s">
        <v>3572</v>
      </c>
      <c r="C1053" s="24" t="str">
        <f t="shared" si="16"/>
        <v>624210 - Community Food Services</v>
      </c>
      <c r="D1053" s="22"/>
      <c r="E1053" s="22" t="s">
        <v>372</v>
      </c>
      <c r="F1053" s="22"/>
    </row>
    <row r="1054" spans="1:6" ht="11.25">
      <c r="A1054" s="18">
        <v>624221</v>
      </c>
      <c r="B1054" s="24" t="s">
        <v>3573</v>
      </c>
      <c r="C1054" s="24" t="str">
        <f t="shared" si="16"/>
        <v>624221 - Temporary Shelters</v>
      </c>
      <c r="D1054" s="22"/>
      <c r="E1054" s="22" t="s">
        <v>372</v>
      </c>
      <c r="F1054" s="22"/>
    </row>
    <row r="1055" spans="1:6" ht="11.25">
      <c r="A1055" s="18">
        <v>624229</v>
      </c>
      <c r="B1055" s="24" t="s">
        <v>1974</v>
      </c>
      <c r="C1055" s="24" t="str">
        <f t="shared" si="16"/>
        <v>624229 - Other Community Housing Services</v>
      </c>
      <c r="D1055" s="22"/>
      <c r="E1055" s="22" t="s">
        <v>372</v>
      </c>
      <c r="F1055" s="22"/>
    </row>
    <row r="1056" spans="1:6" ht="11.25">
      <c r="A1056" s="18">
        <v>624230</v>
      </c>
      <c r="B1056" s="24" t="s">
        <v>1975</v>
      </c>
      <c r="C1056" s="24" t="str">
        <f t="shared" si="16"/>
        <v>624230 - Emergency and Other Relief Services</v>
      </c>
      <c r="D1056" s="22"/>
      <c r="E1056" s="22" t="s">
        <v>372</v>
      </c>
      <c r="F1056" s="22"/>
    </row>
    <row r="1057" spans="1:6" ht="11.25">
      <c r="A1057" s="18">
        <v>624310</v>
      </c>
      <c r="B1057" s="24" t="s">
        <v>1976</v>
      </c>
      <c r="C1057" s="24" t="str">
        <f t="shared" si="16"/>
        <v>624310 - Vocational Rehabilitation Services</v>
      </c>
      <c r="D1057" s="22"/>
      <c r="E1057" s="22" t="s">
        <v>372</v>
      </c>
      <c r="F1057" s="22"/>
    </row>
    <row r="1058" spans="1:6" ht="11.25">
      <c r="A1058" s="18">
        <v>624410</v>
      </c>
      <c r="B1058" s="24" t="s">
        <v>1977</v>
      </c>
      <c r="C1058" s="24" t="str">
        <f t="shared" si="16"/>
        <v>624410 - Child Day Care Services</v>
      </c>
      <c r="D1058" s="22"/>
      <c r="E1058" s="22" t="s">
        <v>372</v>
      </c>
      <c r="F1058" s="22"/>
    </row>
    <row r="1059" spans="1:6" ht="11.25">
      <c r="A1059" s="18">
        <v>711110</v>
      </c>
      <c r="B1059" s="24" t="s">
        <v>787</v>
      </c>
      <c r="C1059" s="24" t="str">
        <f t="shared" si="16"/>
        <v>711110 - Theater Companies and Dinner Theaters</v>
      </c>
      <c r="D1059" s="22"/>
      <c r="E1059" s="22" t="s">
        <v>372</v>
      </c>
      <c r="F1059" s="22"/>
    </row>
    <row r="1060" spans="1:6" ht="11.25">
      <c r="A1060" s="18">
        <v>711120</v>
      </c>
      <c r="B1060" s="24" t="s">
        <v>788</v>
      </c>
      <c r="C1060" s="24" t="str">
        <f t="shared" si="16"/>
        <v>711120 - Dance Companies</v>
      </c>
      <c r="D1060" s="22"/>
      <c r="E1060" s="22" t="s">
        <v>372</v>
      </c>
      <c r="F1060" s="22"/>
    </row>
    <row r="1061" spans="1:6" ht="11.25">
      <c r="A1061" s="18">
        <v>711130</v>
      </c>
      <c r="B1061" s="24" t="s">
        <v>789</v>
      </c>
      <c r="C1061" s="24" t="str">
        <f t="shared" si="16"/>
        <v>711130 - Musical Groups and Artists</v>
      </c>
      <c r="D1061" s="22"/>
      <c r="E1061" s="22" t="s">
        <v>372</v>
      </c>
      <c r="F1061" s="22"/>
    </row>
    <row r="1062" spans="1:6" ht="11.25">
      <c r="A1062" s="18">
        <v>711190</v>
      </c>
      <c r="B1062" s="24" t="s">
        <v>790</v>
      </c>
      <c r="C1062" s="24" t="str">
        <f t="shared" si="16"/>
        <v>711190 - Other Performing Arts Companies</v>
      </c>
      <c r="D1062" s="22"/>
      <c r="E1062" s="22" t="s">
        <v>372</v>
      </c>
      <c r="F1062" s="22"/>
    </row>
    <row r="1063" spans="1:6" ht="11.25">
      <c r="A1063" s="18">
        <v>711211</v>
      </c>
      <c r="B1063" s="24" t="s">
        <v>791</v>
      </c>
      <c r="C1063" s="24" t="str">
        <f t="shared" si="16"/>
        <v>711211 - Sports Teams and Clubs</v>
      </c>
      <c r="D1063" s="22"/>
      <c r="E1063" s="22" t="s">
        <v>372</v>
      </c>
      <c r="F1063" s="22"/>
    </row>
    <row r="1064" spans="1:6" ht="11.25">
      <c r="A1064" s="18">
        <v>711212</v>
      </c>
      <c r="B1064" s="24" t="s">
        <v>792</v>
      </c>
      <c r="C1064" s="24" t="str">
        <f t="shared" si="16"/>
        <v>711212 - Racetracks</v>
      </c>
      <c r="D1064" s="22"/>
      <c r="E1064" s="22" t="s">
        <v>372</v>
      </c>
      <c r="F1064" s="22"/>
    </row>
    <row r="1065" spans="1:6" ht="11.25">
      <c r="A1065" s="18">
        <v>711219</v>
      </c>
      <c r="B1065" s="24" t="s">
        <v>793</v>
      </c>
      <c r="C1065" s="24" t="str">
        <f t="shared" si="16"/>
        <v>711219 - Other Spectator Sports</v>
      </c>
      <c r="D1065" s="22"/>
      <c r="E1065" s="22" t="s">
        <v>372</v>
      </c>
      <c r="F1065" s="22"/>
    </row>
    <row r="1066" spans="1:6" ht="11.25">
      <c r="A1066" s="18">
        <v>711310</v>
      </c>
      <c r="B1066" s="24" t="s">
        <v>794</v>
      </c>
      <c r="C1066" s="24" t="str">
        <f t="shared" si="16"/>
        <v>711310 - Promoters of Performing Arts, Sports, and Similar Events with Facilities</v>
      </c>
      <c r="D1066" s="22"/>
      <c r="E1066" s="22" t="s">
        <v>372</v>
      </c>
      <c r="F1066" s="22"/>
    </row>
    <row r="1067" spans="1:6" ht="11.25">
      <c r="A1067" s="18">
        <v>711320</v>
      </c>
      <c r="B1067" s="24" t="s">
        <v>795</v>
      </c>
      <c r="C1067" s="24" t="str">
        <f t="shared" si="16"/>
        <v>711320 - Promoters of Performing Arts, Sports, and Similar Events without Facilities</v>
      </c>
      <c r="D1067" s="22"/>
      <c r="E1067" s="22" t="s">
        <v>372</v>
      </c>
      <c r="F1067" s="22"/>
    </row>
    <row r="1068" spans="1:6" ht="11.25">
      <c r="A1068" s="18">
        <v>711410</v>
      </c>
      <c r="B1068" s="24" t="s">
        <v>796</v>
      </c>
      <c r="C1068" s="24" t="str">
        <f t="shared" si="16"/>
        <v>711410 - Agents and Managers for Artists, Athletes, Entertainers, and Other Public Figures</v>
      </c>
      <c r="D1068" s="22"/>
      <c r="E1068" s="22" t="s">
        <v>372</v>
      </c>
      <c r="F1068" s="22"/>
    </row>
    <row r="1069" spans="1:6" ht="11.25">
      <c r="A1069" s="18">
        <v>711510</v>
      </c>
      <c r="B1069" s="24" t="s">
        <v>2899</v>
      </c>
      <c r="C1069" s="24" t="str">
        <f t="shared" si="16"/>
        <v>711510 -  Independent Artists, Writers, and Performers</v>
      </c>
      <c r="D1069" s="22"/>
      <c r="E1069" s="22" t="s">
        <v>372</v>
      </c>
      <c r="F1069" s="22"/>
    </row>
    <row r="1070" spans="1:6" ht="11.25">
      <c r="A1070" s="18">
        <v>712110</v>
      </c>
      <c r="B1070" s="24" t="s">
        <v>797</v>
      </c>
      <c r="C1070" s="24" t="str">
        <f t="shared" si="16"/>
        <v>712110 - Museums</v>
      </c>
      <c r="D1070" s="22"/>
      <c r="E1070" s="22" t="s">
        <v>372</v>
      </c>
      <c r="F1070" s="22"/>
    </row>
    <row r="1071" spans="1:6" ht="11.25">
      <c r="A1071" s="18">
        <v>712120</v>
      </c>
      <c r="B1071" s="24" t="s">
        <v>798</v>
      </c>
      <c r="C1071" s="24" t="str">
        <f t="shared" si="16"/>
        <v>712120 - Historical Sites</v>
      </c>
      <c r="D1071" s="22"/>
      <c r="E1071" s="22" t="s">
        <v>372</v>
      </c>
      <c r="F1071" s="22"/>
    </row>
    <row r="1072" spans="1:6" ht="11.25">
      <c r="A1072" s="18">
        <v>712130</v>
      </c>
      <c r="B1072" s="24" t="s">
        <v>799</v>
      </c>
      <c r="C1072" s="24" t="str">
        <f t="shared" si="16"/>
        <v>712130 - Zoos and Botanical Gardens</v>
      </c>
      <c r="D1072" s="22"/>
      <c r="E1072" s="22" t="s">
        <v>372</v>
      </c>
      <c r="F1072" s="22"/>
    </row>
    <row r="1073" spans="1:6" ht="11.25">
      <c r="A1073" s="18">
        <v>712190</v>
      </c>
      <c r="B1073" s="24" t="s">
        <v>800</v>
      </c>
      <c r="C1073" s="24" t="str">
        <f t="shared" si="16"/>
        <v>712190 - Nature Parks and Other Similar Institutions</v>
      </c>
      <c r="D1073" s="22"/>
      <c r="E1073" s="22" t="s">
        <v>372</v>
      </c>
      <c r="F1073" s="22"/>
    </row>
    <row r="1074" spans="1:6" ht="11.25">
      <c r="A1074" s="18">
        <v>713110</v>
      </c>
      <c r="B1074" s="24" t="s">
        <v>801</v>
      </c>
      <c r="C1074" s="24" t="str">
        <f t="shared" si="16"/>
        <v>713110 - Amusement and Theme Parks</v>
      </c>
      <c r="D1074" s="22"/>
      <c r="E1074" s="22" t="s">
        <v>372</v>
      </c>
      <c r="F1074" s="22"/>
    </row>
    <row r="1075" spans="1:6" ht="11.25">
      <c r="A1075" s="18">
        <v>713120</v>
      </c>
      <c r="B1075" s="24" t="s">
        <v>802</v>
      </c>
      <c r="C1075" s="24" t="str">
        <f t="shared" si="16"/>
        <v>713120 - Amusement Arcades</v>
      </c>
      <c r="D1075" s="22"/>
      <c r="E1075" s="22" t="s">
        <v>372</v>
      </c>
      <c r="F1075" s="22"/>
    </row>
    <row r="1076" spans="1:6" ht="11.25">
      <c r="A1076" s="18">
        <v>713210</v>
      </c>
      <c r="B1076" s="24" t="s">
        <v>803</v>
      </c>
      <c r="C1076" s="24" t="str">
        <f t="shared" si="16"/>
        <v>713210 - Casinos (except Casino Hotels)</v>
      </c>
      <c r="D1076" s="22"/>
      <c r="E1076" s="22" t="s">
        <v>372</v>
      </c>
      <c r="F1076" s="22"/>
    </row>
    <row r="1077" spans="1:6" ht="11.25">
      <c r="A1077" s="18">
        <v>713290</v>
      </c>
      <c r="B1077" s="24" t="s">
        <v>804</v>
      </c>
      <c r="C1077" s="24" t="str">
        <f t="shared" si="16"/>
        <v>713290 - Other Gambling Industries</v>
      </c>
      <c r="D1077" s="22"/>
      <c r="E1077" s="22" t="s">
        <v>372</v>
      </c>
      <c r="F1077" s="22"/>
    </row>
    <row r="1078" spans="1:6" ht="11.25">
      <c r="A1078" s="18">
        <v>713910</v>
      </c>
      <c r="B1078" s="24" t="s">
        <v>805</v>
      </c>
      <c r="C1078" s="24" t="str">
        <f t="shared" si="16"/>
        <v>713910 - Golf Courses and Country Clubs</v>
      </c>
      <c r="D1078" s="22"/>
      <c r="E1078" s="22" t="s">
        <v>372</v>
      </c>
      <c r="F1078" s="22"/>
    </row>
    <row r="1079" spans="1:6" ht="11.25">
      <c r="A1079" s="18">
        <v>713920</v>
      </c>
      <c r="B1079" s="24" t="s">
        <v>806</v>
      </c>
      <c r="C1079" s="24" t="str">
        <f t="shared" si="16"/>
        <v>713920 - Skiing Facilities</v>
      </c>
      <c r="D1079" s="22"/>
      <c r="E1079" s="22" t="s">
        <v>372</v>
      </c>
      <c r="F1079" s="22"/>
    </row>
    <row r="1080" spans="1:6" ht="11.25">
      <c r="A1080" s="18">
        <v>713930</v>
      </c>
      <c r="B1080" s="24" t="s">
        <v>807</v>
      </c>
      <c r="C1080" s="24" t="str">
        <f t="shared" si="16"/>
        <v>713930 - Marinas</v>
      </c>
      <c r="D1080" s="22"/>
      <c r="E1080" s="22" t="s">
        <v>372</v>
      </c>
      <c r="F1080" s="22"/>
    </row>
    <row r="1081" spans="1:6" ht="11.25">
      <c r="A1081" s="18">
        <v>713940</v>
      </c>
      <c r="B1081" s="24" t="s">
        <v>808</v>
      </c>
      <c r="C1081" s="24" t="str">
        <f t="shared" si="16"/>
        <v>713940 - Fitness and Recreational Sports Centers</v>
      </c>
      <c r="D1081" s="22"/>
      <c r="E1081" s="22" t="s">
        <v>372</v>
      </c>
      <c r="F1081" s="22"/>
    </row>
    <row r="1082" spans="1:6" ht="11.25">
      <c r="A1082" s="18">
        <v>713950</v>
      </c>
      <c r="B1082" s="24" t="s">
        <v>809</v>
      </c>
      <c r="C1082" s="24" t="str">
        <f t="shared" si="16"/>
        <v>713950 - Bowling Centers</v>
      </c>
      <c r="D1082" s="22"/>
      <c r="E1082" s="22" t="s">
        <v>372</v>
      </c>
      <c r="F1082" s="22"/>
    </row>
    <row r="1083" spans="1:6" ht="11.25">
      <c r="A1083" s="18">
        <v>713990</v>
      </c>
      <c r="B1083" s="24" t="s">
        <v>810</v>
      </c>
      <c r="C1083" s="24" t="str">
        <f t="shared" si="16"/>
        <v>713990 - All Other Amusement and Recreation Industries</v>
      </c>
      <c r="D1083" s="22"/>
      <c r="E1083" s="22" t="s">
        <v>372</v>
      </c>
      <c r="F1083" s="22"/>
    </row>
    <row r="1084" spans="1:6" ht="11.25">
      <c r="A1084" s="18">
        <v>721110</v>
      </c>
      <c r="B1084" s="24" t="s">
        <v>811</v>
      </c>
      <c r="C1084" s="24" t="str">
        <f t="shared" si="16"/>
        <v>721110 - Hotels (except Casino Hotels) and Motels</v>
      </c>
      <c r="D1084" s="22"/>
      <c r="E1084" s="22" t="s">
        <v>372</v>
      </c>
      <c r="F1084" s="22"/>
    </row>
    <row r="1085" spans="1:6" ht="11.25">
      <c r="A1085" s="18">
        <v>721120</v>
      </c>
      <c r="B1085" s="24" t="s">
        <v>812</v>
      </c>
      <c r="C1085" s="24" t="str">
        <f t="shared" si="16"/>
        <v>721120 - Casino Hotels</v>
      </c>
      <c r="D1085" s="22"/>
      <c r="E1085" s="22" t="s">
        <v>372</v>
      </c>
      <c r="F1085" s="22"/>
    </row>
    <row r="1086" spans="1:6" ht="11.25">
      <c r="A1086" s="18">
        <v>721191</v>
      </c>
      <c r="B1086" s="24" t="s">
        <v>813</v>
      </c>
      <c r="C1086" s="24" t="str">
        <f t="shared" si="16"/>
        <v>721191 - Bed-and-Breakfast Inns</v>
      </c>
      <c r="D1086" s="22"/>
      <c r="E1086" s="22" t="s">
        <v>372</v>
      </c>
      <c r="F1086" s="22"/>
    </row>
    <row r="1087" spans="1:6" ht="11.25">
      <c r="A1087" s="18">
        <v>721199</v>
      </c>
      <c r="B1087" s="24" t="s">
        <v>814</v>
      </c>
      <c r="C1087" s="24" t="str">
        <f t="shared" si="16"/>
        <v>721199 - All Other Traveler Accommodation</v>
      </c>
      <c r="D1087" s="22"/>
      <c r="E1087" s="22" t="s">
        <v>372</v>
      </c>
      <c r="F1087" s="22"/>
    </row>
    <row r="1088" spans="1:6" ht="11.25">
      <c r="A1088" s="18">
        <v>721211</v>
      </c>
      <c r="B1088" s="24" t="s">
        <v>634</v>
      </c>
      <c r="C1088" s="24" t="str">
        <f t="shared" si="16"/>
        <v>721211 - RV (Recreational Vehicle) Parks and Campgrounds</v>
      </c>
      <c r="D1088" s="22"/>
      <c r="E1088" s="22" t="s">
        <v>372</v>
      </c>
      <c r="F1088" s="22"/>
    </row>
    <row r="1089" spans="1:6" ht="11.25">
      <c r="A1089" s="18">
        <v>721214</v>
      </c>
      <c r="B1089" s="24" t="s">
        <v>635</v>
      </c>
      <c r="C1089" s="24" t="str">
        <f t="shared" si="16"/>
        <v>721214 - Recreational and Vacation Camps (except Campgrounds)</v>
      </c>
      <c r="D1089" s="22"/>
      <c r="E1089" s="22" t="s">
        <v>372</v>
      </c>
      <c r="F1089" s="22"/>
    </row>
    <row r="1090" spans="1:6" ht="11.25">
      <c r="A1090" s="18">
        <v>721310</v>
      </c>
      <c r="B1090" s="24" t="s">
        <v>636</v>
      </c>
      <c r="C1090" s="24" t="str">
        <f aca="true" t="shared" si="17" ref="C1090:C1153">A1090&amp;" - "&amp;B1090</f>
        <v>721310 - Rooming and Boarding Houses</v>
      </c>
      <c r="D1090" s="22"/>
      <c r="E1090" s="22" t="s">
        <v>372</v>
      </c>
      <c r="F1090" s="22"/>
    </row>
    <row r="1091" spans="1:6" ht="11.25">
      <c r="A1091" s="18">
        <v>722110</v>
      </c>
      <c r="B1091" s="24" t="s">
        <v>637</v>
      </c>
      <c r="C1091" s="24" t="str">
        <f t="shared" si="17"/>
        <v>722110 - Full-Service Restaurants</v>
      </c>
      <c r="D1091" s="22"/>
      <c r="E1091" s="22" t="s">
        <v>372</v>
      </c>
      <c r="F1091" s="22"/>
    </row>
    <row r="1092" spans="1:6" ht="11.25">
      <c r="A1092" s="18">
        <v>722211</v>
      </c>
      <c r="B1092" s="24" t="s">
        <v>638</v>
      </c>
      <c r="C1092" s="24" t="str">
        <f t="shared" si="17"/>
        <v>722211 - Limited-Service Restaurants</v>
      </c>
      <c r="D1092" s="22"/>
      <c r="E1092" s="22" t="s">
        <v>372</v>
      </c>
      <c r="F1092" s="22"/>
    </row>
    <row r="1093" spans="1:6" ht="11.25">
      <c r="A1093" s="18">
        <v>722212</v>
      </c>
      <c r="B1093" s="24" t="s">
        <v>2900</v>
      </c>
      <c r="C1093" s="24" t="str">
        <f t="shared" si="17"/>
        <v>722212 - Cafeterias, Grill Buffets, and Buffets</v>
      </c>
      <c r="D1093" s="22"/>
      <c r="E1093" s="22" t="s">
        <v>372</v>
      </c>
      <c r="F1093" s="22"/>
    </row>
    <row r="1094" spans="1:6" ht="11.25">
      <c r="A1094" s="18">
        <v>722213</v>
      </c>
      <c r="B1094" s="24" t="s">
        <v>639</v>
      </c>
      <c r="C1094" s="24" t="str">
        <f t="shared" si="17"/>
        <v>722213 - Snack and Nonalcoholic Beverage Bars</v>
      </c>
      <c r="D1094" s="22"/>
      <c r="E1094" s="22" t="s">
        <v>372</v>
      </c>
      <c r="F1094" s="22"/>
    </row>
    <row r="1095" spans="1:6" ht="11.25">
      <c r="A1095" s="18">
        <v>722310</v>
      </c>
      <c r="B1095" s="24" t="s">
        <v>640</v>
      </c>
      <c r="C1095" s="24" t="str">
        <f t="shared" si="17"/>
        <v>722310 - Food Service Contractors</v>
      </c>
      <c r="D1095" s="22"/>
      <c r="E1095" s="22" t="s">
        <v>372</v>
      </c>
      <c r="F1095" s="22"/>
    </row>
    <row r="1096" spans="1:6" ht="11.25">
      <c r="A1096" s="18">
        <v>722320</v>
      </c>
      <c r="B1096" s="24" t="s">
        <v>641</v>
      </c>
      <c r="C1096" s="24" t="str">
        <f t="shared" si="17"/>
        <v>722320 - Caterers</v>
      </c>
      <c r="D1096" s="22"/>
      <c r="E1096" s="22" t="s">
        <v>372</v>
      </c>
      <c r="F1096" s="22"/>
    </row>
    <row r="1097" spans="1:6" ht="11.25">
      <c r="A1097" s="18">
        <v>722330</v>
      </c>
      <c r="B1097" s="24" t="s">
        <v>642</v>
      </c>
      <c r="C1097" s="24" t="str">
        <f t="shared" si="17"/>
        <v>722330 - Mobile Food Services</v>
      </c>
      <c r="D1097" s="22"/>
      <c r="E1097" s="22" t="s">
        <v>372</v>
      </c>
      <c r="F1097" s="22"/>
    </row>
    <row r="1098" spans="1:6" ht="11.25">
      <c r="A1098" s="18">
        <v>722410</v>
      </c>
      <c r="B1098" s="24" t="s">
        <v>643</v>
      </c>
      <c r="C1098" s="24" t="str">
        <f t="shared" si="17"/>
        <v>722410 - Drinking Places (Alcoholic Beverages)</v>
      </c>
      <c r="D1098" s="22"/>
      <c r="E1098" s="22" t="s">
        <v>372</v>
      </c>
      <c r="F1098" s="22"/>
    </row>
    <row r="1099" spans="1:6" ht="11.25">
      <c r="A1099" s="18">
        <v>811111</v>
      </c>
      <c r="B1099" s="24" t="s">
        <v>644</v>
      </c>
      <c r="C1099" s="24" t="str">
        <f t="shared" si="17"/>
        <v>811111 - General Automotive Repair</v>
      </c>
      <c r="D1099" s="22"/>
      <c r="E1099" s="22" t="s">
        <v>372</v>
      </c>
      <c r="F1099" s="22"/>
    </row>
    <row r="1100" spans="1:6" ht="11.25">
      <c r="A1100" s="18">
        <v>811112</v>
      </c>
      <c r="B1100" s="24" t="s">
        <v>645</v>
      </c>
      <c r="C1100" s="24" t="str">
        <f t="shared" si="17"/>
        <v>811112 - Automotive Exhaust System Repair</v>
      </c>
      <c r="D1100" s="22"/>
      <c r="E1100" s="22" t="s">
        <v>372</v>
      </c>
      <c r="F1100" s="22"/>
    </row>
    <row r="1101" spans="1:6" ht="11.25">
      <c r="A1101" s="18">
        <v>811113</v>
      </c>
      <c r="B1101" s="24" t="s">
        <v>646</v>
      </c>
      <c r="C1101" s="24" t="str">
        <f t="shared" si="17"/>
        <v>811113 - Automotive Transmission Repair</v>
      </c>
      <c r="D1101" s="22"/>
      <c r="E1101" s="22" t="s">
        <v>372</v>
      </c>
      <c r="F1101" s="22"/>
    </row>
    <row r="1102" spans="1:6" ht="11.25">
      <c r="A1102" s="18">
        <v>811118</v>
      </c>
      <c r="B1102" s="24" t="s">
        <v>647</v>
      </c>
      <c r="C1102" s="24" t="str">
        <f t="shared" si="17"/>
        <v>811118 - Other Automotive Mechanical and Electrical Repair and Maintenance</v>
      </c>
      <c r="D1102" s="22"/>
      <c r="E1102" s="22" t="s">
        <v>372</v>
      </c>
      <c r="F1102" s="22"/>
    </row>
    <row r="1103" spans="1:6" ht="11.25">
      <c r="A1103" s="18">
        <v>811121</v>
      </c>
      <c r="B1103" s="24" t="s">
        <v>648</v>
      </c>
      <c r="C1103" s="24" t="str">
        <f t="shared" si="17"/>
        <v>811121 - Automotive Body, Paint, and Interior Repair and Maintenance</v>
      </c>
      <c r="D1103" s="22"/>
      <c r="E1103" s="22" t="s">
        <v>372</v>
      </c>
      <c r="F1103" s="22"/>
    </row>
    <row r="1104" spans="1:6" ht="11.25">
      <c r="A1104" s="18">
        <v>811122</v>
      </c>
      <c r="B1104" s="24" t="s">
        <v>649</v>
      </c>
      <c r="C1104" s="24" t="str">
        <f t="shared" si="17"/>
        <v>811122 - Automotive Glass Replacement Shops</v>
      </c>
      <c r="D1104" s="22"/>
      <c r="E1104" s="22" t="s">
        <v>372</v>
      </c>
      <c r="F1104" s="22"/>
    </row>
    <row r="1105" spans="1:6" ht="11.25">
      <c r="A1105" s="18">
        <v>811191</v>
      </c>
      <c r="B1105" s="24" t="s">
        <v>650</v>
      </c>
      <c r="C1105" s="24" t="str">
        <f t="shared" si="17"/>
        <v>811191 - Automotive Oil Change and Lubrication Shops</v>
      </c>
      <c r="D1105" s="22"/>
      <c r="E1105" s="22" t="s">
        <v>372</v>
      </c>
      <c r="F1105" s="22"/>
    </row>
    <row r="1106" spans="1:6" ht="11.25">
      <c r="A1106" s="18">
        <v>811192</v>
      </c>
      <c r="B1106" s="24" t="s">
        <v>651</v>
      </c>
      <c r="C1106" s="24" t="str">
        <f t="shared" si="17"/>
        <v>811192 - Car Washes</v>
      </c>
      <c r="D1106" s="22"/>
      <c r="E1106" s="22" t="s">
        <v>372</v>
      </c>
      <c r="F1106" s="22"/>
    </row>
    <row r="1107" spans="1:6" ht="11.25">
      <c r="A1107" s="18">
        <v>811198</v>
      </c>
      <c r="B1107" s="24" t="s">
        <v>652</v>
      </c>
      <c r="C1107" s="24" t="str">
        <f t="shared" si="17"/>
        <v>811198 - All Other Automotive Repair and Maintenance</v>
      </c>
      <c r="D1107" s="22"/>
      <c r="E1107" s="22" t="s">
        <v>372</v>
      </c>
      <c r="F1107" s="22"/>
    </row>
    <row r="1108" spans="1:6" ht="11.25">
      <c r="A1108" s="18">
        <v>811211</v>
      </c>
      <c r="B1108" s="24" t="s">
        <v>653</v>
      </c>
      <c r="C1108" s="24" t="str">
        <f t="shared" si="17"/>
        <v>811211 - Consumer Electronics Repair and Maintenance</v>
      </c>
      <c r="D1108" s="22"/>
      <c r="E1108" s="22" t="s">
        <v>372</v>
      </c>
      <c r="F1108" s="22"/>
    </row>
    <row r="1109" spans="1:6" ht="11.25">
      <c r="A1109" s="18">
        <v>811212</v>
      </c>
      <c r="B1109" s="24" t="s">
        <v>654</v>
      </c>
      <c r="C1109" s="24" t="str">
        <f t="shared" si="17"/>
        <v>811212 - Computer and Office Machine Repair and Maintenance</v>
      </c>
      <c r="D1109" s="22"/>
      <c r="E1109" s="22" t="s">
        <v>372</v>
      </c>
      <c r="F1109" s="22"/>
    </row>
    <row r="1110" spans="1:6" ht="11.25">
      <c r="A1110" s="18">
        <v>811213</v>
      </c>
      <c r="B1110" s="24" t="s">
        <v>655</v>
      </c>
      <c r="C1110" s="24" t="str">
        <f t="shared" si="17"/>
        <v>811213 - Communication Equipment Repair and Maintenance</v>
      </c>
      <c r="D1110" s="22"/>
      <c r="E1110" s="22" t="s">
        <v>372</v>
      </c>
      <c r="F1110" s="22"/>
    </row>
    <row r="1111" spans="1:6" ht="11.25">
      <c r="A1111" s="18">
        <v>811219</v>
      </c>
      <c r="B1111" s="24" t="s">
        <v>656</v>
      </c>
      <c r="C1111" s="24" t="str">
        <f t="shared" si="17"/>
        <v>811219 - Other Electronic and Precision Equipment Repair and Maintenance</v>
      </c>
      <c r="D1111" s="22"/>
      <c r="E1111" s="22" t="s">
        <v>372</v>
      </c>
      <c r="F1111" s="22"/>
    </row>
    <row r="1112" spans="1:6" ht="11.25">
      <c r="A1112" s="18">
        <v>811310</v>
      </c>
      <c r="B1112" s="24" t="s">
        <v>657</v>
      </c>
      <c r="C1112" s="24" t="str">
        <f t="shared" si="17"/>
        <v>811310 - Commercial and Industrial Machinery and Equipment (except Automotive and Electronic) Repair and Maintenance</v>
      </c>
      <c r="D1112" s="22"/>
      <c r="E1112" s="22" t="s">
        <v>372</v>
      </c>
      <c r="F1112" s="22"/>
    </row>
    <row r="1113" spans="1:6" ht="11.25">
      <c r="A1113" s="18">
        <v>811411</v>
      </c>
      <c r="B1113" s="24" t="s">
        <v>658</v>
      </c>
      <c r="C1113" s="24" t="str">
        <f t="shared" si="17"/>
        <v>811411 - Home and Garden Equipment Repair and Maintenance</v>
      </c>
      <c r="D1113" s="22"/>
      <c r="E1113" s="22" t="s">
        <v>372</v>
      </c>
      <c r="F1113" s="22"/>
    </row>
    <row r="1114" spans="1:6" ht="11.25">
      <c r="A1114" s="18">
        <v>811412</v>
      </c>
      <c r="B1114" s="24" t="s">
        <v>659</v>
      </c>
      <c r="C1114" s="24" t="str">
        <f t="shared" si="17"/>
        <v>811412 - Appliance Repair and Maintenance</v>
      </c>
      <c r="D1114" s="22"/>
      <c r="E1114" s="22" t="s">
        <v>372</v>
      </c>
      <c r="F1114" s="22"/>
    </row>
    <row r="1115" spans="1:6" ht="11.25">
      <c r="A1115" s="18">
        <v>811420</v>
      </c>
      <c r="B1115" s="24" t="s">
        <v>660</v>
      </c>
      <c r="C1115" s="24" t="str">
        <f t="shared" si="17"/>
        <v>811420 - Reupholstery and Furniture Repair</v>
      </c>
      <c r="D1115" s="22"/>
      <c r="E1115" s="22" t="s">
        <v>372</v>
      </c>
      <c r="F1115" s="22"/>
    </row>
    <row r="1116" spans="1:6" ht="11.25">
      <c r="A1116" s="18">
        <v>811430</v>
      </c>
      <c r="B1116" s="24" t="s">
        <v>661</v>
      </c>
      <c r="C1116" s="24" t="str">
        <f t="shared" si="17"/>
        <v>811430 - Footwear and Leather Goods Repair</v>
      </c>
      <c r="D1116" s="22"/>
      <c r="E1116" s="22" t="s">
        <v>372</v>
      </c>
      <c r="F1116" s="22"/>
    </row>
    <row r="1117" spans="1:6" ht="11.25">
      <c r="A1117" s="18">
        <v>811490</v>
      </c>
      <c r="B1117" s="24" t="s">
        <v>662</v>
      </c>
      <c r="C1117" s="24" t="str">
        <f t="shared" si="17"/>
        <v>811490 - Other Personal and Household Goods Repair and Maintenance</v>
      </c>
      <c r="D1117" s="22"/>
      <c r="E1117" s="22" t="s">
        <v>372</v>
      </c>
      <c r="F1117" s="22"/>
    </row>
    <row r="1118" spans="1:6" ht="11.25">
      <c r="A1118" s="18">
        <v>812111</v>
      </c>
      <c r="B1118" s="24" t="s">
        <v>663</v>
      </c>
      <c r="C1118" s="24" t="str">
        <f t="shared" si="17"/>
        <v>812111 - Barber Shops</v>
      </c>
      <c r="D1118" s="22"/>
      <c r="E1118" s="22" t="s">
        <v>372</v>
      </c>
      <c r="F1118" s="22"/>
    </row>
    <row r="1119" spans="1:6" ht="11.25">
      <c r="A1119" s="18">
        <v>812112</v>
      </c>
      <c r="B1119" s="24" t="s">
        <v>664</v>
      </c>
      <c r="C1119" s="24" t="str">
        <f t="shared" si="17"/>
        <v>812112 - Beauty Salons</v>
      </c>
      <c r="D1119" s="22"/>
      <c r="E1119" s="22" t="s">
        <v>372</v>
      </c>
      <c r="F1119" s="22"/>
    </row>
    <row r="1120" spans="1:6" ht="11.25">
      <c r="A1120" s="18">
        <v>812113</v>
      </c>
      <c r="B1120" s="24" t="s">
        <v>665</v>
      </c>
      <c r="C1120" s="24" t="str">
        <f t="shared" si="17"/>
        <v>812113 - Nail Salons</v>
      </c>
      <c r="D1120" s="22"/>
      <c r="E1120" s="22" t="s">
        <v>372</v>
      </c>
      <c r="F1120" s="22"/>
    </row>
    <row r="1121" spans="1:6" ht="11.25">
      <c r="A1121" s="18">
        <v>812191</v>
      </c>
      <c r="B1121" s="24" t="s">
        <v>2154</v>
      </c>
      <c r="C1121" s="24" t="str">
        <f t="shared" si="17"/>
        <v>812191 - Diet and Weight Reducing Centers</v>
      </c>
      <c r="D1121" s="22"/>
      <c r="E1121" s="22" t="s">
        <v>372</v>
      </c>
      <c r="F1121" s="22"/>
    </row>
    <row r="1122" spans="1:6" ht="11.25">
      <c r="A1122" s="18">
        <v>812199</v>
      </c>
      <c r="B1122" s="24" t="s">
        <v>2155</v>
      </c>
      <c r="C1122" s="24" t="str">
        <f t="shared" si="17"/>
        <v>812199 - Other Personal Care Services</v>
      </c>
      <c r="D1122" s="22"/>
      <c r="E1122" s="22" t="s">
        <v>372</v>
      </c>
      <c r="F1122" s="22"/>
    </row>
    <row r="1123" spans="1:6" ht="11.25">
      <c r="A1123" s="18">
        <v>812210</v>
      </c>
      <c r="B1123" s="24" t="s">
        <v>2156</v>
      </c>
      <c r="C1123" s="24" t="str">
        <f t="shared" si="17"/>
        <v>812210 - Funeral Homes and Funeral Services</v>
      </c>
      <c r="D1123" s="22"/>
      <c r="E1123" s="22" t="s">
        <v>372</v>
      </c>
      <c r="F1123" s="22"/>
    </row>
    <row r="1124" spans="1:6" ht="11.25">
      <c r="A1124" s="18">
        <v>812220</v>
      </c>
      <c r="B1124" s="24" t="s">
        <v>2157</v>
      </c>
      <c r="C1124" s="24" t="str">
        <f t="shared" si="17"/>
        <v>812220 - Cemeteries and Crematories</v>
      </c>
      <c r="D1124" s="22"/>
      <c r="E1124" s="22" t="s">
        <v>372</v>
      </c>
      <c r="F1124" s="22"/>
    </row>
    <row r="1125" spans="1:6" ht="11.25">
      <c r="A1125" s="18">
        <v>812310</v>
      </c>
      <c r="B1125" s="24" t="s">
        <v>3574</v>
      </c>
      <c r="C1125" s="24" t="str">
        <f t="shared" si="17"/>
        <v>812310 - Coin-Operated Laundries and Drycleaners</v>
      </c>
      <c r="D1125" s="22"/>
      <c r="E1125" s="22" t="s">
        <v>372</v>
      </c>
      <c r="F1125" s="22"/>
    </row>
    <row r="1126" spans="1:6" ht="11.25">
      <c r="A1126" s="18">
        <v>812320</v>
      </c>
      <c r="B1126" s="24" t="s">
        <v>3575</v>
      </c>
      <c r="C1126" s="24" t="str">
        <f t="shared" si="17"/>
        <v>812320 - Drycleaning and Laundry Services (except Coin-Operated)</v>
      </c>
      <c r="D1126" s="22"/>
      <c r="E1126" s="22" t="s">
        <v>372</v>
      </c>
      <c r="F1126" s="22"/>
    </row>
    <row r="1127" spans="1:6" ht="11.25">
      <c r="A1127" s="18">
        <v>812331</v>
      </c>
      <c r="B1127" s="24" t="s">
        <v>3576</v>
      </c>
      <c r="C1127" s="24" t="str">
        <f t="shared" si="17"/>
        <v>812331 - Linen Supply</v>
      </c>
      <c r="D1127" s="22"/>
      <c r="E1127" s="22" t="s">
        <v>372</v>
      </c>
      <c r="F1127" s="22"/>
    </row>
    <row r="1128" spans="1:6" ht="11.25">
      <c r="A1128" s="18">
        <v>812332</v>
      </c>
      <c r="B1128" s="24" t="s">
        <v>3577</v>
      </c>
      <c r="C1128" s="24" t="str">
        <f t="shared" si="17"/>
        <v>812332 - Industrial Launderers</v>
      </c>
      <c r="D1128" s="22"/>
      <c r="E1128" s="22" t="s">
        <v>372</v>
      </c>
      <c r="F1128" s="22"/>
    </row>
    <row r="1129" spans="1:6" ht="11.25">
      <c r="A1129" s="18">
        <v>812910</v>
      </c>
      <c r="B1129" s="24" t="s">
        <v>3578</v>
      </c>
      <c r="C1129" s="24" t="str">
        <f t="shared" si="17"/>
        <v>812910 - Pet Care (except Veterinary) Services</v>
      </c>
      <c r="D1129" s="22"/>
      <c r="E1129" s="22" t="s">
        <v>372</v>
      </c>
      <c r="F1129" s="22"/>
    </row>
    <row r="1130" spans="1:6" ht="11.25">
      <c r="A1130" s="18">
        <v>812921</v>
      </c>
      <c r="B1130" s="24" t="s">
        <v>3579</v>
      </c>
      <c r="C1130" s="24" t="str">
        <f t="shared" si="17"/>
        <v>812921 - Photofinishing Laboratories (except One-Hour)</v>
      </c>
      <c r="D1130" s="22"/>
      <c r="E1130" s="22" t="s">
        <v>372</v>
      </c>
      <c r="F1130" s="22"/>
    </row>
    <row r="1131" spans="1:6" ht="11.25">
      <c r="A1131" s="18">
        <v>812922</v>
      </c>
      <c r="B1131" s="24" t="s">
        <v>3580</v>
      </c>
      <c r="C1131" s="24" t="str">
        <f t="shared" si="17"/>
        <v>812922 - One-Hour Photofinishing</v>
      </c>
      <c r="D1131" s="22"/>
      <c r="E1131" s="22" t="s">
        <v>372</v>
      </c>
      <c r="F1131" s="22"/>
    </row>
    <row r="1132" spans="1:6" ht="11.25">
      <c r="A1132" s="18">
        <v>812930</v>
      </c>
      <c r="B1132" s="24" t="s">
        <v>3581</v>
      </c>
      <c r="C1132" s="24" t="str">
        <f t="shared" si="17"/>
        <v>812930 - Parking Lots and Garages</v>
      </c>
      <c r="D1132" s="22"/>
      <c r="E1132" s="22" t="s">
        <v>372</v>
      </c>
      <c r="F1132" s="22"/>
    </row>
    <row r="1133" spans="1:6" ht="11.25">
      <c r="A1133" s="18">
        <v>812990</v>
      </c>
      <c r="B1133" s="24" t="s">
        <v>3582</v>
      </c>
      <c r="C1133" s="24" t="str">
        <f t="shared" si="17"/>
        <v>812990 - All Other Personal Services</v>
      </c>
      <c r="D1133" s="22"/>
      <c r="E1133" s="22" t="s">
        <v>372</v>
      </c>
      <c r="F1133" s="22"/>
    </row>
    <row r="1134" spans="1:6" ht="11.25">
      <c r="A1134" s="18">
        <v>813110</v>
      </c>
      <c r="B1134" s="24" t="s">
        <v>3583</v>
      </c>
      <c r="C1134" s="24" t="str">
        <f t="shared" si="17"/>
        <v>813110 - Religious Organizations</v>
      </c>
      <c r="D1134" s="22"/>
      <c r="E1134" s="22" t="s">
        <v>372</v>
      </c>
      <c r="F1134" s="22"/>
    </row>
    <row r="1135" spans="1:6" ht="11.25">
      <c r="A1135" s="18">
        <v>813211</v>
      </c>
      <c r="B1135" s="24" t="s">
        <v>3584</v>
      </c>
      <c r="C1135" s="24" t="str">
        <f t="shared" si="17"/>
        <v>813211 - Grantmaking Foundations</v>
      </c>
      <c r="D1135" s="22"/>
      <c r="E1135" s="22" t="s">
        <v>372</v>
      </c>
      <c r="F1135" s="22"/>
    </row>
    <row r="1136" spans="1:6" ht="11.25">
      <c r="A1136" s="18">
        <v>813212</v>
      </c>
      <c r="B1136" s="24" t="s">
        <v>3585</v>
      </c>
      <c r="C1136" s="24" t="str">
        <f t="shared" si="17"/>
        <v>813212 - Voluntary Health Organizations</v>
      </c>
      <c r="D1136" s="22"/>
      <c r="E1136" s="22" t="s">
        <v>372</v>
      </c>
      <c r="F1136" s="22"/>
    </row>
    <row r="1137" spans="1:6" ht="11.25">
      <c r="A1137" s="18">
        <v>813219</v>
      </c>
      <c r="B1137" s="24" t="s">
        <v>3586</v>
      </c>
      <c r="C1137" s="24" t="str">
        <f t="shared" si="17"/>
        <v>813219 - Other Grantmaking and Giving Services</v>
      </c>
      <c r="D1137" s="22"/>
      <c r="E1137" s="22" t="s">
        <v>372</v>
      </c>
      <c r="F1137" s="22"/>
    </row>
    <row r="1138" spans="1:6" ht="11.25">
      <c r="A1138" s="18">
        <v>813311</v>
      </c>
      <c r="B1138" s="24" t="s">
        <v>3587</v>
      </c>
      <c r="C1138" s="24" t="str">
        <f t="shared" si="17"/>
        <v>813311 - Human Rights Organizations</v>
      </c>
      <c r="D1138" s="22"/>
      <c r="E1138" s="22" t="s">
        <v>372</v>
      </c>
      <c r="F1138" s="22"/>
    </row>
    <row r="1139" spans="1:6" ht="11.25">
      <c r="A1139" s="18">
        <v>813312</v>
      </c>
      <c r="B1139" s="24" t="s">
        <v>2955</v>
      </c>
      <c r="C1139" s="24" t="str">
        <f t="shared" si="17"/>
        <v>813312 - Environment, Conservation and Wildlife Organizations</v>
      </c>
      <c r="D1139" s="22"/>
      <c r="E1139" s="22" t="s">
        <v>372</v>
      </c>
      <c r="F1139" s="22"/>
    </row>
    <row r="1140" spans="1:6" ht="11.25">
      <c r="A1140" s="18">
        <v>813319</v>
      </c>
      <c r="B1140" s="24" t="s">
        <v>2956</v>
      </c>
      <c r="C1140" s="24" t="str">
        <f t="shared" si="17"/>
        <v>813319 - Other Social Advocacy Organizations</v>
      </c>
      <c r="D1140" s="22"/>
      <c r="E1140" s="22" t="s">
        <v>372</v>
      </c>
      <c r="F1140" s="22"/>
    </row>
    <row r="1141" spans="1:6" ht="11.25">
      <c r="A1141" s="18">
        <v>813410</v>
      </c>
      <c r="B1141" s="24" t="s">
        <v>2957</v>
      </c>
      <c r="C1141" s="24" t="str">
        <f t="shared" si="17"/>
        <v>813410 - Civic and Social Organizations</v>
      </c>
      <c r="D1141" s="22"/>
      <c r="E1141" s="22" t="s">
        <v>372</v>
      </c>
      <c r="F1141" s="22"/>
    </row>
    <row r="1142" spans="1:6" ht="11.25">
      <c r="A1142" s="18">
        <v>813910</v>
      </c>
      <c r="B1142" s="24" t="s">
        <v>2427</v>
      </c>
      <c r="C1142" s="24" t="str">
        <f t="shared" si="17"/>
        <v>813910 - Business Associations</v>
      </c>
      <c r="D1142" s="22"/>
      <c r="E1142" s="22" t="s">
        <v>372</v>
      </c>
      <c r="F1142" s="22"/>
    </row>
    <row r="1143" spans="1:6" ht="11.25">
      <c r="A1143" s="18">
        <v>813920</v>
      </c>
      <c r="B1143" s="24" t="s">
        <v>2428</v>
      </c>
      <c r="C1143" s="24" t="str">
        <f t="shared" si="17"/>
        <v>813920 - Professional Organizations</v>
      </c>
      <c r="D1143" s="22"/>
      <c r="E1143" s="22" t="s">
        <v>372</v>
      </c>
      <c r="F1143" s="22"/>
    </row>
    <row r="1144" spans="1:6" ht="11.25">
      <c r="A1144" s="18">
        <v>813930</v>
      </c>
      <c r="B1144" s="24" t="s">
        <v>2429</v>
      </c>
      <c r="C1144" s="24" t="str">
        <f t="shared" si="17"/>
        <v>813930 - Labor Unions and Similar Labor Organizations</v>
      </c>
      <c r="D1144" s="22"/>
      <c r="E1144" s="22" t="s">
        <v>372</v>
      </c>
      <c r="F1144" s="22"/>
    </row>
    <row r="1145" spans="1:6" ht="11.25">
      <c r="A1145" s="18">
        <v>813940</v>
      </c>
      <c r="B1145" s="24" t="s">
        <v>2430</v>
      </c>
      <c r="C1145" s="24" t="str">
        <f t="shared" si="17"/>
        <v>813940 - Political Organizations</v>
      </c>
      <c r="D1145" s="22"/>
      <c r="E1145" s="22" t="s">
        <v>372</v>
      </c>
      <c r="F1145" s="22"/>
    </row>
    <row r="1146" spans="1:6" ht="11.25">
      <c r="A1146" s="18">
        <v>813990</v>
      </c>
      <c r="B1146" s="24" t="s">
        <v>2431</v>
      </c>
      <c r="C1146" s="24" t="str">
        <f t="shared" si="17"/>
        <v>813990 - Other Similar Organizations (except Business, Professional, Labor, and Political Organizations)</v>
      </c>
      <c r="D1146" s="22"/>
      <c r="E1146" s="22" t="s">
        <v>372</v>
      </c>
      <c r="F1146" s="22"/>
    </row>
    <row r="1147" spans="1:6" ht="11.25">
      <c r="A1147" s="18">
        <v>814110</v>
      </c>
      <c r="B1147" s="24" t="s">
        <v>2432</v>
      </c>
      <c r="C1147" s="24" t="str">
        <f t="shared" si="17"/>
        <v>814110 - Private Households</v>
      </c>
      <c r="D1147" s="22"/>
      <c r="E1147" s="22" t="s">
        <v>372</v>
      </c>
      <c r="F1147" s="22"/>
    </row>
    <row r="1148" spans="1:6" ht="11.25">
      <c r="A1148" s="18">
        <v>921110</v>
      </c>
      <c r="B1148" s="24" t="s">
        <v>2433</v>
      </c>
      <c r="C1148" s="24" t="str">
        <f t="shared" si="17"/>
        <v>921110 - Executive Offices</v>
      </c>
      <c r="D1148" s="22"/>
      <c r="E1148" s="22" t="s">
        <v>372</v>
      </c>
      <c r="F1148" s="22"/>
    </row>
    <row r="1149" spans="1:6" ht="11.25">
      <c r="A1149" s="18">
        <v>921120</v>
      </c>
      <c r="B1149" s="24" t="s">
        <v>2434</v>
      </c>
      <c r="C1149" s="24" t="str">
        <f t="shared" si="17"/>
        <v>921120 - Legislative Bodies</v>
      </c>
      <c r="D1149" s="22"/>
      <c r="E1149" s="22" t="s">
        <v>372</v>
      </c>
      <c r="F1149" s="22"/>
    </row>
    <row r="1150" spans="1:6" ht="11.25">
      <c r="A1150" s="18">
        <v>921130</v>
      </c>
      <c r="B1150" s="24" t="s">
        <v>3004</v>
      </c>
      <c r="C1150" s="24" t="str">
        <f t="shared" si="17"/>
        <v>921130 - Public Finance Activities</v>
      </c>
      <c r="D1150" s="22"/>
      <c r="E1150" s="22" t="s">
        <v>372</v>
      </c>
      <c r="F1150" s="22"/>
    </row>
    <row r="1151" spans="1:6" ht="11.25">
      <c r="A1151" s="18">
        <v>921140</v>
      </c>
      <c r="B1151" s="24" t="s">
        <v>3005</v>
      </c>
      <c r="C1151" s="24" t="str">
        <f t="shared" si="17"/>
        <v>921140 - Executive and Legislative Offices, Combined</v>
      </c>
      <c r="D1151" s="22"/>
      <c r="E1151" s="22" t="s">
        <v>372</v>
      </c>
      <c r="F1151" s="22"/>
    </row>
    <row r="1152" spans="1:6" ht="11.25">
      <c r="A1152" s="18">
        <v>921150</v>
      </c>
      <c r="B1152" s="24" t="s">
        <v>3006</v>
      </c>
      <c r="C1152" s="24" t="str">
        <f t="shared" si="17"/>
        <v>921150 - American Indian and Alaska Native Tribal Governments</v>
      </c>
      <c r="D1152" s="22"/>
      <c r="E1152" s="22" t="s">
        <v>372</v>
      </c>
      <c r="F1152" s="22"/>
    </row>
    <row r="1153" spans="1:6" ht="11.25">
      <c r="A1153" s="18">
        <v>921190</v>
      </c>
      <c r="B1153" s="24" t="s">
        <v>3007</v>
      </c>
      <c r="C1153" s="24" t="str">
        <f t="shared" si="17"/>
        <v>921190 - Other General Government Support</v>
      </c>
      <c r="D1153" s="22"/>
      <c r="E1153" s="22" t="s">
        <v>372</v>
      </c>
      <c r="F1153" s="22"/>
    </row>
    <row r="1154" spans="1:6" ht="11.25">
      <c r="A1154" s="18">
        <v>922110</v>
      </c>
      <c r="B1154" s="24" t="s">
        <v>3008</v>
      </c>
      <c r="C1154" s="24" t="str">
        <f aca="true" t="shared" si="18" ref="C1154:C1217">A1154&amp;" - "&amp;B1154</f>
        <v>922110 - Courts</v>
      </c>
      <c r="D1154" s="22"/>
      <c r="E1154" s="22" t="s">
        <v>372</v>
      </c>
      <c r="F1154" s="22"/>
    </row>
    <row r="1155" spans="1:6" ht="11.25">
      <c r="A1155" s="18">
        <v>922120</v>
      </c>
      <c r="B1155" s="24" t="s">
        <v>3009</v>
      </c>
      <c r="C1155" s="24" t="str">
        <f t="shared" si="18"/>
        <v>922120 - Police Protection</v>
      </c>
      <c r="D1155" s="22"/>
      <c r="E1155" s="22" t="s">
        <v>372</v>
      </c>
      <c r="F1155" s="22"/>
    </row>
    <row r="1156" spans="1:6" ht="11.25">
      <c r="A1156" s="18">
        <v>922130</v>
      </c>
      <c r="B1156" s="24" t="s">
        <v>108</v>
      </c>
      <c r="C1156" s="24" t="str">
        <f t="shared" si="18"/>
        <v>922130 - Legal Counsel and Prosecution</v>
      </c>
      <c r="D1156" s="22"/>
      <c r="E1156" s="22" t="s">
        <v>372</v>
      </c>
      <c r="F1156" s="22"/>
    </row>
    <row r="1157" spans="1:6" ht="11.25">
      <c r="A1157" s="18">
        <v>922140</v>
      </c>
      <c r="B1157" s="24" t="s">
        <v>109</v>
      </c>
      <c r="C1157" s="24" t="str">
        <f t="shared" si="18"/>
        <v>922140 - Correctional Institutions</v>
      </c>
      <c r="D1157" s="22"/>
      <c r="E1157" s="22" t="s">
        <v>372</v>
      </c>
      <c r="F1157" s="22"/>
    </row>
    <row r="1158" spans="1:6" ht="11.25">
      <c r="A1158" s="18">
        <v>922150</v>
      </c>
      <c r="B1158" s="24" t="s">
        <v>110</v>
      </c>
      <c r="C1158" s="24" t="str">
        <f t="shared" si="18"/>
        <v>922150 - Parole Offices and Probation Offices</v>
      </c>
      <c r="D1158" s="22"/>
      <c r="E1158" s="22" t="s">
        <v>372</v>
      </c>
      <c r="F1158" s="22"/>
    </row>
    <row r="1159" spans="1:6" ht="11.25">
      <c r="A1159" s="18">
        <v>922160</v>
      </c>
      <c r="B1159" s="24" t="s">
        <v>111</v>
      </c>
      <c r="C1159" s="24" t="str">
        <f t="shared" si="18"/>
        <v>922160 - Fire Protection</v>
      </c>
      <c r="D1159" s="22"/>
      <c r="E1159" s="22" t="s">
        <v>372</v>
      </c>
      <c r="F1159" s="22"/>
    </row>
    <row r="1160" spans="1:6" ht="11.25">
      <c r="A1160" s="18">
        <v>922190</v>
      </c>
      <c r="B1160" s="24" t="s">
        <v>112</v>
      </c>
      <c r="C1160" s="24" t="str">
        <f t="shared" si="18"/>
        <v>922190 - Other Justice, Public Order, and Safety Activities</v>
      </c>
      <c r="D1160" s="22"/>
      <c r="E1160" s="22" t="s">
        <v>372</v>
      </c>
      <c r="F1160" s="22"/>
    </row>
    <row r="1161" spans="1:6" ht="11.25">
      <c r="A1161" s="18">
        <v>923110</v>
      </c>
      <c r="B1161" s="24" t="s">
        <v>113</v>
      </c>
      <c r="C1161" s="24" t="str">
        <f t="shared" si="18"/>
        <v>923110 - Administration of Education Programs</v>
      </c>
      <c r="D1161" s="22"/>
      <c r="E1161" s="22" t="s">
        <v>372</v>
      </c>
      <c r="F1161" s="22"/>
    </row>
    <row r="1162" spans="1:6" ht="11.25">
      <c r="A1162" s="18">
        <v>923120</v>
      </c>
      <c r="B1162" s="24" t="s">
        <v>114</v>
      </c>
      <c r="C1162" s="24" t="str">
        <f t="shared" si="18"/>
        <v>923120 - Administration of Public Health Programs</v>
      </c>
      <c r="D1162" s="22"/>
      <c r="E1162" s="22" t="s">
        <v>372</v>
      </c>
      <c r="F1162" s="22"/>
    </row>
    <row r="1163" spans="1:6" ht="11.25">
      <c r="A1163" s="18">
        <v>923130</v>
      </c>
      <c r="B1163" s="24" t="s">
        <v>115</v>
      </c>
      <c r="C1163" s="24" t="str">
        <f t="shared" si="18"/>
        <v>923130 - Administration of Human Resource Programs (except Education, Public Health, and Veterans' Affairs Programs)</v>
      </c>
      <c r="D1163" s="22"/>
      <c r="E1163" s="22" t="s">
        <v>372</v>
      </c>
      <c r="F1163" s="22"/>
    </row>
    <row r="1164" spans="1:6" ht="11.25">
      <c r="A1164" s="18">
        <v>923140</v>
      </c>
      <c r="B1164" s="24" t="s">
        <v>116</v>
      </c>
      <c r="C1164" s="24" t="str">
        <f t="shared" si="18"/>
        <v>923140 - Administration of Veterans' Affairs</v>
      </c>
      <c r="D1164" s="22"/>
      <c r="E1164" s="22" t="s">
        <v>372</v>
      </c>
      <c r="F1164" s="22"/>
    </row>
    <row r="1165" spans="1:6" ht="11.25">
      <c r="A1165" s="18">
        <v>924110</v>
      </c>
      <c r="B1165" s="24" t="s">
        <v>4107</v>
      </c>
      <c r="C1165" s="24" t="str">
        <f t="shared" si="18"/>
        <v>924110 - Administration of Air and Water Resource and Solid Waste Management Programs</v>
      </c>
      <c r="D1165" s="22"/>
      <c r="E1165" s="22" t="s">
        <v>372</v>
      </c>
      <c r="F1165" s="22"/>
    </row>
    <row r="1166" spans="1:6" ht="11.25">
      <c r="A1166" s="18">
        <v>924120</v>
      </c>
      <c r="B1166" s="24" t="s">
        <v>4108</v>
      </c>
      <c r="C1166" s="24" t="str">
        <f t="shared" si="18"/>
        <v>924120 - Administration of Conservation Programs</v>
      </c>
      <c r="D1166" s="22"/>
      <c r="E1166" s="22" t="s">
        <v>372</v>
      </c>
      <c r="F1166" s="22"/>
    </row>
    <row r="1167" spans="1:6" ht="11.25">
      <c r="A1167" s="18">
        <v>925110</v>
      </c>
      <c r="B1167" s="24" t="s">
        <v>2158</v>
      </c>
      <c r="C1167" s="24" t="str">
        <f t="shared" si="18"/>
        <v>925110 - Administration of Housing Programs</v>
      </c>
      <c r="D1167" s="22"/>
      <c r="E1167" s="22" t="s">
        <v>372</v>
      </c>
      <c r="F1167" s="22"/>
    </row>
    <row r="1168" spans="1:6" ht="11.25">
      <c r="A1168" s="18">
        <v>925120</v>
      </c>
      <c r="B1168" s="24" t="s">
        <v>2159</v>
      </c>
      <c r="C1168" s="24" t="str">
        <f t="shared" si="18"/>
        <v>925120 - Administration of Urban Planning and Community and Rural Development</v>
      </c>
      <c r="D1168" s="22"/>
      <c r="E1168" s="22" t="s">
        <v>372</v>
      </c>
      <c r="F1168" s="22"/>
    </row>
    <row r="1169" spans="1:6" ht="11.25">
      <c r="A1169" s="18">
        <v>926110</v>
      </c>
      <c r="B1169" s="24" t="s">
        <v>2160</v>
      </c>
      <c r="C1169" s="24" t="str">
        <f t="shared" si="18"/>
        <v>926110 - Administration of General Economic Programs</v>
      </c>
      <c r="D1169" s="22"/>
      <c r="E1169" s="22" t="s">
        <v>372</v>
      </c>
      <c r="F1169" s="22"/>
    </row>
    <row r="1170" spans="1:6" ht="11.25">
      <c r="A1170" s="18">
        <v>926120</v>
      </c>
      <c r="B1170" s="24" t="s">
        <v>3013</v>
      </c>
      <c r="C1170" s="24" t="str">
        <f t="shared" si="18"/>
        <v>926120 - Regulation and Administration of Transportation Programs</v>
      </c>
      <c r="D1170" s="22"/>
      <c r="E1170" s="22" t="s">
        <v>372</v>
      </c>
      <c r="F1170" s="22"/>
    </row>
    <row r="1171" spans="1:6" ht="11.25">
      <c r="A1171" s="18">
        <v>926130</v>
      </c>
      <c r="B1171" s="24" t="s">
        <v>3014</v>
      </c>
      <c r="C1171" s="24" t="str">
        <f t="shared" si="18"/>
        <v>926130 - Regulation and Administration of Communications, Electric, Gas, and Other Utilities</v>
      </c>
      <c r="D1171" s="22"/>
      <c r="E1171" s="22" t="s">
        <v>372</v>
      </c>
      <c r="F1171" s="22"/>
    </row>
    <row r="1172" spans="1:6" ht="11.25">
      <c r="A1172" s="18">
        <v>926140</v>
      </c>
      <c r="B1172" s="24" t="s">
        <v>2943</v>
      </c>
      <c r="C1172" s="24" t="str">
        <f t="shared" si="18"/>
        <v>926140 - Regulation of Agricultural Marketing and Commodities</v>
      </c>
      <c r="D1172" s="22"/>
      <c r="E1172" s="22" t="s">
        <v>372</v>
      </c>
      <c r="F1172" s="22"/>
    </row>
    <row r="1173" spans="1:6" ht="11.25">
      <c r="A1173" s="18">
        <v>926150</v>
      </c>
      <c r="B1173" s="24" t="s">
        <v>2944</v>
      </c>
      <c r="C1173" s="24" t="str">
        <f t="shared" si="18"/>
        <v>926150 - Regulation, Licensing, and Inspection of Miscellaneous Commercial Sectors</v>
      </c>
      <c r="D1173" s="22"/>
      <c r="E1173" s="22" t="s">
        <v>372</v>
      </c>
      <c r="F1173" s="22"/>
    </row>
    <row r="1174" spans="1:6" ht="11.25">
      <c r="A1174" s="18">
        <v>927110</v>
      </c>
      <c r="B1174" s="24" t="s">
        <v>2945</v>
      </c>
      <c r="C1174" s="24" t="str">
        <f t="shared" si="18"/>
        <v>927110 - Space Research and Technology</v>
      </c>
      <c r="D1174" s="22"/>
      <c r="E1174" s="22" t="s">
        <v>372</v>
      </c>
      <c r="F1174" s="22"/>
    </row>
    <row r="1175" spans="1:6" ht="11.25">
      <c r="A1175" s="18">
        <v>928110</v>
      </c>
      <c r="B1175" s="24" t="s">
        <v>2946</v>
      </c>
      <c r="C1175" s="24" t="str">
        <f t="shared" si="18"/>
        <v>928110 - National Security</v>
      </c>
      <c r="D1175" s="22"/>
      <c r="E1175" s="22" t="s">
        <v>372</v>
      </c>
      <c r="F1175" s="22"/>
    </row>
    <row r="1176" spans="1:6" ht="11.25">
      <c r="A1176" s="18">
        <v>928120</v>
      </c>
      <c r="B1176" s="24" t="s">
        <v>2947</v>
      </c>
      <c r="C1176" s="24" t="str">
        <f t="shared" si="18"/>
        <v>928120 - International Affairs</v>
      </c>
      <c r="D1176" s="22"/>
      <c r="E1176" s="22" t="s">
        <v>372</v>
      </c>
      <c r="F1176" s="22"/>
    </row>
    <row r="1177" spans="1:6" ht="11.25">
      <c r="A1177" s="18" t="s">
        <v>2901</v>
      </c>
      <c r="B1177" s="24" t="s">
        <v>2902</v>
      </c>
      <c r="C1177" s="24" t="str">
        <f t="shared" si="18"/>
        <v>**A - Direct Service</v>
      </c>
      <c r="D1177" s="22"/>
      <c r="E1177" s="22" t="s">
        <v>127</v>
      </c>
      <c r="F1177" s="22"/>
    </row>
    <row r="1178" spans="1:6" ht="11.25">
      <c r="A1178" s="18" t="s">
        <v>2903</v>
      </c>
      <c r="B1178" s="24" t="s">
        <v>2904</v>
      </c>
      <c r="C1178" s="24" t="str">
        <f t="shared" si="18"/>
        <v>**B - Advocacy</v>
      </c>
      <c r="D1178" s="22"/>
      <c r="E1178" s="22" t="s">
        <v>127</v>
      </c>
      <c r="F1178" s="22"/>
    </row>
    <row r="1179" spans="1:6" ht="11.25">
      <c r="A1179" s="18" t="s">
        <v>2905</v>
      </c>
      <c r="B1179" s="24" t="s">
        <v>2906</v>
      </c>
      <c r="C1179" s="24" t="str">
        <f t="shared" si="18"/>
        <v>**C - Awards, Prizes &amp; Competitions</v>
      </c>
      <c r="D1179" s="22"/>
      <c r="E1179" s="22" t="s">
        <v>127</v>
      </c>
      <c r="F1179" s="22"/>
    </row>
    <row r="1180" spans="1:6" ht="11.25">
      <c r="A1180" s="18" t="s">
        <v>2907</v>
      </c>
      <c r="B1180" s="24" t="s">
        <v>2908</v>
      </c>
      <c r="C1180" s="24" t="str">
        <f t="shared" si="18"/>
        <v>**D - Capacity Building</v>
      </c>
      <c r="D1180" s="22"/>
      <c r="E1180" s="22" t="s">
        <v>127</v>
      </c>
      <c r="F1180" s="22"/>
    </row>
    <row r="1181" spans="1:6" ht="11.25">
      <c r="A1181" s="18" t="s">
        <v>2909</v>
      </c>
      <c r="B1181" s="24" t="s">
        <v>2910</v>
      </c>
      <c r="C1181" s="24" t="str">
        <f t="shared" si="18"/>
        <v>**E - Communications &amp; Public Education</v>
      </c>
      <c r="D1181" s="22"/>
      <c r="E1181" s="22" t="s">
        <v>127</v>
      </c>
      <c r="F1181" s="22"/>
    </row>
    <row r="1182" spans="1:6" ht="11.25">
      <c r="A1182" s="18" t="s">
        <v>2911</v>
      </c>
      <c r="B1182" s="24" t="s">
        <v>2912</v>
      </c>
      <c r="C1182" s="24" t="str">
        <f t="shared" si="18"/>
        <v>**F - Fundraising, Grants &amp; Financial Support</v>
      </c>
      <c r="D1182" s="22"/>
      <c r="E1182" s="22" t="s">
        <v>127</v>
      </c>
      <c r="F1182" s="22"/>
    </row>
    <row r="1183" spans="1:6" ht="11.25">
      <c r="A1183" s="18" t="s">
        <v>2913</v>
      </c>
      <c r="B1183" s="24" t="s">
        <v>2914</v>
      </c>
      <c r="C1183" s="24" t="str">
        <f t="shared" si="18"/>
        <v>**G - Licensure, Accreditation &amp; Certification</v>
      </c>
      <c r="D1183" s="22"/>
      <c r="E1183" s="22" t="s">
        <v>127</v>
      </c>
      <c r="F1183" s="22"/>
    </row>
    <row r="1184" spans="1:6" ht="11.25">
      <c r="A1184" s="18" t="s">
        <v>2915</v>
      </c>
      <c r="B1184" s="24" t="s">
        <v>2916</v>
      </c>
      <c r="C1184" s="24" t="str">
        <f t="shared" si="18"/>
        <v>**H - Management, Administrative &amp; Technical Support</v>
      </c>
      <c r="D1184" s="22"/>
      <c r="E1184" s="22" t="s">
        <v>127</v>
      </c>
      <c r="F1184" s="22"/>
    </row>
    <row r="1185" spans="1:6" ht="11.25">
      <c r="A1185" s="18" t="s">
        <v>2917</v>
      </c>
      <c r="B1185" s="24" t="s">
        <v>2918</v>
      </c>
      <c r="C1185" s="24" t="str">
        <f t="shared" si="18"/>
        <v>**I - Membership Programs</v>
      </c>
      <c r="D1185" s="22"/>
      <c r="E1185" s="22" t="s">
        <v>127</v>
      </c>
      <c r="F1185" s="22"/>
    </row>
    <row r="1186" spans="1:6" ht="11.25">
      <c r="A1186" s="18" t="s">
        <v>2919</v>
      </c>
      <c r="B1186" s="24" t="s">
        <v>2920</v>
      </c>
      <c r="C1186" s="24" t="str">
        <f t="shared" si="18"/>
        <v>**J - Professional Development &amp; Training</v>
      </c>
      <c r="D1186" s="22"/>
      <c r="E1186" s="22" t="s">
        <v>127</v>
      </c>
      <c r="F1186" s="22"/>
    </row>
    <row r="1187" spans="1:6" ht="11.25">
      <c r="A1187" s="18" t="s">
        <v>2921</v>
      </c>
      <c r="B1187" s="24" t="s">
        <v>2922</v>
      </c>
      <c r="C1187" s="24" t="str">
        <f t="shared" si="18"/>
        <v>**K - Research &amp; Public Policy Analysis</v>
      </c>
      <c r="D1187" s="22"/>
      <c r="E1187" s="22" t="s">
        <v>127</v>
      </c>
      <c r="F1187" s="22"/>
    </row>
    <row r="1188" spans="1:6" ht="11.25">
      <c r="A1188" s="18" t="s">
        <v>2923</v>
      </c>
      <c r="B1188" s="24" t="s">
        <v>2924</v>
      </c>
      <c r="C1188" s="24" t="str">
        <f t="shared" si="18"/>
        <v>**L - Volunteer Programs</v>
      </c>
      <c r="D1188" s="22"/>
      <c r="E1188" s="22" t="s">
        <v>127</v>
      </c>
      <c r="F1188" s="22"/>
    </row>
    <row r="1189" spans="1:6" ht="11.25">
      <c r="A1189" s="18" t="s">
        <v>2925</v>
      </c>
      <c r="B1189" s="24" t="s">
        <v>2926</v>
      </c>
      <c r="C1189" s="24" t="str">
        <f t="shared" si="18"/>
        <v>**Z - None of the Above</v>
      </c>
      <c r="D1189" s="22"/>
      <c r="E1189" s="22" t="s">
        <v>127</v>
      </c>
      <c r="F1189" s="22"/>
    </row>
    <row r="1190" spans="1:6" ht="11.25">
      <c r="A1190" s="18" t="s">
        <v>2927</v>
      </c>
      <c r="B1190" s="24" t="s">
        <v>2928</v>
      </c>
      <c r="C1190" s="24" t="str">
        <f t="shared" si="18"/>
        <v>+A00 - General population - General/Unspecified</v>
      </c>
      <c r="D1190" s="22"/>
      <c r="E1190" s="22" t="s">
        <v>127</v>
      </c>
      <c r="F1190" s="22"/>
    </row>
    <row r="1191" spans="1:6" ht="11.25">
      <c r="A1191" s="18" t="s">
        <v>2929</v>
      </c>
      <c r="B1191" s="24" t="s">
        <v>2930</v>
      </c>
      <c r="C1191" s="24" t="str">
        <f t="shared" si="18"/>
        <v>+A10 - Children &amp; Youth (0-19 years)</v>
      </c>
      <c r="D1191" s="22"/>
      <c r="E1191" s="22" t="s">
        <v>127</v>
      </c>
      <c r="F1191" s="22"/>
    </row>
    <row r="1192" spans="1:6" ht="11.25">
      <c r="A1192" s="18" t="s">
        <v>2931</v>
      </c>
      <c r="B1192" s="24" t="s">
        <v>2932</v>
      </c>
      <c r="C1192" s="24" t="str">
        <f t="shared" si="18"/>
        <v>+A11 - Infants to Preschool (under age 5)</v>
      </c>
      <c r="D1192" s="22"/>
      <c r="E1192" s="22" t="s">
        <v>127</v>
      </c>
      <c r="F1192" s="22"/>
    </row>
    <row r="1193" spans="1:6" ht="11.25">
      <c r="A1193" s="18" t="s">
        <v>2933</v>
      </c>
      <c r="B1193" s="24" t="s">
        <v>2934</v>
      </c>
      <c r="C1193" s="24" t="str">
        <f t="shared" si="18"/>
        <v>+A12 - K-12 (5-19 years)</v>
      </c>
      <c r="D1193" s="22"/>
      <c r="E1193" s="22" t="s">
        <v>127</v>
      </c>
      <c r="F1193" s="22"/>
    </row>
    <row r="1194" spans="1:6" ht="11.25">
      <c r="A1194" s="18" t="s">
        <v>2935</v>
      </c>
      <c r="B1194" s="24" t="s">
        <v>2936</v>
      </c>
      <c r="C1194" s="24" t="str">
        <f t="shared" si="18"/>
        <v>+A13 - Adolescents Only (13-19 years)</v>
      </c>
      <c r="D1194" s="22"/>
      <c r="E1194" s="22" t="s">
        <v>127</v>
      </c>
      <c r="F1194" s="22"/>
    </row>
    <row r="1195" spans="1:6" ht="11.25">
      <c r="A1195" s="18" t="s">
        <v>2937</v>
      </c>
      <c r="B1195" s="24" t="s">
        <v>2938</v>
      </c>
      <c r="C1195" s="24" t="str">
        <f t="shared" si="18"/>
        <v>+A20 - Adults</v>
      </c>
      <c r="D1195" s="22"/>
      <c r="E1195" s="22" t="s">
        <v>127</v>
      </c>
      <c r="F1195" s="22"/>
    </row>
    <row r="1196" spans="1:6" ht="11.25">
      <c r="A1196" s="18" t="s">
        <v>2939</v>
      </c>
      <c r="B1196" s="24" t="s">
        <v>2940</v>
      </c>
      <c r="C1196" s="24" t="str">
        <f t="shared" si="18"/>
        <v>+A30 - Aging, Elderly, Senior Citizens</v>
      </c>
      <c r="D1196" s="22"/>
      <c r="E1196" s="22" t="s">
        <v>127</v>
      </c>
      <c r="F1196" s="22"/>
    </row>
    <row r="1197" spans="1:6" ht="11.25">
      <c r="A1197" s="18" t="s">
        <v>478</v>
      </c>
      <c r="B1197" s="24" t="s">
        <v>479</v>
      </c>
      <c r="C1197" s="24" t="str">
        <f t="shared" si="18"/>
        <v>+C00 - United States (region)</v>
      </c>
      <c r="D1197" s="22"/>
      <c r="E1197" s="22" t="s">
        <v>127</v>
      </c>
      <c r="F1197" s="22"/>
    </row>
    <row r="1198" spans="1:6" ht="11.25">
      <c r="A1198" s="18" t="s">
        <v>480</v>
      </c>
      <c r="B1198" s="24" t="s">
        <v>481</v>
      </c>
      <c r="C1198" s="24" t="str">
        <f t="shared" si="18"/>
        <v>+C10 - US &amp; International</v>
      </c>
      <c r="D1198" s="22"/>
      <c r="E1198" s="22" t="s">
        <v>127</v>
      </c>
      <c r="F1198" s="22"/>
    </row>
    <row r="1199" spans="1:6" ht="11.25">
      <c r="A1199" s="18" t="s">
        <v>482</v>
      </c>
      <c r="B1199" s="24" t="s">
        <v>483</v>
      </c>
      <c r="C1199" s="24" t="str">
        <f t="shared" si="18"/>
        <v>+C20 - International</v>
      </c>
      <c r="D1199" s="22"/>
      <c r="E1199" s="22" t="s">
        <v>127</v>
      </c>
      <c r="F1199" s="22"/>
    </row>
    <row r="1200" spans="1:6" ht="11.25">
      <c r="A1200" s="18" t="s">
        <v>484</v>
      </c>
      <c r="B1200" s="24" t="s">
        <v>485</v>
      </c>
      <c r="C1200" s="24" t="str">
        <f t="shared" si="18"/>
        <v>+C21 - Africa</v>
      </c>
      <c r="D1200" s="22"/>
      <c r="E1200" s="22" t="s">
        <v>127</v>
      </c>
      <c r="F1200" s="22"/>
    </row>
    <row r="1201" spans="1:6" ht="11.25">
      <c r="A1201" s="18" t="s">
        <v>486</v>
      </c>
      <c r="B1201" s="24" t="s">
        <v>487</v>
      </c>
      <c r="C1201" s="24" t="str">
        <f t="shared" si="18"/>
        <v>+C22 - Asia</v>
      </c>
      <c r="D1201" s="22"/>
      <c r="E1201" s="22" t="s">
        <v>127</v>
      </c>
      <c r="F1201" s="22"/>
    </row>
    <row r="1202" spans="1:6" ht="11.25">
      <c r="A1202" s="18" t="s">
        <v>488</v>
      </c>
      <c r="B1202" s="24" t="s">
        <v>489</v>
      </c>
      <c r="C1202" s="24" t="str">
        <f t="shared" si="18"/>
        <v>+C23 - Australia, New Zealand, Oceana</v>
      </c>
      <c r="D1202" s="22"/>
      <c r="E1202" s="22" t="s">
        <v>127</v>
      </c>
      <c r="F1202" s="22"/>
    </row>
    <row r="1203" spans="1:6" ht="11.25">
      <c r="A1203" s="18" t="s">
        <v>490</v>
      </c>
      <c r="B1203" s="24" t="s">
        <v>2710</v>
      </c>
      <c r="C1203" s="24" t="str">
        <f t="shared" si="18"/>
        <v>+C24 - Canada</v>
      </c>
      <c r="D1203" s="22"/>
      <c r="E1203" s="22" t="s">
        <v>127</v>
      </c>
      <c r="F1203" s="22"/>
    </row>
    <row r="1204" spans="1:6" ht="11.25">
      <c r="A1204" s="18" t="s">
        <v>491</v>
      </c>
      <c r="B1204" s="24" t="s">
        <v>492</v>
      </c>
      <c r="C1204" s="24" t="str">
        <f t="shared" si="18"/>
        <v>+C25 - Latin America &amp; the Caribbean</v>
      </c>
      <c r="D1204" s="22"/>
      <c r="E1204" s="22" t="s">
        <v>127</v>
      </c>
      <c r="F1204" s="22"/>
    </row>
    <row r="1205" spans="1:6" ht="11.25">
      <c r="A1205" s="18" t="s">
        <v>493</v>
      </c>
      <c r="B1205" s="24" t="s">
        <v>494</v>
      </c>
      <c r="C1205" s="24" t="str">
        <f t="shared" si="18"/>
        <v>+C26 - Europe &amp; the Newly Independent States</v>
      </c>
      <c r="D1205" s="22"/>
      <c r="E1205" s="22" t="s">
        <v>127</v>
      </c>
      <c r="F1205" s="22"/>
    </row>
    <row r="1206" spans="1:6" ht="11.25">
      <c r="A1206" s="18" t="s">
        <v>495</v>
      </c>
      <c r="B1206" s="24" t="s">
        <v>496</v>
      </c>
      <c r="C1206" s="24" t="str">
        <f t="shared" si="18"/>
        <v>+C27 - Middle East</v>
      </c>
      <c r="D1206" s="22"/>
      <c r="E1206" s="22" t="s">
        <v>127</v>
      </c>
      <c r="F1206" s="22"/>
    </row>
    <row r="1207" spans="1:6" ht="11.25">
      <c r="A1207" s="18" t="s">
        <v>497</v>
      </c>
      <c r="B1207" s="24" t="s">
        <v>498</v>
      </c>
      <c r="C1207" s="24" t="str">
        <f t="shared" si="18"/>
        <v>+E00 - Economic level - General/Unspecified</v>
      </c>
      <c r="D1207" s="22"/>
      <c r="E1207" s="22" t="s">
        <v>127</v>
      </c>
      <c r="F1207" s="22"/>
    </row>
    <row r="1208" spans="1:6" ht="11.25">
      <c r="A1208" s="18" t="s">
        <v>499</v>
      </c>
      <c r="B1208" s="24" t="s">
        <v>500</v>
      </c>
      <c r="C1208" s="24" t="str">
        <f t="shared" si="18"/>
        <v>+E10 - Poor, Economically Disadvantaged, Indigent</v>
      </c>
      <c r="D1208" s="22"/>
      <c r="E1208" s="22" t="s">
        <v>127</v>
      </c>
      <c r="F1208" s="22"/>
    </row>
    <row r="1209" spans="1:6" ht="11.25">
      <c r="A1209" s="18" t="s">
        <v>501</v>
      </c>
      <c r="B1209" s="24" t="s">
        <v>502</v>
      </c>
      <c r="C1209" s="24" t="str">
        <f t="shared" si="18"/>
        <v>+E11 - Homeless</v>
      </c>
      <c r="D1209" s="22"/>
      <c r="E1209" s="22" t="s">
        <v>127</v>
      </c>
      <c r="F1209" s="22"/>
    </row>
    <row r="1210" spans="1:6" ht="11.25">
      <c r="A1210" s="18" t="s">
        <v>503</v>
      </c>
      <c r="B1210" s="24" t="s">
        <v>504</v>
      </c>
      <c r="C1210" s="24" t="str">
        <f t="shared" si="18"/>
        <v>+E12 - Migrant Workers</v>
      </c>
      <c r="D1210" s="22"/>
      <c r="E1210" s="22" t="s">
        <v>127</v>
      </c>
      <c r="F1210" s="22"/>
    </row>
    <row r="1211" spans="1:6" ht="11.25">
      <c r="A1211" s="18" t="s">
        <v>505</v>
      </c>
      <c r="B1211" s="24" t="s">
        <v>506</v>
      </c>
      <c r="C1211" s="24" t="str">
        <f t="shared" si="18"/>
        <v>+E13 - Unemployed, Underemployed, Dislocated</v>
      </c>
      <c r="D1211" s="22"/>
      <c r="E1211" s="22" t="s">
        <v>127</v>
      </c>
      <c r="F1211" s="22"/>
    </row>
    <row r="1212" spans="1:6" ht="11.25">
      <c r="A1212" s="18" t="s">
        <v>507</v>
      </c>
      <c r="B1212" s="24" t="s">
        <v>508</v>
      </c>
      <c r="C1212" s="24" t="str">
        <f t="shared" si="18"/>
        <v>+E90 - Other Economic Level</v>
      </c>
      <c r="D1212" s="22"/>
      <c r="E1212" s="22" t="s">
        <v>127</v>
      </c>
      <c r="F1212" s="22"/>
    </row>
    <row r="1213" spans="1:6" ht="11.25">
      <c r="A1213" s="18" t="s">
        <v>509</v>
      </c>
      <c r="B1213" s="24" t="s">
        <v>510</v>
      </c>
      <c r="C1213" s="24" t="str">
        <f t="shared" si="18"/>
        <v>+G00 - Gender - General/Unspecified</v>
      </c>
      <c r="D1213" s="22"/>
      <c r="E1213" s="22" t="s">
        <v>127</v>
      </c>
      <c r="F1213" s="22"/>
    </row>
    <row r="1214" spans="1:6" ht="11.25">
      <c r="A1214" s="18" t="s">
        <v>511</v>
      </c>
      <c r="B1214" s="24" t="s">
        <v>512</v>
      </c>
      <c r="C1214" s="24" t="str">
        <f t="shared" si="18"/>
        <v>+G10 - Females</v>
      </c>
      <c r="D1214" s="22"/>
      <c r="E1214" s="22" t="s">
        <v>127</v>
      </c>
      <c r="F1214" s="22"/>
    </row>
    <row r="1215" spans="1:6" ht="11.25">
      <c r="A1215" s="18" t="s">
        <v>513</v>
      </c>
      <c r="B1215" s="24" t="s">
        <v>514</v>
      </c>
      <c r="C1215" s="24" t="str">
        <f t="shared" si="18"/>
        <v>+G20 - Males</v>
      </c>
      <c r="D1215" s="22"/>
      <c r="E1215" s="22" t="s">
        <v>127</v>
      </c>
      <c r="F1215" s="22"/>
    </row>
    <row r="1216" spans="1:6" ht="11.25">
      <c r="A1216" s="18" t="s">
        <v>515</v>
      </c>
      <c r="B1216" s="24" t="s">
        <v>516</v>
      </c>
      <c r="C1216" s="24" t="str">
        <f t="shared" si="18"/>
        <v>+H00 - Health or disability - General/Unspecified</v>
      </c>
      <c r="D1216" s="22"/>
      <c r="E1216" s="22" t="s">
        <v>127</v>
      </c>
      <c r="F1216" s="22"/>
    </row>
    <row r="1217" spans="1:6" ht="11.25">
      <c r="A1217" s="18" t="s">
        <v>517</v>
      </c>
      <c r="B1217" s="24" t="s">
        <v>518</v>
      </c>
      <c r="C1217" s="24" t="str">
        <f t="shared" si="18"/>
        <v>+H10 - People/Families of People with Health Conditions</v>
      </c>
      <c r="D1217" s="22"/>
      <c r="E1217" s="22" t="s">
        <v>127</v>
      </c>
      <c r="F1217" s="22"/>
    </row>
    <row r="1218" spans="1:6" ht="11.25">
      <c r="A1218" s="18" t="s">
        <v>519</v>
      </c>
      <c r="B1218" s="24" t="s">
        <v>520</v>
      </c>
      <c r="C1218" s="24" t="str">
        <f aca="true" t="shared" si="19" ref="C1218:C1281">A1218&amp;" - "&amp;B1218</f>
        <v>+H11 - People/Families of People with Cancer</v>
      </c>
      <c r="D1218" s="22"/>
      <c r="E1218" s="22" t="s">
        <v>127</v>
      </c>
      <c r="F1218" s="22"/>
    </row>
    <row r="1219" spans="1:6" ht="11.25">
      <c r="A1219" s="18" t="s">
        <v>521</v>
      </c>
      <c r="B1219" s="24" t="s">
        <v>522</v>
      </c>
      <c r="C1219" s="24" t="str">
        <f t="shared" si="19"/>
        <v>+H12 - People/Families of People with HIV/AIDS</v>
      </c>
      <c r="D1219" s="22"/>
      <c r="E1219" s="22" t="s">
        <v>127</v>
      </c>
      <c r="F1219" s="22"/>
    </row>
    <row r="1220" spans="1:6" ht="11.25">
      <c r="A1220" s="18" t="s">
        <v>3588</v>
      </c>
      <c r="B1220" s="24" t="s">
        <v>3589</v>
      </c>
      <c r="C1220" s="24" t="str">
        <f t="shared" si="19"/>
        <v>+H20 - People/Families with of People with Disabilities</v>
      </c>
      <c r="D1220" s="22"/>
      <c r="E1220" s="22" t="s">
        <v>127</v>
      </c>
      <c r="F1220" s="22"/>
    </row>
    <row r="1221" spans="1:6" ht="11.25">
      <c r="A1221" s="18" t="s">
        <v>3590</v>
      </c>
      <c r="B1221" s="24" t="s">
        <v>3591</v>
      </c>
      <c r="C1221" s="24" t="str">
        <f t="shared" si="19"/>
        <v>+H21 - People/Families with of People with Developmental Disabilities</v>
      </c>
      <c r="D1221" s="22"/>
      <c r="E1221" s="22" t="s">
        <v>127</v>
      </c>
      <c r="F1221" s="22"/>
    </row>
    <row r="1222" spans="1:6" ht="11.25">
      <c r="A1222" s="18" t="s">
        <v>3592</v>
      </c>
      <c r="B1222" s="24" t="s">
        <v>3593</v>
      </c>
      <c r="C1222" s="24" t="str">
        <f t="shared" si="19"/>
        <v>+H22 - People/Families with of People with Physical Disabilities</v>
      </c>
      <c r="D1222" s="22"/>
      <c r="E1222" s="22" t="s">
        <v>127</v>
      </c>
      <c r="F1222" s="22"/>
    </row>
    <row r="1223" spans="1:6" ht="11.25">
      <c r="A1223" s="18" t="s">
        <v>3594</v>
      </c>
      <c r="B1223" s="24" t="s">
        <v>3595</v>
      </c>
      <c r="C1223" s="24" t="str">
        <f t="shared" si="19"/>
        <v>+H23 - People/Families with of People with Psychological Disabilities</v>
      </c>
      <c r="D1223" s="22"/>
      <c r="E1223" s="22" t="s">
        <v>127</v>
      </c>
      <c r="F1223" s="22"/>
    </row>
    <row r="1224" spans="1:6" ht="11.25">
      <c r="A1224" s="18" t="s">
        <v>3596</v>
      </c>
      <c r="B1224" s="24" t="s">
        <v>3597</v>
      </c>
      <c r="C1224" s="24" t="str">
        <f t="shared" si="19"/>
        <v>+H90 - Other Health/Disability</v>
      </c>
      <c r="D1224" s="22"/>
      <c r="E1224" s="22" t="s">
        <v>127</v>
      </c>
      <c r="F1224" s="22"/>
    </row>
    <row r="1225" spans="1:6" ht="11.25">
      <c r="A1225" s="18" t="s">
        <v>3598</v>
      </c>
      <c r="B1225" s="24" t="s">
        <v>3599</v>
      </c>
      <c r="C1225" s="24" t="str">
        <f t="shared" si="19"/>
        <v>+O00 - Named groups - General/Unspecified</v>
      </c>
      <c r="D1225" s="22"/>
      <c r="E1225" s="22" t="s">
        <v>127</v>
      </c>
      <c r="F1225" s="22"/>
    </row>
    <row r="1226" spans="1:6" ht="11.25">
      <c r="A1226" s="18" t="s">
        <v>3600</v>
      </c>
      <c r="B1226" s="24" t="s">
        <v>3601</v>
      </c>
      <c r="C1226" s="24" t="str">
        <f t="shared" si="19"/>
        <v>+O10 - Alcohol, Drug, Substance Abusers</v>
      </c>
      <c r="D1226" s="22"/>
      <c r="E1226" s="22" t="s">
        <v>127</v>
      </c>
      <c r="F1226" s="22"/>
    </row>
    <row r="1227" spans="1:6" ht="11.25">
      <c r="A1227" s="18" t="s">
        <v>3602</v>
      </c>
      <c r="B1227" s="24" t="s">
        <v>3603</v>
      </c>
      <c r="C1227" s="24" t="str">
        <f t="shared" si="19"/>
        <v>+O20 - At-Risk Populations</v>
      </c>
      <c r="D1227" s="22"/>
      <c r="E1227" s="22" t="s">
        <v>127</v>
      </c>
      <c r="F1227" s="22"/>
    </row>
    <row r="1228" spans="1:6" ht="11.25">
      <c r="A1228" s="18" t="s">
        <v>3604</v>
      </c>
      <c r="B1228" s="24" t="s">
        <v>3605</v>
      </c>
      <c r="C1228" s="24" t="str">
        <f t="shared" si="19"/>
        <v>+O30 - Elderly and/or Disabled</v>
      </c>
      <c r="D1228" s="22"/>
      <c r="E1228" s="22" t="s">
        <v>127</v>
      </c>
      <c r="F1228" s="22"/>
    </row>
    <row r="1229" spans="1:6" ht="11.25">
      <c r="A1229" s="18" t="s">
        <v>3606</v>
      </c>
      <c r="B1229" s="24" t="s">
        <v>3607</v>
      </c>
      <c r="C1229" s="24" t="str">
        <f t="shared" si="19"/>
        <v>+O40 - Families</v>
      </c>
      <c r="D1229" s="22"/>
      <c r="E1229" s="22" t="s">
        <v>127</v>
      </c>
      <c r="F1229" s="22"/>
    </row>
    <row r="1230" spans="1:6" ht="11.25">
      <c r="A1230" s="18" t="s">
        <v>3608</v>
      </c>
      <c r="B1230" s="24" t="s">
        <v>3609</v>
      </c>
      <c r="C1230" s="24" t="str">
        <f t="shared" si="19"/>
        <v>+O50 - Immigrants, Newcomers, Refuges</v>
      </c>
      <c r="D1230" s="22"/>
      <c r="E1230" s="22" t="s">
        <v>127</v>
      </c>
      <c r="F1230" s="22"/>
    </row>
    <row r="1231" spans="1:6" ht="11.25">
      <c r="A1231" s="18" t="s">
        <v>3610</v>
      </c>
      <c r="B1231" s="24" t="s">
        <v>2974</v>
      </c>
      <c r="C1231" s="24" t="str">
        <f t="shared" si="19"/>
        <v>+O60 - Lesbians, Gays, Bisexuals, Transgendered</v>
      </c>
      <c r="D1231" s="22"/>
      <c r="E1231" s="22" t="s">
        <v>127</v>
      </c>
      <c r="F1231" s="22"/>
    </row>
    <row r="1232" spans="1:6" ht="11.25">
      <c r="A1232" s="18" t="s">
        <v>2975</v>
      </c>
      <c r="B1232" s="24" t="s">
        <v>2976</v>
      </c>
      <c r="C1232" s="24" t="str">
        <f t="shared" si="19"/>
        <v>+O70 - Offenders, Ex-Offenders</v>
      </c>
      <c r="D1232" s="22"/>
      <c r="E1232" s="22" t="s">
        <v>127</v>
      </c>
      <c r="F1232" s="22"/>
    </row>
    <row r="1233" spans="1:6" ht="11.25">
      <c r="A1233" s="18" t="s">
        <v>2977</v>
      </c>
      <c r="B1233" s="24" t="s">
        <v>2978</v>
      </c>
      <c r="C1233" s="24" t="str">
        <f t="shared" si="19"/>
        <v>+O80 - Victims</v>
      </c>
      <c r="D1233" s="22"/>
      <c r="E1233" s="22" t="s">
        <v>127</v>
      </c>
      <c r="F1233" s="22"/>
    </row>
    <row r="1234" spans="1:6" ht="11.25">
      <c r="A1234" s="18" t="s">
        <v>2979</v>
      </c>
      <c r="B1234" s="24" t="s">
        <v>2980</v>
      </c>
      <c r="C1234" s="24" t="str">
        <f t="shared" si="19"/>
        <v>+O90 - Other Named Groups</v>
      </c>
      <c r="D1234" s="22"/>
      <c r="E1234" s="22" t="s">
        <v>127</v>
      </c>
      <c r="F1234" s="22"/>
    </row>
    <row r="1235" spans="1:6" ht="11.25">
      <c r="A1235" s="18" t="s">
        <v>2981</v>
      </c>
      <c r="B1235" s="24" t="s">
        <v>2982</v>
      </c>
      <c r="C1235" s="24" t="str">
        <f t="shared" si="19"/>
        <v>+R00 - Race or ethnicity - General/Unspecified</v>
      </c>
      <c r="D1235" s="22"/>
      <c r="E1235" s="22" t="s">
        <v>127</v>
      </c>
      <c r="F1235" s="22"/>
    </row>
    <row r="1236" spans="1:6" ht="11.25">
      <c r="A1236" s="18" t="s">
        <v>2983</v>
      </c>
      <c r="B1236" s="24" t="s">
        <v>2984</v>
      </c>
      <c r="C1236" s="24" t="str">
        <f t="shared" si="19"/>
        <v>+R70 - Minorities</v>
      </c>
      <c r="D1236" s="22"/>
      <c r="E1236" s="22" t="s">
        <v>127</v>
      </c>
      <c r="F1236" s="22"/>
    </row>
    <row r="1237" spans="1:6" ht="11.25">
      <c r="A1237" s="18" t="s">
        <v>2985</v>
      </c>
      <c r="B1237" s="24" t="s">
        <v>2986</v>
      </c>
      <c r="C1237" s="24" t="str">
        <f t="shared" si="19"/>
        <v>+R71 - Asian, Pacific Islander Heritage</v>
      </c>
      <c r="D1237" s="22"/>
      <c r="E1237" s="22" t="s">
        <v>127</v>
      </c>
      <c r="F1237" s="22"/>
    </row>
    <row r="1238" spans="1:6" ht="11.25">
      <c r="A1238" s="18" t="s">
        <v>2987</v>
      </c>
      <c r="B1238" s="24" t="s">
        <v>2988</v>
      </c>
      <c r="C1238" s="24" t="str">
        <f t="shared" si="19"/>
        <v>+R72 - Blacks, African Heritage</v>
      </c>
      <c r="D1238" s="22"/>
      <c r="E1238" s="22" t="s">
        <v>127</v>
      </c>
      <c r="F1238" s="22"/>
    </row>
    <row r="1239" spans="1:6" ht="11.25">
      <c r="A1239" s="18" t="s">
        <v>2989</v>
      </c>
      <c r="B1239" s="24" t="s">
        <v>2990</v>
      </c>
      <c r="C1239" s="24" t="str">
        <f t="shared" si="19"/>
        <v>+R73 - European Heritage</v>
      </c>
      <c r="D1239" s="22"/>
      <c r="E1239" s="22" t="s">
        <v>127</v>
      </c>
      <c r="F1239" s="22"/>
    </row>
    <row r="1240" spans="1:6" ht="11.25">
      <c r="A1240" s="18" t="s">
        <v>2991</v>
      </c>
      <c r="B1240" s="24" t="s">
        <v>2992</v>
      </c>
      <c r="C1240" s="24" t="str">
        <f t="shared" si="19"/>
        <v>+R74 - Hispanic, Latino Heritage</v>
      </c>
      <c r="D1240" s="22"/>
      <c r="E1240" s="22" t="s">
        <v>127</v>
      </c>
      <c r="F1240" s="22"/>
    </row>
    <row r="1241" spans="1:6" ht="11.25">
      <c r="A1241" s="18" t="s">
        <v>2993</v>
      </c>
      <c r="B1241" s="24" t="s">
        <v>2994</v>
      </c>
      <c r="C1241" s="24" t="str">
        <f t="shared" si="19"/>
        <v>+R75 - Middle Easterner Heritage</v>
      </c>
      <c r="D1241" s="22"/>
      <c r="E1241" s="22" t="s">
        <v>127</v>
      </c>
      <c r="F1241" s="22"/>
    </row>
    <row r="1242" spans="1:6" ht="11.25">
      <c r="A1242" s="18" t="s">
        <v>2995</v>
      </c>
      <c r="B1242" s="24" t="s">
        <v>2996</v>
      </c>
      <c r="C1242" s="24" t="str">
        <f t="shared" si="19"/>
        <v>+R76 - Native Americans</v>
      </c>
      <c r="D1242" s="22"/>
      <c r="E1242" s="22" t="s">
        <v>127</v>
      </c>
      <c r="F1242" s="22"/>
    </row>
    <row r="1243" spans="1:6" ht="11.25">
      <c r="A1243" s="18" t="s">
        <v>126</v>
      </c>
      <c r="B1243" s="24" t="s">
        <v>128</v>
      </c>
      <c r="C1243" s="24" t="str">
        <f t="shared" si="19"/>
        <v>A01 - Arts, Culture &amp; Humanities, General/Other</v>
      </c>
      <c r="D1243" s="22"/>
      <c r="E1243" s="22" t="s">
        <v>127</v>
      </c>
      <c r="F1243" s="22"/>
    </row>
    <row r="1244" spans="1:6" ht="11.25">
      <c r="A1244" s="18" t="s">
        <v>129</v>
      </c>
      <c r="B1244" s="24" t="s">
        <v>3896</v>
      </c>
      <c r="C1244" s="24" t="str">
        <f t="shared" si="19"/>
        <v>A01.02 - General Arts Education</v>
      </c>
      <c r="D1244" s="22"/>
      <c r="E1244" s="22" t="s">
        <v>127</v>
      </c>
      <c r="F1244" s="22"/>
    </row>
    <row r="1245" spans="1:6" ht="11.25">
      <c r="A1245" s="18" t="s">
        <v>3897</v>
      </c>
      <c r="B1245" s="24" t="s">
        <v>3898</v>
      </c>
      <c r="C1245" s="24" t="str">
        <f t="shared" si="19"/>
        <v>A01.03 - General Arts Funding</v>
      </c>
      <c r="D1245" s="22"/>
      <c r="E1245" s="22" t="s">
        <v>127</v>
      </c>
      <c r="F1245" s="22"/>
    </row>
    <row r="1246" spans="1:6" ht="11.25">
      <c r="A1246" s="18" t="s">
        <v>3899</v>
      </c>
      <c r="B1246" s="24" t="s">
        <v>3900</v>
      </c>
      <c r="C1246" s="24" t="str">
        <f t="shared" si="19"/>
        <v>A01.04 - General Arts Presenting</v>
      </c>
      <c r="D1246" s="22"/>
      <c r="E1246" s="22" t="s">
        <v>127</v>
      </c>
      <c r="F1246" s="22"/>
    </row>
    <row r="1247" spans="1:6" ht="11.25">
      <c r="A1247" s="18" t="s">
        <v>3901</v>
      </c>
      <c r="B1247" s="24" t="s">
        <v>3902</v>
      </c>
      <c r="C1247" s="24" t="str">
        <f t="shared" si="19"/>
        <v>A02 - Artists' Services</v>
      </c>
      <c r="D1247" s="22"/>
      <c r="E1247" s="22" t="s">
        <v>127</v>
      </c>
      <c r="F1247" s="22"/>
    </row>
    <row r="1248" spans="1:6" ht="11.25">
      <c r="A1248" s="18" t="s">
        <v>3903</v>
      </c>
      <c r="B1248" s="24" t="s">
        <v>3904</v>
      </c>
      <c r="C1248" s="24" t="str">
        <f t="shared" si="19"/>
        <v>A02.02 - Artists-in-Residence</v>
      </c>
      <c r="D1248" s="22"/>
      <c r="E1248" s="22" t="s">
        <v>127</v>
      </c>
      <c r="F1248" s="22"/>
    </row>
    <row r="1249" spans="1:6" ht="11.25">
      <c r="A1249" s="18" t="s">
        <v>3905</v>
      </c>
      <c r="B1249" s="24" t="s">
        <v>3906</v>
      </c>
      <c r="C1249" s="24" t="str">
        <f t="shared" si="19"/>
        <v>A03 - Cultural Heritage</v>
      </c>
      <c r="D1249" s="22"/>
      <c r="E1249" s="22" t="s">
        <v>127</v>
      </c>
      <c r="F1249" s="22"/>
    </row>
    <row r="1250" spans="1:6" ht="11.25">
      <c r="A1250" s="18" t="s">
        <v>3907</v>
      </c>
      <c r="B1250" s="24" t="s">
        <v>3908</v>
      </c>
      <c r="C1250" s="24" t="str">
        <f t="shared" si="19"/>
        <v>A03.02 - Celebrations</v>
      </c>
      <c r="D1250" s="22"/>
      <c r="E1250" s="22" t="s">
        <v>127</v>
      </c>
      <c r="F1250" s="22"/>
    </row>
    <row r="1251" spans="1:6" ht="11.25">
      <c r="A1251" s="18" t="s">
        <v>3909</v>
      </c>
      <c r="B1251" s="24" t="s">
        <v>3910</v>
      </c>
      <c r="C1251" s="24" t="str">
        <f t="shared" si="19"/>
        <v>A03.03 - Cultural &amp; Ethnic Awareness</v>
      </c>
      <c r="D1251" s="22"/>
      <c r="E1251" s="22" t="s">
        <v>127</v>
      </c>
      <c r="F1251" s="22"/>
    </row>
    <row r="1252" spans="1:6" ht="11.25">
      <c r="A1252" s="18" t="s">
        <v>3911</v>
      </c>
      <c r="B1252" s="24" t="s">
        <v>3912</v>
      </c>
      <c r="C1252" s="24" t="str">
        <f t="shared" si="19"/>
        <v>A03.04 - Cultural Festivals</v>
      </c>
      <c r="D1252" s="22"/>
      <c r="E1252" s="22" t="s">
        <v>127</v>
      </c>
      <c r="F1252" s="22"/>
    </row>
    <row r="1253" spans="1:6" ht="11.25">
      <c r="A1253" s="18" t="s">
        <v>3913</v>
      </c>
      <c r="B1253" s="24" t="s">
        <v>3914</v>
      </c>
      <c r="C1253" s="24" t="str">
        <f t="shared" si="19"/>
        <v>A03.05 - Folklife &amp; Traditional Arts</v>
      </c>
      <c r="D1253" s="22"/>
      <c r="E1253" s="22" t="s">
        <v>127</v>
      </c>
      <c r="F1253" s="22"/>
    </row>
    <row r="1254" spans="1:6" ht="11.25">
      <c r="A1254" s="18" t="s">
        <v>3915</v>
      </c>
      <c r="B1254" s="24" t="s">
        <v>3916</v>
      </c>
      <c r="C1254" s="24" t="str">
        <f t="shared" si="19"/>
        <v>A04 - History &amp; Historical Programs</v>
      </c>
      <c r="D1254" s="22"/>
      <c r="E1254" s="22" t="s">
        <v>127</v>
      </c>
      <c r="F1254" s="22"/>
    </row>
    <row r="1255" spans="1:6" ht="11.25">
      <c r="A1255" s="18" t="s">
        <v>3917</v>
      </c>
      <c r="B1255" s="24" t="s">
        <v>3918</v>
      </c>
      <c r="C1255" s="24" t="str">
        <f t="shared" si="19"/>
        <v>A04.02 - Commemorations</v>
      </c>
      <c r="D1255" s="22"/>
      <c r="E1255" s="22" t="s">
        <v>127</v>
      </c>
      <c r="F1255" s="22"/>
    </row>
    <row r="1256" spans="1:6" ht="11.25">
      <c r="A1256" s="18" t="s">
        <v>3919</v>
      </c>
      <c r="B1256" s="24" t="s">
        <v>3920</v>
      </c>
      <c r="C1256" s="24" t="str">
        <f t="shared" si="19"/>
        <v>A04.03 - Genealogy</v>
      </c>
      <c r="D1256" s="22"/>
      <c r="E1256" s="22" t="s">
        <v>127</v>
      </c>
      <c r="F1256" s="22"/>
    </row>
    <row r="1257" spans="1:6" ht="11.25">
      <c r="A1257" s="18" t="s">
        <v>3921</v>
      </c>
      <c r="B1257" s="24" t="s">
        <v>3922</v>
      </c>
      <c r="C1257" s="24" t="str">
        <f t="shared" si="19"/>
        <v>A04.04 - Historic Preservation &amp; Conservation</v>
      </c>
      <c r="D1257" s="22"/>
      <c r="E1257" s="22" t="s">
        <v>127</v>
      </c>
      <c r="F1257" s="22"/>
    </row>
    <row r="1258" spans="1:6" ht="11.25">
      <c r="A1258" s="18" t="s">
        <v>3923</v>
      </c>
      <c r="B1258" s="24" t="s">
        <v>3924</v>
      </c>
      <c r="C1258" s="24" t="str">
        <f t="shared" si="19"/>
        <v>A04.05 - Memorials &amp; Monuments</v>
      </c>
      <c r="D1258" s="22"/>
      <c r="E1258" s="22" t="s">
        <v>127</v>
      </c>
      <c r="F1258" s="22"/>
    </row>
    <row r="1259" spans="1:6" ht="11.25">
      <c r="A1259" s="18" t="s">
        <v>3925</v>
      </c>
      <c r="B1259" s="24" t="s">
        <v>3926</v>
      </c>
      <c r="C1259" s="24" t="str">
        <f t="shared" si="19"/>
        <v>A05 - Humanities Programs</v>
      </c>
      <c r="D1259" s="22"/>
      <c r="E1259" s="22" t="s">
        <v>127</v>
      </c>
      <c r="F1259" s="22"/>
    </row>
    <row r="1260" spans="1:6" ht="11.25">
      <c r="A1260" s="18" t="s">
        <v>3927</v>
      </c>
      <c r="B1260" s="24" t="s">
        <v>3928</v>
      </c>
      <c r="C1260" s="24" t="str">
        <f t="shared" si="19"/>
        <v>A05.02 - Archaeology</v>
      </c>
      <c r="D1260" s="22"/>
      <c r="E1260" s="22" t="s">
        <v>127</v>
      </c>
      <c r="F1260" s="22"/>
    </row>
    <row r="1261" spans="1:6" ht="11.25">
      <c r="A1261" s="18" t="s">
        <v>3929</v>
      </c>
      <c r="B1261" s="24" t="s">
        <v>3930</v>
      </c>
      <c r="C1261" s="24" t="str">
        <f t="shared" si="19"/>
        <v>A05.03 - Architecture</v>
      </c>
      <c r="D1261" s="22"/>
      <c r="E1261" s="22" t="s">
        <v>127</v>
      </c>
      <c r="F1261" s="22"/>
    </row>
    <row r="1262" spans="1:6" ht="11.25">
      <c r="A1262" s="18" t="s">
        <v>3931</v>
      </c>
      <c r="B1262" s="24" t="s">
        <v>3932</v>
      </c>
      <c r="C1262" s="24" t="str">
        <f t="shared" si="19"/>
        <v>A05.04 - Foreign Language &amp; Linguistics</v>
      </c>
      <c r="D1262" s="22"/>
      <c r="E1262" s="22" t="s">
        <v>127</v>
      </c>
      <c r="F1262" s="22"/>
    </row>
    <row r="1263" spans="1:6" ht="11.25">
      <c r="A1263" s="18" t="s">
        <v>3933</v>
      </c>
      <c r="B1263" s="24" t="s">
        <v>3934</v>
      </c>
      <c r="C1263" s="24" t="str">
        <f t="shared" si="19"/>
        <v>A05.05 - Literature</v>
      </c>
      <c r="D1263" s="22"/>
      <c r="E1263" s="22" t="s">
        <v>127</v>
      </c>
      <c r="F1263" s="22"/>
    </row>
    <row r="1264" spans="1:6" ht="11.25">
      <c r="A1264" s="18" t="s">
        <v>2110</v>
      </c>
      <c r="B1264" s="24" t="s">
        <v>2111</v>
      </c>
      <c r="C1264" s="24" t="str">
        <f t="shared" si="19"/>
        <v>A05.06 - Philosophy &amp; Ethics</v>
      </c>
      <c r="D1264" s="22"/>
      <c r="E1264" s="22" t="s">
        <v>127</v>
      </c>
      <c r="F1264" s="22"/>
    </row>
    <row r="1265" spans="1:6" ht="11.25">
      <c r="A1265" s="18" t="s">
        <v>2112</v>
      </c>
      <c r="B1265" s="24" t="s">
        <v>2113</v>
      </c>
      <c r="C1265" s="24" t="str">
        <f t="shared" si="19"/>
        <v>A05.07 - Theology &amp; Comparative Religion</v>
      </c>
      <c r="D1265" s="22"/>
      <c r="E1265" s="22" t="s">
        <v>127</v>
      </c>
      <c r="F1265" s="22"/>
    </row>
    <row r="1266" spans="1:6" ht="11.25">
      <c r="A1266" s="18" t="s">
        <v>2114</v>
      </c>
      <c r="B1266" s="24" t="s">
        <v>2115</v>
      </c>
      <c r="C1266" s="24" t="str">
        <f t="shared" si="19"/>
        <v>A06 - Media &amp; Communications</v>
      </c>
      <c r="D1266" s="22"/>
      <c r="E1266" s="22" t="s">
        <v>127</v>
      </c>
      <c r="F1266" s="22"/>
    </row>
    <row r="1267" spans="1:6" ht="11.25">
      <c r="A1267" s="18" t="s">
        <v>2116</v>
      </c>
      <c r="B1267" s="24" t="s">
        <v>2117</v>
      </c>
      <c r="C1267" s="24" t="str">
        <f t="shared" si="19"/>
        <v>A06.02 - Broadcasting</v>
      </c>
      <c r="D1267" s="22"/>
      <c r="E1267" s="22" t="s">
        <v>127</v>
      </c>
      <c r="F1267" s="22"/>
    </row>
    <row r="1268" spans="1:6" ht="11.25">
      <c r="A1268" s="18" t="s">
        <v>2118</v>
      </c>
      <c r="B1268" s="24" t="s">
        <v>2119</v>
      </c>
      <c r="C1268" s="24" t="str">
        <f t="shared" si="19"/>
        <v>A06.03 - Electronic Media</v>
      </c>
      <c r="D1268" s="22"/>
      <c r="E1268" s="22" t="s">
        <v>127</v>
      </c>
      <c r="F1268" s="22"/>
    </row>
    <row r="1269" spans="1:6" ht="11.25">
      <c r="A1269" s="18" t="s">
        <v>2120</v>
      </c>
      <c r="B1269" s="24" t="s">
        <v>2121</v>
      </c>
      <c r="C1269" s="24" t="str">
        <f t="shared" si="19"/>
        <v>A06.04 - Film &amp; Video</v>
      </c>
      <c r="D1269" s="22"/>
      <c r="E1269" s="22" t="s">
        <v>127</v>
      </c>
      <c r="F1269" s="22"/>
    </row>
    <row r="1270" spans="1:6" ht="11.25">
      <c r="A1270" s="18" t="s">
        <v>2122</v>
      </c>
      <c r="B1270" s="24" t="s">
        <v>2123</v>
      </c>
      <c r="C1270" s="24" t="str">
        <f t="shared" si="19"/>
        <v>A06.05 - Journalism</v>
      </c>
      <c r="D1270" s="22"/>
      <c r="E1270" s="22" t="s">
        <v>127</v>
      </c>
      <c r="F1270" s="22"/>
    </row>
    <row r="1271" spans="1:6" ht="11.25">
      <c r="A1271" s="18" t="s">
        <v>2124</v>
      </c>
      <c r="B1271" s="24" t="s">
        <v>2125</v>
      </c>
      <c r="C1271" s="24" t="str">
        <f t="shared" si="19"/>
        <v>A06.06 - Publishing</v>
      </c>
      <c r="D1271" s="22"/>
      <c r="E1271" s="22" t="s">
        <v>127</v>
      </c>
      <c r="F1271" s="22"/>
    </row>
    <row r="1272" spans="1:6" ht="11.25">
      <c r="A1272" s="18" t="s">
        <v>2126</v>
      </c>
      <c r="B1272" s="24" t="s">
        <v>797</v>
      </c>
      <c r="C1272" s="24" t="str">
        <f t="shared" si="19"/>
        <v>A07 - Museums</v>
      </c>
      <c r="D1272" s="22"/>
      <c r="E1272" s="22" t="s">
        <v>127</v>
      </c>
      <c r="F1272" s="22"/>
    </row>
    <row r="1273" spans="1:6" ht="11.25">
      <c r="A1273" s="18" t="s">
        <v>2127</v>
      </c>
      <c r="B1273" s="24" t="s">
        <v>2128</v>
      </c>
      <c r="C1273" s="24" t="str">
        <f t="shared" si="19"/>
        <v>A07.09 - Curatorial Work &amp; Exhibitions</v>
      </c>
      <c r="D1273" s="22"/>
      <c r="E1273" s="22" t="s">
        <v>127</v>
      </c>
      <c r="F1273" s="22"/>
    </row>
    <row r="1274" spans="1:6" ht="11.25">
      <c r="A1274" s="18" t="s">
        <v>2129</v>
      </c>
      <c r="B1274" s="24" t="s">
        <v>2130</v>
      </c>
      <c r="C1274" s="24" t="str">
        <f t="shared" si="19"/>
        <v>A07.10 - Museum Acquisitions</v>
      </c>
      <c r="D1274" s="22"/>
      <c r="E1274" s="22" t="s">
        <v>127</v>
      </c>
      <c r="F1274" s="22"/>
    </row>
    <row r="1275" spans="1:6" ht="11.25">
      <c r="A1275" s="18" t="s">
        <v>2131</v>
      </c>
      <c r="B1275" s="24" t="s">
        <v>2132</v>
      </c>
      <c r="C1275" s="24" t="str">
        <f t="shared" si="19"/>
        <v>A07.11 - Museum Audience Services</v>
      </c>
      <c r="D1275" s="22"/>
      <c r="E1275" s="22" t="s">
        <v>127</v>
      </c>
      <c r="F1275" s="22"/>
    </row>
    <row r="1276" spans="1:6" ht="11.25">
      <c r="A1276" s="18" t="s">
        <v>2133</v>
      </c>
      <c r="B1276" s="24" t="s">
        <v>2134</v>
      </c>
      <c r="C1276" s="24" t="str">
        <f t="shared" si="19"/>
        <v>A07.12 - Museum Collections Conservation</v>
      </c>
      <c r="D1276" s="22"/>
      <c r="E1276" s="22" t="s">
        <v>127</v>
      </c>
      <c r="F1276" s="22"/>
    </row>
    <row r="1277" spans="1:6" ht="11.25">
      <c r="A1277" s="18" t="s">
        <v>2135</v>
      </c>
      <c r="B1277" s="24" t="s">
        <v>2136</v>
      </c>
      <c r="C1277" s="24" t="str">
        <f t="shared" si="19"/>
        <v>A07.13 - Museum Education</v>
      </c>
      <c r="D1277" s="22"/>
      <c r="E1277" s="22" t="s">
        <v>127</v>
      </c>
      <c r="F1277" s="22"/>
    </row>
    <row r="1278" spans="1:6" ht="11.25">
      <c r="A1278" s="18" t="s">
        <v>2137</v>
      </c>
      <c r="B1278" s="24" t="s">
        <v>2138</v>
      </c>
      <c r="C1278" s="24" t="str">
        <f t="shared" si="19"/>
        <v>A08 - Performing Arts</v>
      </c>
      <c r="D1278" s="22"/>
      <c r="E1278" s="22" t="s">
        <v>127</v>
      </c>
      <c r="F1278" s="22"/>
    </row>
    <row r="1279" spans="1:6" ht="11.25">
      <c r="A1279" s="18" t="s">
        <v>2139</v>
      </c>
      <c r="B1279" s="24" t="s">
        <v>2140</v>
      </c>
      <c r="C1279" s="24" t="str">
        <f t="shared" si="19"/>
        <v>A08.02 - Dance</v>
      </c>
      <c r="D1279" s="22"/>
      <c r="E1279" s="22" t="s">
        <v>127</v>
      </c>
      <c r="F1279" s="22"/>
    </row>
    <row r="1280" spans="1:6" ht="11.25">
      <c r="A1280" s="18" t="s">
        <v>2141</v>
      </c>
      <c r="B1280" s="24" t="s">
        <v>2142</v>
      </c>
      <c r="C1280" s="24" t="str">
        <f t="shared" si="19"/>
        <v>A08.02.03 - Choreography</v>
      </c>
      <c r="D1280" s="22"/>
      <c r="E1280" s="22" t="s">
        <v>127</v>
      </c>
      <c r="F1280" s="22"/>
    </row>
    <row r="1281" spans="1:6" ht="11.25">
      <c r="A1281" s="18" t="s">
        <v>2143</v>
      </c>
      <c r="B1281" s="24" t="s">
        <v>2144</v>
      </c>
      <c r="C1281" s="24" t="str">
        <f t="shared" si="19"/>
        <v>A08.02.04 - Dance Festivals</v>
      </c>
      <c r="D1281" s="22"/>
      <c r="E1281" s="22" t="s">
        <v>127</v>
      </c>
      <c r="F1281" s="22"/>
    </row>
    <row r="1282" spans="1:6" ht="11.25">
      <c r="A1282" s="18" t="s">
        <v>2145</v>
      </c>
      <c r="B1282" s="24" t="s">
        <v>2146</v>
      </c>
      <c r="C1282" s="24" t="str">
        <f aca="true" t="shared" si="20" ref="C1282:C1345">A1282&amp;" - "&amp;B1282</f>
        <v>A08.02.05 - Dance Instruction</v>
      </c>
      <c r="D1282" s="22"/>
      <c r="E1282" s="22" t="s">
        <v>127</v>
      </c>
      <c r="F1282" s="22"/>
    </row>
    <row r="1283" spans="1:6" ht="11.25">
      <c r="A1283" s="18" t="s">
        <v>2147</v>
      </c>
      <c r="B1283" s="24" t="s">
        <v>2148</v>
      </c>
      <c r="C1283" s="24" t="str">
        <f t="shared" si="20"/>
        <v>A08.02.06 - Dance Performances</v>
      </c>
      <c r="D1283" s="22"/>
      <c r="E1283" s="22" t="s">
        <v>127</v>
      </c>
      <c r="F1283" s="22"/>
    </row>
    <row r="1284" spans="1:6" ht="11.25">
      <c r="A1284" s="18" t="s">
        <v>2149</v>
      </c>
      <c r="B1284" s="24" t="s">
        <v>2150</v>
      </c>
      <c r="C1284" s="24" t="str">
        <f t="shared" si="20"/>
        <v>A08.02.07 - Dance Performances Presenting</v>
      </c>
      <c r="D1284" s="22"/>
      <c r="E1284" s="22" t="s">
        <v>127</v>
      </c>
      <c r="F1284" s="22"/>
    </row>
    <row r="1285" spans="1:6" ht="11.25">
      <c r="A1285" s="18" t="s">
        <v>2151</v>
      </c>
      <c r="B1285" s="24" t="s">
        <v>2152</v>
      </c>
      <c r="C1285" s="24" t="str">
        <f t="shared" si="20"/>
        <v>A08.03 - Music</v>
      </c>
      <c r="D1285" s="22"/>
      <c r="E1285" s="22" t="s">
        <v>127</v>
      </c>
      <c r="F1285" s="22"/>
    </row>
    <row r="1286" spans="1:6" ht="11.25">
      <c r="A1286" s="18" t="s">
        <v>2153</v>
      </c>
      <c r="B1286" s="24" t="s">
        <v>938</v>
      </c>
      <c r="C1286" s="24" t="str">
        <f t="shared" si="20"/>
        <v>A08.03.10 - Music Appreciation</v>
      </c>
      <c r="D1286" s="22"/>
      <c r="E1286" s="22" t="s">
        <v>127</v>
      </c>
      <c r="F1286" s="22"/>
    </row>
    <row r="1287" spans="1:6" ht="11.25">
      <c r="A1287" s="18" t="s">
        <v>939</v>
      </c>
      <c r="B1287" s="24" t="s">
        <v>940</v>
      </c>
      <c r="C1287" s="24" t="str">
        <f t="shared" si="20"/>
        <v>A08.03.11 - Music Composition</v>
      </c>
      <c r="D1287" s="22"/>
      <c r="E1287" s="22" t="s">
        <v>127</v>
      </c>
      <c r="F1287" s="22"/>
    </row>
    <row r="1288" spans="1:6" ht="11.25">
      <c r="A1288" s="18" t="s">
        <v>941</v>
      </c>
      <c r="B1288" s="24" t="s">
        <v>942</v>
      </c>
      <c r="C1288" s="24" t="str">
        <f t="shared" si="20"/>
        <v>A08.03.12 - Music Festivals</v>
      </c>
      <c r="D1288" s="22"/>
      <c r="E1288" s="22" t="s">
        <v>127</v>
      </c>
      <c r="F1288" s="22"/>
    </row>
    <row r="1289" spans="1:6" ht="11.25">
      <c r="A1289" s="18" t="s">
        <v>943</v>
      </c>
      <c r="B1289" s="24" t="s">
        <v>944</v>
      </c>
      <c r="C1289" s="24" t="str">
        <f t="shared" si="20"/>
        <v>A08.03.13 - Music Instruction</v>
      </c>
      <c r="D1289" s="22"/>
      <c r="E1289" s="22" t="s">
        <v>127</v>
      </c>
      <c r="F1289" s="22"/>
    </row>
    <row r="1290" spans="1:6" ht="11.25">
      <c r="A1290" s="18" t="s">
        <v>945</v>
      </c>
      <c r="B1290" s="24" t="s">
        <v>946</v>
      </c>
      <c r="C1290" s="24" t="str">
        <f t="shared" si="20"/>
        <v>A08.03.14 - Musical Performances</v>
      </c>
      <c r="D1290" s="22"/>
      <c r="E1290" s="22" t="s">
        <v>127</v>
      </c>
      <c r="F1290" s="22"/>
    </row>
    <row r="1291" spans="1:6" ht="11.25">
      <c r="A1291" s="18" t="s">
        <v>947</v>
      </c>
      <c r="B1291" s="24" t="s">
        <v>948</v>
      </c>
      <c r="C1291" s="24" t="str">
        <f t="shared" si="20"/>
        <v>A08.03.15 - Musical Performances Presenting</v>
      </c>
      <c r="D1291" s="22"/>
      <c r="E1291" s="22" t="s">
        <v>127</v>
      </c>
      <c r="F1291" s="22"/>
    </row>
    <row r="1292" spans="1:6" ht="11.25">
      <c r="A1292" s="18" t="s">
        <v>949</v>
      </c>
      <c r="B1292" s="24" t="s">
        <v>950</v>
      </c>
      <c r="C1292" s="24" t="str">
        <f t="shared" si="20"/>
        <v>A08.04 - Opera</v>
      </c>
      <c r="D1292" s="22"/>
      <c r="E1292" s="22" t="s">
        <v>127</v>
      </c>
      <c r="F1292" s="22"/>
    </row>
    <row r="1293" spans="1:6" ht="11.25">
      <c r="A1293" s="18" t="s">
        <v>951</v>
      </c>
      <c r="B1293" s="24" t="s">
        <v>952</v>
      </c>
      <c r="C1293" s="24" t="str">
        <f t="shared" si="20"/>
        <v>A08.04.02 - Opera Festivals</v>
      </c>
      <c r="D1293" s="22"/>
      <c r="E1293" s="22" t="s">
        <v>127</v>
      </c>
      <c r="F1293" s="22"/>
    </row>
    <row r="1294" spans="1:6" ht="11.25">
      <c r="A1294" s="18" t="s">
        <v>953</v>
      </c>
      <c r="B1294" s="24" t="s">
        <v>954</v>
      </c>
      <c r="C1294" s="24" t="str">
        <f t="shared" si="20"/>
        <v>A08.04.03 - Opera Performances</v>
      </c>
      <c r="D1294" s="22"/>
      <c r="E1294" s="22" t="s">
        <v>127</v>
      </c>
      <c r="F1294" s="22"/>
    </row>
    <row r="1295" spans="1:6" ht="11.25">
      <c r="A1295" s="18" t="s">
        <v>955</v>
      </c>
      <c r="B1295" s="24" t="s">
        <v>956</v>
      </c>
      <c r="C1295" s="24" t="str">
        <f t="shared" si="20"/>
        <v>A08.04.04 - Opera Performances Presenting</v>
      </c>
      <c r="D1295" s="22"/>
      <c r="E1295" s="22" t="s">
        <v>127</v>
      </c>
      <c r="F1295" s="22"/>
    </row>
    <row r="1296" spans="1:6" ht="11.25">
      <c r="A1296" s="18" t="s">
        <v>957</v>
      </c>
      <c r="B1296" s="24" t="s">
        <v>958</v>
      </c>
      <c r="C1296" s="24" t="str">
        <f t="shared" si="20"/>
        <v>A08.05 - Theater</v>
      </c>
      <c r="D1296" s="22"/>
      <c r="E1296" s="22" t="s">
        <v>127</v>
      </c>
      <c r="F1296" s="22"/>
    </row>
    <row r="1297" spans="1:6" ht="11.25">
      <c r="A1297" s="18" t="s">
        <v>959</v>
      </c>
      <c r="B1297" s="24" t="s">
        <v>960</v>
      </c>
      <c r="C1297" s="24" t="str">
        <f t="shared" si="20"/>
        <v>A08.05.02 - Children's Theater</v>
      </c>
      <c r="D1297" s="22"/>
      <c r="E1297" s="22" t="s">
        <v>127</v>
      </c>
      <c r="F1297" s="22"/>
    </row>
    <row r="1298" spans="1:6" ht="11.25">
      <c r="A1298" s="18" t="s">
        <v>961</v>
      </c>
      <c r="B1298" s="24" t="s">
        <v>962</v>
      </c>
      <c r="C1298" s="24" t="str">
        <f t="shared" si="20"/>
        <v>A08.05.04 - Puppet Shows</v>
      </c>
      <c r="D1298" s="22"/>
      <c r="E1298" s="22" t="s">
        <v>127</v>
      </c>
      <c r="F1298" s="22"/>
    </row>
    <row r="1299" spans="1:6" ht="11.25">
      <c r="A1299" s="18" t="s">
        <v>963</v>
      </c>
      <c r="B1299" s="24" t="s">
        <v>964</v>
      </c>
      <c r="C1299" s="24" t="str">
        <f t="shared" si="20"/>
        <v>A08.05.05 - Theater Arts Instruction</v>
      </c>
      <c r="D1299" s="22"/>
      <c r="E1299" s="22" t="s">
        <v>127</v>
      </c>
      <c r="F1299" s="22"/>
    </row>
    <row r="1300" spans="1:6" ht="11.25">
      <c r="A1300" s="18" t="s">
        <v>965</v>
      </c>
      <c r="B1300" s="24" t="s">
        <v>966</v>
      </c>
      <c r="C1300" s="24" t="str">
        <f t="shared" si="20"/>
        <v>A08.05.06 - Theater Festivals</v>
      </c>
      <c r="D1300" s="22"/>
      <c r="E1300" s="22" t="s">
        <v>127</v>
      </c>
      <c r="F1300" s="22"/>
    </row>
    <row r="1301" spans="1:6" ht="11.25">
      <c r="A1301" s="18" t="s">
        <v>967</v>
      </c>
      <c r="B1301" s="24" t="s">
        <v>968</v>
      </c>
      <c r="C1301" s="24" t="str">
        <f t="shared" si="20"/>
        <v>A08.05.07 - Theatrical Performances</v>
      </c>
      <c r="D1301" s="22"/>
      <c r="E1301" s="22" t="s">
        <v>127</v>
      </c>
      <c r="F1301" s="22"/>
    </row>
    <row r="1302" spans="1:6" ht="11.25">
      <c r="A1302" s="18" t="s">
        <v>969</v>
      </c>
      <c r="B1302" s="24" t="s">
        <v>970</v>
      </c>
      <c r="C1302" s="24" t="str">
        <f t="shared" si="20"/>
        <v>A08.05.08 - Theatrical Performances Presenting</v>
      </c>
      <c r="D1302" s="22"/>
      <c r="E1302" s="22" t="s">
        <v>127</v>
      </c>
      <c r="F1302" s="22"/>
    </row>
    <row r="1303" spans="1:6" ht="11.25">
      <c r="A1303" s="18" t="s">
        <v>971</v>
      </c>
      <c r="B1303" s="24" t="s">
        <v>972</v>
      </c>
      <c r="C1303" s="24" t="str">
        <f t="shared" si="20"/>
        <v>A09 - Visual Arts</v>
      </c>
      <c r="D1303" s="22"/>
      <c r="E1303" s="22" t="s">
        <v>127</v>
      </c>
      <c r="F1303" s="22"/>
    </row>
    <row r="1304" spans="1:6" ht="11.25">
      <c r="A1304" s="18" t="s">
        <v>973</v>
      </c>
      <c r="B1304" s="24" t="s">
        <v>974</v>
      </c>
      <c r="C1304" s="24" t="str">
        <f t="shared" si="20"/>
        <v>A09.06 - Public Art</v>
      </c>
      <c r="D1304" s="22"/>
      <c r="E1304" s="22" t="s">
        <v>127</v>
      </c>
      <c r="F1304" s="22"/>
    </row>
    <row r="1305" spans="1:6" ht="11.25">
      <c r="A1305" s="18" t="s">
        <v>975</v>
      </c>
      <c r="B1305" s="24" t="s">
        <v>976</v>
      </c>
      <c r="C1305" s="24" t="str">
        <f t="shared" si="20"/>
        <v>A09.09 - Traveling Exhibitions</v>
      </c>
      <c r="D1305" s="22"/>
      <c r="E1305" s="22" t="s">
        <v>127</v>
      </c>
      <c r="F1305" s="22"/>
    </row>
    <row r="1306" spans="1:6" ht="11.25">
      <c r="A1306" s="18" t="s">
        <v>977</v>
      </c>
      <c r="B1306" s="24" t="s">
        <v>978</v>
      </c>
      <c r="C1306" s="24" t="str">
        <f t="shared" si="20"/>
        <v>A09.12 - Visual Arts Exhibitions</v>
      </c>
      <c r="D1306" s="22"/>
      <c r="E1306" s="22" t="s">
        <v>127</v>
      </c>
      <c r="F1306" s="22"/>
    </row>
    <row r="1307" spans="1:6" ht="11.25">
      <c r="A1307" s="18" t="s">
        <v>979</v>
      </c>
      <c r="B1307" s="24" t="s">
        <v>980</v>
      </c>
      <c r="C1307" s="24" t="str">
        <f t="shared" si="20"/>
        <v>A09.13 - Visual Arts Festivals</v>
      </c>
      <c r="D1307" s="22"/>
      <c r="E1307" s="22" t="s">
        <v>127</v>
      </c>
      <c r="F1307" s="22"/>
    </row>
    <row r="1308" spans="1:6" ht="11.25">
      <c r="A1308" s="18" t="s">
        <v>981</v>
      </c>
      <c r="B1308" s="24" t="s">
        <v>982</v>
      </c>
      <c r="C1308" s="24" t="str">
        <f t="shared" si="20"/>
        <v>A09.14 - Visual Arts Instruction</v>
      </c>
      <c r="D1308" s="22"/>
      <c r="E1308" s="22" t="s">
        <v>127</v>
      </c>
      <c r="F1308" s="22"/>
    </row>
    <row r="1309" spans="1:6" ht="11.25">
      <c r="A1309" s="18" t="s">
        <v>983</v>
      </c>
      <c r="B1309" s="24" t="s">
        <v>984</v>
      </c>
      <c r="C1309" s="24" t="str">
        <f t="shared" si="20"/>
        <v>B01 - Education, General/Other</v>
      </c>
      <c r="D1309" s="22"/>
      <c r="E1309" s="22" t="s">
        <v>127</v>
      </c>
      <c r="F1309" s="22"/>
    </row>
    <row r="1310" spans="1:6" ht="11.25">
      <c r="A1310" s="18" t="s">
        <v>985</v>
      </c>
      <c r="B1310" s="24" t="s">
        <v>986</v>
      </c>
      <c r="C1310" s="24" t="str">
        <f t="shared" si="20"/>
        <v>B02 - Education Policy &amp; Reform</v>
      </c>
      <c r="D1310" s="22"/>
      <c r="E1310" s="22" t="s">
        <v>127</v>
      </c>
      <c r="F1310" s="22"/>
    </row>
    <row r="1311" spans="1:6" ht="11.25">
      <c r="A1311" s="18" t="s">
        <v>987</v>
      </c>
      <c r="B1311" s="24" t="s">
        <v>988</v>
      </c>
      <c r="C1311" s="24" t="str">
        <f t="shared" si="20"/>
        <v>B03 - Educational Delivery</v>
      </c>
      <c r="D1311" s="22"/>
      <c r="E1311" s="22" t="s">
        <v>127</v>
      </c>
      <c r="F1311" s="22"/>
    </row>
    <row r="1312" spans="1:6" ht="11.25">
      <c r="A1312" s="18" t="s">
        <v>989</v>
      </c>
      <c r="B1312" s="24" t="s">
        <v>990</v>
      </c>
      <c r="C1312" s="24" t="str">
        <f t="shared" si="20"/>
        <v>B03.02 - Early Childhood Education</v>
      </c>
      <c r="D1312" s="22"/>
      <c r="E1312" s="22" t="s">
        <v>127</v>
      </c>
      <c r="F1312" s="22"/>
    </row>
    <row r="1313" spans="1:6" ht="11.25">
      <c r="A1313" s="18" t="s">
        <v>991</v>
      </c>
      <c r="B1313" s="24" t="s">
        <v>992</v>
      </c>
      <c r="C1313" s="24" t="str">
        <f t="shared" si="20"/>
        <v>B03.03 - Elementary &amp; Secondary Education</v>
      </c>
      <c r="D1313" s="22"/>
      <c r="E1313" s="22" t="s">
        <v>127</v>
      </c>
      <c r="F1313" s="22"/>
    </row>
    <row r="1314" spans="1:6" ht="11.25">
      <c r="A1314" s="18" t="s">
        <v>993</v>
      </c>
      <c r="B1314" s="24" t="s">
        <v>994</v>
      </c>
      <c r="C1314" s="24" t="str">
        <f t="shared" si="20"/>
        <v>B03.04 - Postsecondary Education</v>
      </c>
      <c r="D1314" s="22"/>
      <c r="E1314" s="22" t="s">
        <v>127</v>
      </c>
      <c r="F1314" s="22"/>
    </row>
    <row r="1315" spans="1:6" ht="11.25">
      <c r="A1315" s="18" t="s">
        <v>995</v>
      </c>
      <c r="B1315" s="24" t="s">
        <v>996</v>
      </c>
      <c r="C1315" s="24" t="str">
        <f t="shared" si="20"/>
        <v>B03.05 - Vocational Education</v>
      </c>
      <c r="D1315" s="22"/>
      <c r="E1315" s="22" t="s">
        <v>127</v>
      </c>
      <c r="F1315" s="22"/>
    </row>
    <row r="1316" spans="1:6" ht="11.25">
      <c r="A1316" s="18" t="s">
        <v>997</v>
      </c>
      <c r="B1316" s="24" t="s">
        <v>998</v>
      </c>
      <c r="C1316" s="24" t="str">
        <f t="shared" si="20"/>
        <v>B04 - Educational Programs</v>
      </c>
      <c r="D1316" s="22"/>
      <c r="E1316" s="22" t="s">
        <v>127</v>
      </c>
      <c r="F1316" s="22"/>
    </row>
    <row r="1317" spans="1:6" ht="11.25">
      <c r="A1317" s="18" t="s">
        <v>999</v>
      </c>
      <c r="B1317" s="24" t="s">
        <v>1000</v>
      </c>
      <c r="C1317" s="24" t="str">
        <f t="shared" si="20"/>
        <v>B04.02 - Adult Education</v>
      </c>
      <c r="D1317" s="22"/>
      <c r="E1317" s="22" t="s">
        <v>127</v>
      </c>
      <c r="F1317" s="22"/>
    </row>
    <row r="1318" spans="1:6" ht="11.25">
      <c r="A1318" s="18" t="s">
        <v>1001</v>
      </c>
      <c r="B1318" s="24" t="s">
        <v>1002</v>
      </c>
      <c r="C1318" s="24" t="str">
        <f t="shared" si="20"/>
        <v>B04.03 - Afterschool Enrichment</v>
      </c>
      <c r="D1318" s="22"/>
      <c r="E1318" s="22" t="s">
        <v>127</v>
      </c>
      <c r="F1318" s="22"/>
    </row>
    <row r="1319" spans="1:6" ht="11.25">
      <c r="A1319" s="18" t="s">
        <v>1003</v>
      </c>
      <c r="B1319" s="24" t="s">
        <v>1004</v>
      </c>
      <c r="C1319" s="24" t="str">
        <f t="shared" si="20"/>
        <v>B04.04 - Computer Literacy</v>
      </c>
      <c r="D1319" s="22"/>
      <c r="E1319" s="22" t="s">
        <v>127</v>
      </c>
      <c r="F1319" s="22"/>
    </row>
    <row r="1320" spans="1:6" ht="11.25">
      <c r="A1320" s="18" t="s">
        <v>1005</v>
      </c>
      <c r="B1320" s="24" t="s">
        <v>1006</v>
      </c>
      <c r="C1320" s="24" t="str">
        <f t="shared" si="20"/>
        <v>B04.05 - Distance Education</v>
      </c>
      <c r="D1320" s="22"/>
      <c r="E1320" s="22" t="s">
        <v>127</v>
      </c>
      <c r="F1320" s="22"/>
    </row>
    <row r="1321" spans="1:6" ht="11.25">
      <c r="A1321" s="18" t="s">
        <v>1007</v>
      </c>
      <c r="B1321" s="24" t="s">
        <v>1008</v>
      </c>
      <c r="C1321" s="24" t="str">
        <f t="shared" si="20"/>
        <v>B04.06 - Dropout Programs</v>
      </c>
      <c r="D1321" s="22"/>
      <c r="E1321" s="22" t="s">
        <v>127</v>
      </c>
      <c r="F1321" s="22"/>
    </row>
    <row r="1322" spans="1:6" ht="11.25">
      <c r="A1322" s="18" t="s">
        <v>1009</v>
      </c>
      <c r="B1322" s="24" t="s">
        <v>1010</v>
      </c>
      <c r="C1322" s="24" t="str">
        <f t="shared" si="20"/>
        <v>B04.07 - Educational Testing</v>
      </c>
      <c r="D1322" s="22"/>
      <c r="E1322" s="22" t="s">
        <v>127</v>
      </c>
      <c r="F1322" s="22"/>
    </row>
    <row r="1323" spans="1:6" ht="11.25">
      <c r="A1323" s="18" t="s">
        <v>1011</v>
      </c>
      <c r="B1323" s="24" t="s">
        <v>1012</v>
      </c>
      <c r="C1323" s="24" t="str">
        <f t="shared" si="20"/>
        <v>B04.08 - Extracurricular Activities</v>
      </c>
      <c r="D1323" s="22"/>
      <c r="E1323" s="22" t="s">
        <v>127</v>
      </c>
      <c r="F1323" s="22"/>
    </row>
    <row r="1324" spans="1:6" ht="11.25">
      <c r="A1324" s="18" t="s">
        <v>1013</v>
      </c>
      <c r="B1324" s="24" t="s">
        <v>1014</v>
      </c>
      <c r="C1324" s="24" t="str">
        <f t="shared" si="20"/>
        <v>B04.08.02 - Extracurricular Arts &amp; Culture</v>
      </c>
      <c r="D1324" s="22"/>
      <c r="E1324" s="22" t="s">
        <v>127</v>
      </c>
      <c r="F1324" s="22"/>
    </row>
    <row r="1325" spans="1:6" ht="11.25">
      <c r="A1325" s="18" t="s">
        <v>1015</v>
      </c>
      <c r="B1325" s="24" t="s">
        <v>1016</v>
      </c>
      <c r="C1325" s="24" t="str">
        <f t="shared" si="20"/>
        <v>B04.08.03 - Extracurricular Music</v>
      </c>
      <c r="D1325" s="22"/>
      <c r="E1325" s="22" t="s">
        <v>127</v>
      </c>
      <c r="F1325" s="22"/>
    </row>
    <row r="1326" spans="1:6" ht="11.25">
      <c r="A1326" s="18" t="s">
        <v>1017</v>
      </c>
      <c r="B1326" s="24" t="s">
        <v>1018</v>
      </c>
      <c r="C1326" s="24" t="str">
        <f t="shared" si="20"/>
        <v>B04.08.04 - Extracurricular School Sports</v>
      </c>
      <c r="D1326" s="22"/>
      <c r="E1326" s="22" t="s">
        <v>127</v>
      </c>
      <c r="F1326" s="22"/>
    </row>
    <row r="1327" spans="1:6" ht="11.25">
      <c r="A1327" s="18" t="s">
        <v>1019</v>
      </c>
      <c r="B1327" s="24" t="s">
        <v>1020</v>
      </c>
      <c r="C1327" s="24" t="str">
        <f t="shared" si="20"/>
        <v>B04.08.05 - Extracurricular Science, Math &amp; Technology</v>
      </c>
      <c r="D1327" s="22"/>
      <c r="E1327" s="22" t="s">
        <v>127</v>
      </c>
      <c r="F1327" s="22"/>
    </row>
    <row r="1328" spans="1:6" ht="11.25">
      <c r="A1328" s="18" t="s">
        <v>1021</v>
      </c>
      <c r="B1328" s="24" t="s">
        <v>1022</v>
      </c>
      <c r="C1328" s="24" t="str">
        <f t="shared" si="20"/>
        <v>B04.09 - Gifted Education</v>
      </c>
      <c r="D1328" s="22"/>
      <c r="E1328" s="22" t="s">
        <v>127</v>
      </c>
      <c r="F1328" s="22"/>
    </row>
    <row r="1329" spans="1:6" ht="11.25">
      <c r="A1329" s="18" t="s">
        <v>1023</v>
      </c>
      <c r="B1329" s="24" t="s">
        <v>1024</v>
      </c>
      <c r="C1329" s="24" t="str">
        <f t="shared" si="20"/>
        <v>B04.11 - Literacy</v>
      </c>
      <c r="D1329" s="22"/>
      <c r="E1329" s="22" t="s">
        <v>127</v>
      </c>
      <c r="F1329" s="22"/>
    </row>
    <row r="1330" spans="1:6" ht="11.25">
      <c r="A1330" s="18" t="s">
        <v>1025</v>
      </c>
      <c r="B1330" s="24" t="s">
        <v>1026</v>
      </c>
      <c r="C1330" s="24" t="str">
        <f t="shared" si="20"/>
        <v>B04.17 - Partnerships in Education</v>
      </c>
      <c r="D1330" s="22"/>
      <c r="E1330" s="22" t="s">
        <v>127</v>
      </c>
      <c r="F1330" s="22"/>
    </row>
    <row r="1331" spans="1:6" ht="11.25">
      <c r="A1331" s="18" t="s">
        <v>1027</v>
      </c>
      <c r="B1331" s="24" t="s">
        <v>1028</v>
      </c>
      <c r="C1331" s="24" t="str">
        <f t="shared" si="20"/>
        <v>B04.18 - Remedial Programs</v>
      </c>
      <c r="D1331" s="22"/>
      <c r="E1331" s="22" t="s">
        <v>127</v>
      </c>
      <c r="F1331" s="22"/>
    </row>
    <row r="1332" spans="1:6" ht="11.25">
      <c r="A1332" s="18" t="s">
        <v>1029</v>
      </c>
      <c r="B1332" s="24" t="s">
        <v>1030</v>
      </c>
      <c r="C1332" s="24" t="str">
        <f t="shared" si="20"/>
        <v>B04.19 - Service Learning</v>
      </c>
      <c r="D1332" s="22"/>
      <c r="E1332" s="22" t="s">
        <v>127</v>
      </c>
      <c r="F1332" s="22"/>
    </row>
    <row r="1333" spans="1:6" ht="11.25">
      <c r="A1333" s="18" t="s">
        <v>1031</v>
      </c>
      <c r="B1333" s="24" t="s">
        <v>1032</v>
      </c>
      <c r="C1333" s="24" t="str">
        <f t="shared" si="20"/>
        <v>B04.20 - Special Education</v>
      </c>
      <c r="D1333" s="22"/>
      <c r="E1333" s="22" t="s">
        <v>127</v>
      </c>
      <c r="F1333" s="22"/>
    </row>
    <row r="1334" spans="1:6" ht="11.25">
      <c r="A1334" s="18" t="s">
        <v>1033</v>
      </c>
      <c r="B1334" s="24" t="s">
        <v>1034</v>
      </c>
      <c r="C1334" s="24" t="str">
        <f t="shared" si="20"/>
        <v>B04.21 - Summer School</v>
      </c>
      <c r="D1334" s="22"/>
      <c r="E1334" s="22" t="s">
        <v>127</v>
      </c>
      <c r="F1334" s="22"/>
    </row>
    <row r="1335" spans="1:6" ht="11.25">
      <c r="A1335" s="18" t="s">
        <v>4042</v>
      </c>
      <c r="B1335" s="24" t="s">
        <v>2171</v>
      </c>
      <c r="C1335" s="24" t="str">
        <f t="shared" si="20"/>
        <v>B04.22 - Tutorial Programs</v>
      </c>
      <c r="D1335" s="22"/>
      <c r="E1335" s="22" t="s">
        <v>127</v>
      </c>
      <c r="F1335" s="22"/>
    </row>
    <row r="1336" spans="1:6" ht="11.25">
      <c r="A1336" s="18" t="s">
        <v>2172</v>
      </c>
      <c r="B1336" s="24" t="s">
        <v>2173</v>
      </c>
      <c r="C1336" s="24" t="str">
        <f t="shared" si="20"/>
        <v>B05 - Educational Research</v>
      </c>
      <c r="D1336" s="22"/>
      <c r="E1336" s="22" t="s">
        <v>127</v>
      </c>
      <c r="F1336" s="22"/>
    </row>
    <row r="1337" spans="1:6" ht="11.25">
      <c r="A1337" s="18" t="s">
        <v>2174</v>
      </c>
      <c r="B1337" s="24" t="s">
        <v>2175</v>
      </c>
      <c r="C1337" s="24" t="str">
        <f t="shared" si="20"/>
        <v>B05.02 - Curriculum Development</v>
      </c>
      <c r="D1337" s="22"/>
      <c r="E1337" s="22" t="s">
        <v>127</v>
      </c>
      <c r="F1337" s="22"/>
    </row>
    <row r="1338" spans="1:6" ht="11.25">
      <c r="A1338" s="18" t="s">
        <v>2176</v>
      </c>
      <c r="B1338" s="24" t="s">
        <v>2177</v>
      </c>
      <c r="C1338" s="24" t="str">
        <f t="shared" si="20"/>
        <v>B05.03 - Education &amp; Technology</v>
      </c>
      <c r="D1338" s="22"/>
      <c r="E1338" s="22" t="s">
        <v>127</v>
      </c>
      <c r="F1338" s="22"/>
    </row>
    <row r="1339" spans="1:6" ht="11.25">
      <c r="A1339" s="18" t="s">
        <v>2178</v>
      </c>
      <c r="B1339" s="24" t="s">
        <v>2179</v>
      </c>
      <c r="C1339" s="24" t="str">
        <f t="shared" si="20"/>
        <v>B05.04 - Educational Assessment &amp; Evaluation</v>
      </c>
      <c r="D1339" s="22"/>
      <c r="E1339" s="22" t="s">
        <v>127</v>
      </c>
      <c r="F1339" s="22"/>
    </row>
    <row r="1340" spans="1:6" ht="11.25">
      <c r="A1340" s="18" t="s">
        <v>2180</v>
      </c>
      <c r="B1340" s="24" t="s">
        <v>2181</v>
      </c>
      <c r="C1340" s="24" t="str">
        <f t="shared" si="20"/>
        <v>B06 - Library</v>
      </c>
      <c r="D1340" s="22"/>
      <c r="E1340" s="22" t="s">
        <v>127</v>
      </c>
      <c r="F1340" s="22"/>
    </row>
    <row r="1341" spans="1:6" ht="11.25">
      <c r="A1341" s="18" t="s">
        <v>2182</v>
      </c>
      <c r="B1341" s="24" t="s">
        <v>2183</v>
      </c>
      <c r="C1341" s="24" t="str">
        <f t="shared" si="20"/>
        <v>B07 - Student Services</v>
      </c>
      <c r="D1341" s="22"/>
      <c r="E1341" s="22" t="s">
        <v>127</v>
      </c>
      <c r="F1341" s="22"/>
    </row>
    <row r="1342" spans="1:6" ht="11.25">
      <c r="A1342" s="18" t="s">
        <v>2184</v>
      </c>
      <c r="B1342" s="24" t="s">
        <v>2185</v>
      </c>
      <c r="C1342" s="24" t="str">
        <f t="shared" si="20"/>
        <v>B07.05 - Alumni</v>
      </c>
      <c r="D1342" s="22"/>
      <c r="E1342" s="22" t="s">
        <v>127</v>
      </c>
      <c r="F1342" s="22"/>
    </row>
    <row r="1343" spans="1:6" ht="11.25">
      <c r="A1343" s="18" t="s">
        <v>2186</v>
      </c>
      <c r="B1343" s="24" t="s">
        <v>2187</v>
      </c>
      <c r="C1343" s="24" t="str">
        <f t="shared" si="20"/>
        <v>B07.06 - Guidance &amp; Counseling</v>
      </c>
      <c r="D1343" s="22"/>
      <c r="E1343" s="22" t="s">
        <v>127</v>
      </c>
      <c r="F1343" s="22"/>
    </row>
    <row r="1344" spans="1:6" ht="11.25">
      <c r="A1344" s="18" t="s">
        <v>2188</v>
      </c>
      <c r="B1344" s="24" t="s">
        <v>2189</v>
      </c>
      <c r="C1344" s="24" t="str">
        <f t="shared" si="20"/>
        <v>B07.07 - School Health Services</v>
      </c>
      <c r="D1344" s="22"/>
      <c r="E1344" s="22" t="s">
        <v>127</v>
      </c>
      <c r="F1344" s="22"/>
    </row>
    <row r="1345" spans="1:6" ht="11.25">
      <c r="A1345" s="18" t="s">
        <v>2190</v>
      </c>
      <c r="B1345" s="24" t="s">
        <v>2191</v>
      </c>
      <c r="C1345" s="24" t="str">
        <f t="shared" si="20"/>
        <v>B07.08 - Student Financial Aid</v>
      </c>
      <c r="D1345" s="22"/>
      <c r="E1345" s="22" t="s">
        <v>127</v>
      </c>
      <c r="F1345" s="22"/>
    </row>
    <row r="1346" spans="1:6" ht="11.25">
      <c r="A1346" s="18" t="s">
        <v>2192</v>
      </c>
      <c r="B1346" s="24" t="s">
        <v>2193</v>
      </c>
      <c r="C1346" s="24" t="str">
        <f aca="true" t="shared" si="21" ref="C1346:C1409">A1346&amp;" - "&amp;B1346</f>
        <v>B08 - Teacher &amp; Faculty</v>
      </c>
      <c r="D1346" s="22"/>
      <c r="E1346" s="22" t="s">
        <v>127</v>
      </c>
      <c r="F1346" s="22"/>
    </row>
    <row r="1347" spans="1:6" ht="11.25">
      <c r="A1347" s="18" t="s">
        <v>2194</v>
      </c>
      <c r="B1347" s="24" t="s">
        <v>2195</v>
      </c>
      <c r="C1347" s="24" t="str">
        <f t="shared" si="21"/>
        <v>C01 - Environment, General/Other</v>
      </c>
      <c r="D1347" s="22"/>
      <c r="E1347" s="22" t="s">
        <v>127</v>
      </c>
      <c r="F1347" s="22"/>
    </row>
    <row r="1348" spans="1:6" ht="11.25">
      <c r="A1348" s="18" t="s">
        <v>2196</v>
      </c>
      <c r="B1348" s="24" t="s">
        <v>2197</v>
      </c>
      <c r="C1348" s="24" t="str">
        <f t="shared" si="21"/>
        <v>C02 - Environmental Education</v>
      </c>
      <c r="D1348" s="22"/>
      <c r="E1348" s="22" t="s">
        <v>127</v>
      </c>
      <c r="F1348" s="22"/>
    </row>
    <row r="1349" spans="1:6" ht="11.25">
      <c r="A1349" s="18" t="s">
        <v>2198</v>
      </c>
      <c r="B1349" s="24" t="s">
        <v>2199</v>
      </c>
      <c r="C1349" s="24" t="str">
        <f t="shared" si="21"/>
        <v>C03 - Environmental &amp; Sustainable Design</v>
      </c>
      <c r="D1349" s="22"/>
      <c r="E1349" s="22" t="s">
        <v>127</v>
      </c>
      <c r="F1349" s="22"/>
    </row>
    <row r="1350" spans="1:6" ht="11.25">
      <c r="A1350" s="18" t="s">
        <v>2200</v>
      </c>
      <c r="B1350" s="24" t="s">
        <v>2201</v>
      </c>
      <c r="C1350" s="24" t="str">
        <f t="shared" si="21"/>
        <v>C03.02 - Architectural &amp; Landscape Design</v>
      </c>
      <c r="D1350" s="22"/>
      <c r="E1350" s="22" t="s">
        <v>127</v>
      </c>
      <c r="F1350" s="22"/>
    </row>
    <row r="1351" spans="1:6" ht="11.25">
      <c r="A1351" s="18" t="s">
        <v>2202</v>
      </c>
      <c r="B1351" s="24" t="s">
        <v>2203</v>
      </c>
      <c r="C1351" s="24" t="str">
        <f t="shared" si="21"/>
        <v>C03.03 - Environmental &amp; Urban Beautification</v>
      </c>
      <c r="D1351" s="22"/>
      <c r="E1351" s="22" t="s">
        <v>127</v>
      </c>
      <c r="F1351" s="22"/>
    </row>
    <row r="1352" spans="1:6" ht="11.25">
      <c r="A1352" s="18" t="s">
        <v>1137</v>
      </c>
      <c r="B1352" s="24" t="s">
        <v>1138</v>
      </c>
      <c r="C1352" s="24" t="str">
        <f t="shared" si="21"/>
        <v>C03.04 - Land Use Planning</v>
      </c>
      <c r="D1352" s="22"/>
      <c r="E1352" s="22" t="s">
        <v>127</v>
      </c>
      <c r="F1352" s="22"/>
    </row>
    <row r="1353" spans="1:6" ht="11.25">
      <c r="A1353" s="18" t="s">
        <v>1139</v>
      </c>
      <c r="B1353" s="24" t="s">
        <v>1140</v>
      </c>
      <c r="C1353" s="24" t="str">
        <f t="shared" si="21"/>
        <v>C04 - Horticulture</v>
      </c>
      <c r="D1353" s="22"/>
      <c r="E1353" s="22" t="s">
        <v>127</v>
      </c>
      <c r="F1353" s="22"/>
    </row>
    <row r="1354" spans="1:6" ht="11.25">
      <c r="A1354" s="18" t="s">
        <v>1141</v>
      </c>
      <c r="B1354" s="24" t="s">
        <v>1142</v>
      </c>
      <c r="C1354" s="24" t="str">
        <f t="shared" si="21"/>
        <v>C04.02 - Botanical &amp; Aquatic Gardens</v>
      </c>
      <c r="D1354" s="22"/>
      <c r="E1354" s="22" t="s">
        <v>127</v>
      </c>
      <c r="F1354" s="22"/>
    </row>
    <row r="1355" spans="1:6" ht="11.25">
      <c r="A1355" s="18" t="s">
        <v>1143</v>
      </c>
      <c r="B1355" s="24" t="s">
        <v>1144</v>
      </c>
      <c r="C1355" s="24" t="str">
        <f t="shared" si="21"/>
        <v>C05 - Natural Resources Conservation &amp; Protection</v>
      </c>
      <c r="D1355" s="22"/>
      <c r="E1355" s="22" t="s">
        <v>127</v>
      </c>
      <c r="F1355" s="22"/>
    </row>
    <row r="1356" spans="1:6" ht="11.25">
      <c r="A1356" s="18" t="s">
        <v>1145</v>
      </c>
      <c r="B1356" s="24" t="s">
        <v>1146</v>
      </c>
      <c r="C1356" s="24" t="str">
        <f t="shared" si="21"/>
        <v>C05.02 - Energy Resources</v>
      </c>
      <c r="D1356" s="22"/>
      <c r="E1356" s="22" t="s">
        <v>127</v>
      </c>
      <c r="F1356" s="22"/>
    </row>
    <row r="1357" spans="1:6" ht="11.25">
      <c r="A1357" s="18" t="s">
        <v>1147</v>
      </c>
      <c r="B1357" s="24" t="s">
        <v>1148</v>
      </c>
      <c r="C1357" s="24" t="str">
        <f t="shared" si="21"/>
        <v>C05.03 - Land Conservation</v>
      </c>
      <c r="D1357" s="22"/>
      <c r="E1357" s="22" t="s">
        <v>127</v>
      </c>
      <c r="F1357" s="22"/>
    </row>
    <row r="1358" spans="1:6" ht="11.25">
      <c r="A1358" s="18" t="s">
        <v>1149</v>
      </c>
      <c r="B1358" s="24" t="s">
        <v>1150</v>
      </c>
      <c r="C1358" s="24" t="str">
        <f t="shared" si="21"/>
        <v>C05.04 - Marine Conservation</v>
      </c>
      <c r="D1358" s="22"/>
      <c r="E1358" s="22" t="s">
        <v>127</v>
      </c>
      <c r="F1358" s="22"/>
    </row>
    <row r="1359" spans="1:6" ht="11.25">
      <c r="A1359" s="18" t="s">
        <v>1151</v>
      </c>
      <c r="B1359" s="24" t="s">
        <v>1152</v>
      </c>
      <c r="C1359" s="24" t="str">
        <f t="shared" si="21"/>
        <v>C05.05 - Plant Conservation</v>
      </c>
      <c r="D1359" s="22"/>
      <c r="E1359" s="22" t="s">
        <v>127</v>
      </c>
      <c r="F1359" s="22"/>
    </row>
    <row r="1360" spans="1:6" ht="11.25">
      <c r="A1360" s="18" t="s">
        <v>1153</v>
      </c>
      <c r="B1360" s="24" t="s">
        <v>1154</v>
      </c>
      <c r="C1360" s="24" t="str">
        <f t="shared" si="21"/>
        <v>C05.06 - Water Conservation</v>
      </c>
      <c r="D1360" s="22"/>
      <c r="E1360" s="22" t="s">
        <v>127</v>
      </c>
      <c r="F1360" s="22"/>
    </row>
    <row r="1361" spans="1:6" ht="11.25">
      <c r="A1361" s="18" t="s">
        <v>1155</v>
      </c>
      <c r="B1361" s="24" t="s">
        <v>1156</v>
      </c>
      <c r="C1361" s="24" t="str">
        <f t="shared" si="21"/>
        <v>C05.07 - Watershed Conservation</v>
      </c>
      <c r="D1361" s="22"/>
      <c r="E1361" s="22" t="s">
        <v>127</v>
      </c>
      <c r="F1361" s="22"/>
    </row>
    <row r="1362" spans="1:6" ht="11.25">
      <c r="A1362" s="18" t="s">
        <v>1157</v>
      </c>
      <c r="B1362" s="24" t="s">
        <v>1158</v>
      </c>
      <c r="C1362" s="24" t="str">
        <f t="shared" si="21"/>
        <v>C06 - Pollution Abatement &amp; Control</v>
      </c>
      <c r="D1362" s="22"/>
      <c r="E1362" s="22" t="s">
        <v>127</v>
      </c>
      <c r="F1362" s="22"/>
    </row>
    <row r="1363" spans="1:6" ht="11.25">
      <c r="A1363" s="18" t="s">
        <v>1159</v>
      </c>
      <c r="B1363" s="24" t="s">
        <v>1160</v>
      </c>
      <c r="C1363" s="24" t="str">
        <f t="shared" si="21"/>
        <v>C06.02 - Air Pollution Control</v>
      </c>
      <c r="D1363" s="22"/>
      <c r="E1363" s="22" t="s">
        <v>127</v>
      </c>
      <c r="F1363" s="22"/>
    </row>
    <row r="1364" spans="1:6" ht="11.25">
      <c r="A1364" s="18" t="s">
        <v>1161</v>
      </c>
      <c r="B1364" s="24" t="s">
        <v>1162</v>
      </c>
      <c r="C1364" s="24" t="str">
        <f t="shared" si="21"/>
        <v>C06.03 - Climatic Change</v>
      </c>
      <c r="D1364" s="22"/>
      <c r="E1364" s="22" t="s">
        <v>127</v>
      </c>
      <c r="F1364" s="22"/>
    </row>
    <row r="1365" spans="1:6" ht="11.25">
      <c r="A1365" s="18" t="s">
        <v>1163</v>
      </c>
      <c r="B1365" s="24" t="s">
        <v>1164</v>
      </c>
      <c r="C1365" s="24" t="str">
        <f t="shared" si="21"/>
        <v>C06.04 - Environmental Hazards Control</v>
      </c>
      <c r="D1365" s="22"/>
      <c r="E1365" s="22" t="s">
        <v>127</v>
      </c>
      <c r="F1365" s="22"/>
    </row>
    <row r="1366" spans="1:6" ht="11.25">
      <c r="A1366" s="18" t="s">
        <v>4077</v>
      </c>
      <c r="B1366" s="24" t="s">
        <v>1041</v>
      </c>
      <c r="C1366" s="24" t="str">
        <f t="shared" si="21"/>
        <v>C06.05 - Pest Control</v>
      </c>
      <c r="D1366" s="22"/>
      <c r="E1366" s="22" t="s">
        <v>127</v>
      </c>
      <c r="F1366" s="22"/>
    </row>
    <row r="1367" spans="1:6" ht="11.25">
      <c r="A1367" s="18" t="s">
        <v>1042</v>
      </c>
      <c r="B1367" s="24" t="s">
        <v>1043</v>
      </c>
      <c r="C1367" s="24" t="str">
        <f t="shared" si="21"/>
        <v>C06.06 - Radiation Control</v>
      </c>
      <c r="D1367" s="22"/>
      <c r="E1367" s="22" t="s">
        <v>127</v>
      </c>
      <c r="F1367" s="22"/>
    </row>
    <row r="1368" spans="1:6" ht="11.25">
      <c r="A1368" s="18" t="s">
        <v>1044</v>
      </c>
      <c r="B1368" s="24" t="s">
        <v>1045</v>
      </c>
      <c r="C1368" s="24" t="str">
        <f t="shared" si="21"/>
        <v>C06.07 - Recycling</v>
      </c>
      <c r="D1368" s="22"/>
      <c r="E1368" s="22" t="s">
        <v>127</v>
      </c>
      <c r="F1368" s="22"/>
    </row>
    <row r="1369" spans="1:6" ht="11.25">
      <c r="A1369" s="18" t="s">
        <v>1046</v>
      </c>
      <c r="B1369" s="24" t="s">
        <v>1047</v>
      </c>
      <c r="C1369" s="24" t="str">
        <f t="shared" si="21"/>
        <v>C06.08 - Waste Management</v>
      </c>
      <c r="D1369" s="22"/>
      <c r="E1369" s="22" t="s">
        <v>127</v>
      </c>
      <c r="F1369" s="22"/>
    </row>
    <row r="1370" spans="1:6" ht="11.25">
      <c r="A1370" s="18" t="s">
        <v>1048</v>
      </c>
      <c r="B1370" s="24" t="s">
        <v>1049</v>
      </c>
      <c r="C1370" s="24" t="str">
        <f t="shared" si="21"/>
        <v>C06.09 - Water Pollution Control</v>
      </c>
      <c r="D1370" s="22"/>
      <c r="E1370" s="22" t="s">
        <v>127</v>
      </c>
      <c r="F1370" s="22"/>
    </row>
    <row r="1371" spans="1:6" ht="11.25">
      <c r="A1371" s="18" t="s">
        <v>1050</v>
      </c>
      <c r="B1371" s="24" t="s">
        <v>1051</v>
      </c>
      <c r="C1371" s="24" t="str">
        <f t="shared" si="21"/>
        <v>D01 - Animal-Related, General/Other</v>
      </c>
      <c r="D1371" s="22"/>
      <c r="E1371" s="22" t="s">
        <v>127</v>
      </c>
      <c r="F1371" s="22"/>
    </row>
    <row r="1372" spans="1:6" ht="11.25">
      <c r="A1372" s="18" t="s">
        <v>1052</v>
      </c>
      <c r="B1372" s="24" t="s">
        <v>1053</v>
      </c>
      <c r="C1372" s="24" t="str">
        <f t="shared" si="21"/>
        <v>D02 - Animal Ownership</v>
      </c>
      <c r="D1372" s="22"/>
      <c r="E1372" s="22" t="s">
        <v>127</v>
      </c>
      <c r="F1372" s="22"/>
    </row>
    <row r="1373" spans="1:6" ht="11.25">
      <c r="A1373" s="18" t="s">
        <v>1054</v>
      </c>
      <c r="B1373" s="24" t="s">
        <v>1055</v>
      </c>
      <c r="C1373" s="24" t="str">
        <f t="shared" si="21"/>
        <v>D02.02 - Animal Exhibitions &amp; Shows</v>
      </c>
      <c r="D1373" s="22"/>
      <c r="E1373" s="22" t="s">
        <v>127</v>
      </c>
      <c r="F1373" s="22"/>
    </row>
    <row r="1374" spans="1:6" ht="11.25">
      <c r="A1374" s="18" t="s">
        <v>1056</v>
      </c>
      <c r="B1374" s="24" t="s">
        <v>1057</v>
      </c>
      <c r="C1374" s="24" t="str">
        <f t="shared" si="21"/>
        <v>D02.03 - Animal Training</v>
      </c>
      <c r="D1374" s="22"/>
      <c r="E1374" s="22" t="s">
        <v>127</v>
      </c>
      <c r="F1374" s="22"/>
    </row>
    <row r="1375" spans="1:6" ht="11.25">
      <c r="A1375" s="18" t="s">
        <v>1058</v>
      </c>
      <c r="B1375" s="24" t="s">
        <v>1059</v>
      </c>
      <c r="C1375" s="24" t="str">
        <f t="shared" si="21"/>
        <v>D02.04 - Pet Cemetery Services</v>
      </c>
      <c r="D1375" s="22"/>
      <c r="E1375" s="22" t="s">
        <v>127</v>
      </c>
      <c r="F1375" s="22"/>
    </row>
    <row r="1376" spans="1:6" ht="11.25">
      <c r="A1376" s="18" t="s">
        <v>1060</v>
      </c>
      <c r="B1376" s="24" t="s">
        <v>1061</v>
      </c>
      <c r="C1376" s="24" t="str">
        <f t="shared" si="21"/>
        <v>D02.05 - Pet-Related Financial &amp; Commodities Assistance</v>
      </c>
      <c r="D1376" s="22"/>
      <c r="E1376" s="22" t="s">
        <v>127</v>
      </c>
      <c r="F1376" s="22"/>
    </row>
    <row r="1377" spans="1:6" ht="11.25">
      <c r="A1377" s="18" t="s">
        <v>1062</v>
      </c>
      <c r="B1377" s="24" t="s">
        <v>1063</v>
      </c>
      <c r="C1377" s="24" t="str">
        <f t="shared" si="21"/>
        <v>D03 - Animal Protection &amp; Welfare</v>
      </c>
      <c r="D1377" s="22"/>
      <c r="E1377" s="22" t="s">
        <v>127</v>
      </c>
      <c r="F1377" s="22"/>
    </row>
    <row r="1378" spans="1:6" ht="11.25">
      <c r="A1378" s="18" t="s">
        <v>1064</v>
      </c>
      <c r="B1378" s="24" t="s">
        <v>1065</v>
      </c>
      <c r="C1378" s="24" t="str">
        <f t="shared" si="21"/>
        <v>D03.02 - Animal Control</v>
      </c>
      <c r="D1378" s="22"/>
      <c r="E1378" s="22" t="s">
        <v>127</v>
      </c>
      <c r="F1378" s="22"/>
    </row>
    <row r="1379" spans="1:6" ht="11.25">
      <c r="A1379" s="18" t="s">
        <v>1066</v>
      </c>
      <c r="B1379" s="24" t="s">
        <v>1067</v>
      </c>
      <c r="C1379" s="24" t="str">
        <f t="shared" si="21"/>
        <v>D03.03 - Farm &amp; Domestic Animal Protection &amp; Welfare</v>
      </c>
      <c r="D1379" s="22"/>
      <c r="E1379" s="22" t="s">
        <v>127</v>
      </c>
      <c r="F1379" s="22"/>
    </row>
    <row r="1380" spans="1:6" ht="11.25">
      <c r="A1380" s="18" t="s">
        <v>1068</v>
      </c>
      <c r="B1380" s="24" t="s">
        <v>1069</v>
      </c>
      <c r="C1380" s="24" t="str">
        <f t="shared" si="21"/>
        <v>D03.04 - Prevention of Cruelty to Animals Enforcement</v>
      </c>
      <c r="D1380" s="22"/>
      <c r="E1380" s="22" t="s">
        <v>127</v>
      </c>
      <c r="F1380" s="22"/>
    </row>
    <row r="1381" spans="1:6" ht="11.25">
      <c r="A1381" s="18" t="s">
        <v>1070</v>
      </c>
      <c r="B1381" s="24" t="s">
        <v>3059</v>
      </c>
      <c r="C1381" s="24" t="str">
        <f t="shared" si="21"/>
        <v>D04 - Veterinary Services</v>
      </c>
      <c r="D1381" s="22"/>
      <c r="E1381" s="22" t="s">
        <v>127</v>
      </c>
      <c r="F1381" s="22"/>
    </row>
    <row r="1382" spans="1:6" ht="11.25">
      <c r="A1382" s="18" t="s">
        <v>1071</v>
      </c>
      <c r="B1382" s="24" t="s">
        <v>1072</v>
      </c>
      <c r="C1382" s="24" t="str">
        <f t="shared" si="21"/>
        <v>D05 - Wildlife Preservation &amp; Protection</v>
      </c>
      <c r="D1382" s="22"/>
      <c r="E1382" s="22" t="s">
        <v>127</v>
      </c>
      <c r="F1382" s="22"/>
    </row>
    <row r="1383" spans="1:6" ht="11.25">
      <c r="A1383" s="18" t="s">
        <v>1073</v>
      </c>
      <c r="B1383" s="24" t="s">
        <v>1074</v>
      </c>
      <c r="C1383" s="24" t="str">
        <f t="shared" si="21"/>
        <v>D05.02 - Bird Preservation &amp; Protection</v>
      </c>
      <c r="D1383" s="22"/>
      <c r="E1383" s="22" t="s">
        <v>127</v>
      </c>
      <c r="F1383" s="22"/>
    </row>
    <row r="1384" spans="1:6" ht="11.25">
      <c r="A1384" s="18" t="s">
        <v>1075</v>
      </c>
      <c r="B1384" s="24" t="s">
        <v>1076</v>
      </c>
      <c r="C1384" s="24" t="str">
        <f t="shared" si="21"/>
        <v>D05.03 - Fishery Conservation &amp; Management</v>
      </c>
      <c r="D1384" s="22"/>
      <c r="E1384" s="22" t="s">
        <v>127</v>
      </c>
      <c r="F1384" s="22"/>
    </row>
    <row r="1385" spans="1:6" ht="11.25">
      <c r="A1385" s="18" t="s">
        <v>1077</v>
      </c>
      <c r="B1385" s="24" t="s">
        <v>1078</v>
      </c>
      <c r="C1385" s="24" t="str">
        <f t="shared" si="21"/>
        <v>D05.04 - Marine Animals Preservation &amp; Protection</v>
      </c>
      <c r="D1385" s="22"/>
      <c r="E1385" s="22" t="s">
        <v>127</v>
      </c>
      <c r="F1385" s="22"/>
    </row>
    <row r="1386" spans="1:6" ht="11.25">
      <c r="A1386" s="18" t="s">
        <v>1079</v>
      </c>
      <c r="B1386" s="24" t="s">
        <v>1080</v>
      </c>
      <c r="C1386" s="24" t="str">
        <f t="shared" si="21"/>
        <v>D05.05 - Wild Animals Preservation &amp; Protection</v>
      </c>
      <c r="D1386" s="22"/>
      <c r="E1386" s="22" t="s">
        <v>127</v>
      </c>
      <c r="F1386" s="22"/>
    </row>
    <row r="1387" spans="1:6" ht="11.25">
      <c r="A1387" s="18" t="s">
        <v>1081</v>
      </c>
      <c r="B1387" s="24" t="s">
        <v>1082</v>
      </c>
      <c r="C1387" s="24" t="str">
        <f t="shared" si="21"/>
        <v>D06 - Zoological Parks &amp; Aquariums</v>
      </c>
      <c r="D1387" s="22"/>
      <c r="E1387" s="22" t="s">
        <v>127</v>
      </c>
      <c r="F1387" s="22"/>
    </row>
    <row r="1388" spans="1:6" ht="11.25">
      <c r="A1388" s="18" t="s">
        <v>1083</v>
      </c>
      <c r="B1388" s="24" t="s">
        <v>1084</v>
      </c>
      <c r="C1388" s="24" t="str">
        <f t="shared" si="21"/>
        <v>E01 - Health Care, General/Other</v>
      </c>
      <c r="D1388" s="22"/>
      <c r="E1388" s="22" t="s">
        <v>127</v>
      </c>
      <c r="F1388" s="22"/>
    </row>
    <row r="1389" spans="1:6" ht="11.25">
      <c r="A1389" s="18" t="s">
        <v>1085</v>
      </c>
      <c r="B1389" s="24" t="s">
        <v>1086</v>
      </c>
      <c r="C1389" s="24" t="str">
        <f t="shared" si="21"/>
        <v>E02 - Alternative Health Care</v>
      </c>
      <c r="D1389" s="22"/>
      <c r="E1389" s="22" t="s">
        <v>127</v>
      </c>
      <c r="F1389" s="22"/>
    </row>
    <row r="1390" spans="1:6" ht="11.25">
      <c r="A1390" s="18" t="s">
        <v>1087</v>
      </c>
      <c r="B1390" s="24" t="s">
        <v>1088</v>
      </c>
      <c r="C1390" s="24" t="str">
        <f t="shared" si="21"/>
        <v>E02.02 - Acupuncture</v>
      </c>
      <c r="D1390" s="22"/>
      <c r="E1390" s="22" t="s">
        <v>127</v>
      </c>
      <c r="F1390" s="22"/>
    </row>
    <row r="1391" spans="1:6" ht="11.25">
      <c r="A1391" s="18" t="s">
        <v>1089</v>
      </c>
      <c r="B1391" s="24" t="s">
        <v>1090</v>
      </c>
      <c r="C1391" s="24" t="str">
        <f t="shared" si="21"/>
        <v>E02.03 - Chiropractic Care</v>
      </c>
      <c r="D1391" s="22"/>
      <c r="E1391" s="22" t="s">
        <v>127</v>
      </c>
      <c r="F1391" s="22"/>
    </row>
    <row r="1392" spans="1:6" ht="11.25">
      <c r="A1392" s="18" t="s">
        <v>1091</v>
      </c>
      <c r="B1392" s="24" t="s">
        <v>1092</v>
      </c>
      <c r="C1392" s="24" t="str">
        <f t="shared" si="21"/>
        <v>E02.04 - Homeopathic Medicine</v>
      </c>
      <c r="D1392" s="22"/>
      <c r="E1392" s="22" t="s">
        <v>127</v>
      </c>
      <c r="F1392" s="22"/>
    </row>
    <row r="1393" spans="1:6" ht="11.25">
      <c r="A1393" s="18" t="s">
        <v>1093</v>
      </c>
      <c r="B1393" s="24" t="s">
        <v>1094</v>
      </c>
      <c r="C1393" s="24" t="str">
        <f t="shared" si="21"/>
        <v>E02.05 - Naturopathic Medicine</v>
      </c>
      <c r="D1393" s="22"/>
      <c r="E1393" s="22" t="s">
        <v>127</v>
      </c>
      <c r="F1393" s="22"/>
    </row>
    <row r="1394" spans="1:6" ht="11.25">
      <c r="A1394" s="18" t="s">
        <v>1095</v>
      </c>
      <c r="B1394" s="24" t="s">
        <v>1096</v>
      </c>
      <c r="C1394" s="24" t="str">
        <f t="shared" si="21"/>
        <v>E03 - Anatomical Gifts Provision</v>
      </c>
      <c r="D1394" s="22"/>
      <c r="E1394" s="22" t="s">
        <v>127</v>
      </c>
      <c r="F1394" s="22"/>
    </row>
    <row r="1395" spans="1:6" ht="11.25">
      <c r="A1395" s="18" t="s">
        <v>1097</v>
      </c>
      <c r="B1395" s="24" t="s">
        <v>1098</v>
      </c>
      <c r="C1395" s="24" t="str">
        <f t="shared" si="21"/>
        <v>E03.02 - Blood Banking</v>
      </c>
      <c r="D1395" s="22"/>
      <c r="E1395" s="22" t="s">
        <v>127</v>
      </c>
      <c r="F1395" s="22"/>
    </row>
    <row r="1396" spans="1:6" ht="11.25">
      <c r="A1396" s="18" t="s">
        <v>1099</v>
      </c>
      <c r="B1396" s="24" t="s">
        <v>1100</v>
      </c>
      <c r="C1396" s="24" t="str">
        <f t="shared" si="21"/>
        <v>E03.03 - Organ &amp; Tissue Procurement</v>
      </c>
      <c r="D1396" s="22"/>
      <c r="E1396" s="22" t="s">
        <v>127</v>
      </c>
      <c r="F1396" s="22"/>
    </row>
    <row r="1397" spans="1:6" ht="11.25">
      <c r="A1397" s="18" t="s">
        <v>1101</v>
      </c>
      <c r="B1397" s="24" t="s">
        <v>1102</v>
      </c>
      <c r="C1397" s="24" t="str">
        <f t="shared" si="21"/>
        <v>E04 - Bioethics &amp; Medical Ethics</v>
      </c>
      <c r="D1397" s="22"/>
      <c r="E1397" s="22" t="s">
        <v>127</v>
      </c>
      <c r="F1397" s="22"/>
    </row>
    <row r="1398" spans="1:6" ht="11.25">
      <c r="A1398" s="18" t="s">
        <v>1103</v>
      </c>
      <c r="B1398" s="24" t="s">
        <v>1104</v>
      </c>
      <c r="C1398" s="24" t="str">
        <f t="shared" si="21"/>
        <v>E05 - Dental Health Care</v>
      </c>
      <c r="D1398" s="22"/>
      <c r="E1398" s="22" t="s">
        <v>127</v>
      </c>
      <c r="F1398" s="22"/>
    </row>
    <row r="1399" spans="1:6" ht="11.25">
      <c r="A1399" s="18" t="s">
        <v>1105</v>
      </c>
      <c r="B1399" s="24" t="s">
        <v>1106</v>
      </c>
      <c r="C1399" s="24" t="str">
        <f t="shared" si="21"/>
        <v>E06 - Health Care Issues</v>
      </c>
      <c r="D1399" s="22"/>
      <c r="E1399" s="22" t="s">
        <v>127</v>
      </c>
      <c r="F1399" s="22"/>
    </row>
    <row r="1400" spans="1:6" ht="11.25">
      <c r="A1400" s="18" t="s">
        <v>1107</v>
      </c>
      <c r="B1400" s="24" t="s">
        <v>1108</v>
      </c>
      <c r="C1400" s="24" t="str">
        <f t="shared" si="21"/>
        <v>E06.02 - Health Care Economics</v>
      </c>
      <c r="D1400" s="22"/>
      <c r="E1400" s="22" t="s">
        <v>127</v>
      </c>
      <c r="F1400" s="22"/>
    </row>
    <row r="1401" spans="1:6" ht="11.25">
      <c r="A1401" s="18" t="s">
        <v>1109</v>
      </c>
      <c r="B1401" s="24" t="s">
        <v>1110</v>
      </c>
      <c r="C1401" s="24" t="str">
        <f t="shared" si="21"/>
        <v>E06.03 - Health Care Reform</v>
      </c>
      <c r="D1401" s="22"/>
      <c r="E1401" s="22" t="s">
        <v>127</v>
      </c>
      <c r="F1401" s="22"/>
    </row>
    <row r="1402" spans="1:6" ht="11.25">
      <c r="A1402" s="18" t="s">
        <v>1111</v>
      </c>
      <c r="B1402" s="24" t="s">
        <v>1112</v>
      </c>
      <c r="C1402" s="24" t="str">
        <f t="shared" si="21"/>
        <v>E06.04 - Quality of Health Care</v>
      </c>
      <c r="D1402" s="22"/>
      <c r="E1402" s="22" t="s">
        <v>127</v>
      </c>
      <c r="F1402" s="22"/>
    </row>
    <row r="1403" spans="1:6" ht="11.25">
      <c r="A1403" s="18" t="s">
        <v>1113</v>
      </c>
      <c r="B1403" s="24" t="s">
        <v>1114</v>
      </c>
      <c r="C1403" s="24" t="str">
        <f t="shared" si="21"/>
        <v>E07 - Health Diagnostic, Intervention &amp; Treatment Services</v>
      </c>
      <c r="D1403" s="22"/>
      <c r="E1403" s="22" t="s">
        <v>127</v>
      </c>
      <c r="F1403" s="22"/>
    </row>
    <row r="1404" spans="1:6" ht="11.25">
      <c r="A1404" s="18" t="s">
        <v>1115</v>
      </c>
      <c r="B1404" s="24" t="s">
        <v>1116</v>
      </c>
      <c r="C1404" s="24" t="str">
        <f t="shared" si="21"/>
        <v>E07.02 - Cardiovascular Technology</v>
      </c>
      <c r="D1404" s="22"/>
      <c r="E1404" s="22" t="s">
        <v>127</v>
      </c>
      <c r="F1404" s="22"/>
    </row>
    <row r="1405" spans="1:6" ht="11.25">
      <c r="A1405" s="18" t="s">
        <v>1117</v>
      </c>
      <c r="B1405" s="24" t="s">
        <v>1118</v>
      </c>
      <c r="C1405" s="24" t="str">
        <f t="shared" si="21"/>
        <v>E07.03 - Chemotherapy/Radiation</v>
      </c>
      <c r="D1405" s="22"/>
      <c r="E1405" s="22" t="s">
        <v>127</v>
      </c>
      <c r="F1405" s="22"/>
    </row>
    <row r="1406" spans="1:6" ht="11.25">
      <c r="A1406" s="18" t="s">
        <v>1119</v>
      </c>
      <c r="B1406" s="24" t="s">
        <v>1120</v>
      </c>
      <c r="C1406" s="24" t="str">
        <f t="shared" si="21"/>
        <v>E07.04 - Diagnostic Medical Sonography</v>
      </c>
      <c r="D1406" s="22"/>
      <c r="E1406" s="22" t="s">
        <v>127</v>
      </c>
      <c r="F1406" s="22"/>
    </row>
    <row r="1407" spans="1:6" ht="11.25">
      <c r="A1407" s="18" t="s">
        <v>1121</v>
      </c>
      <c r="B1407" s="24" t="s">
        <v>1122</v>
      </c>
      <c r="C1407" s="24" t="str">
        <f t="shared" si="21"/>
        <v>E07.05 - Hemodialysis</v>
      </c>
      <c r="D1407" s="22"/>
      <c r="E1407" s="22" t="s">
        <v>127</v>
      </c>
      <c r="F1407" s="22"/>
    </row>
    <row r="1408" spans="1:6" ht="11.25">
      <c r="A1408" s="18" t="s">
        <v>1123</v>
      </c>
      <c r="B1408" s="24" t="s">
        <v>1124</v>
      </c>
      <c r="C1408" s="24" t="str">
        <f t="shared" si="21"/>
        <v>E07.06 - Magnetic Resonance Imaging</v>
      </c>
      <c r="D1408" s="22"/>
      <c r="E1408" s="22" t="s">
        <v>127</v>
      </c>
      <c r="F1408" s="22"/>
    </row>
    <row r="1409" spans="1:6" ht="11.25">
      <c r="A1409" s="18" t="s">
        <v>1672</v>
      </c>
      <c r="B1409" s="24" t="s">
        <v>1673</v>
      </c>
      <c r="C1409" s="24" t="str">
        <f t="shared" si="21"/>
        <v>E07.07 - Medical Radiologic Technology</v>
      </c>
      <c r="D1409" s="22"/>
      <c r="E1409" s="22" t="s">
        <v>127</v>
      </c>
      <c r="F1409" s="22"/>
    </row>
    <row r="1410" spans="1:6" ht="11.25">
      <c r="A1410" s="18" t="s">
        <v>1674</v>
      </c>
      <c r="B1410" s="24" t="s">
        <v>1675</v>
      </c>
      <c r="C1410" s="24" t="str">
        <f aca="true" t="shared" si="22" ref="C1410:C1473">A1410&amp;" - "&amp;B1410</f>
        <v>E08 - Patient &amp; Family Support</v>
      </c>
      <c r="D1410" s="22"/>
      <c r="E1410" s="22" t="s">
        <v>127</v>
      </c>
      <c r="F1410" s="22"/>
    </row>
    <row r="1411" spans="1:6" ht="11.25">
      <c r="A1411" s="18" t="s">
        <v>1676</v>
      </c>
      <c r="B1411" s="24" t="s">
        <v>1677</v>
      </c>
      <c r="C1411" s="24" t="str">
        <f t="shared" si="22"/>
        <v>E08.02 - Assistive Technology Equipment Provision</v>
      </c>
      <c r="D1411" s="22"/>
      <c r="E1411" s="22" t="s">
        <v>127</v>
      </c>
      <c r="F1411" s="22"/>
    </row>
    <row r="1412" spans="1:6" ht="11.25">
      <c r="A1412" s="18" t="s">
        <v>1678</v>
      </c>
      <c r="B1412" s="24" t="s">
        <v>1679</v>
      </c>
      <c r="C1412" s="24" t="str">
        <f t="shared" si="22"/>
        <v>E08.03 - Health Care Equipment &amp; Supplies Provision</v>
      </c>
      <c r="D1412" s="22"/>
      <c r="E1412" s="22" t="s">
        <v>127</v>
      </c>
      <c r="F1412" s="22"/>
    </row>
    <row r="1413" spans="1:6" ht="11.25">
      <c r="A1413" s="18" t="s">
        <v>1680</v>
      </c>
      <c r="B1413" s="24" t="s">
        <v>1681</v>
      </c>
      <c r="C1413" s="24" t="str">
        <f t="shared" si="22"/>
        <v>E08.05 - Health Insurance Counseling</v>
      </c>
      <c r="D1413" s="22"/>
      <c r="E1413" s="22" t="s">
        <v>127</v>
      </c>
      <c r="F1413" s="22"/>
    </row>
    <row r="1414" spans="1:6" ht="11.25">
      <c r="A1414" s="18" t="s">
        <v>1682</v>
      </c>
      <c r="B1414" s="24" t="s">
        <v>1683</v>
      </c>
      <c r="C1414" s="24" t="str">
        <f t="shared" si="22"/>
        <v>E08.07 - Medical Expense Assistance</v>
      </c>
      <c r="D1414" s="22"/>
      <c r="E1414" s="22" t="s">
        <v>127</v>
      </c>
      <c r="F1414" s="22"/>
    </row>
    <row r="1415" spans="1:6" ht="11.25">
      <c r="A1415" s="18" t="s">
        <v>1684</v>
      </c>
      <c r="B1415" s="24" t="s">
        <v>1685</v>
      </c>
      <c r="C1415" s="24" t="str">
        <f t="shared" si="22"/>
        <v>E08.08 - Patient Education</v>
      </c>
      <c r="D1415" s="22"/>
      <c r="E1415" s="22" t="s">
        <v>127</v>
      </c>
      <c r="F1415" s="22"/>
    </row>
    <row r="1416" spans="1:6" ht="11.25">
      <c r="A1416" s="18" t="s">
        <v>1686</v>
      </c>
      <c r="B1416" s="24" t="s">
        <v>1687</v>
      </c>
      <c r="C1416" s="24" t="str">
        <f t="shared" si="22"/>
        <v>E08.09 - Patient &amp; Family Enrichment</v>
      </c>
      <c r="D1416" s="22"/>
      <c r="E1416" s="22" t="s">
        <v>127</v>
      </c>
      <c r="F1416" s="22"/>
    </row>
    <row r="1417" spans="1:6" ht="11.25">
      <c r="A1417" s="18" t="s">
        <v>1688</v>
      </c>
      <c r="B1417" s="24" t="s">
        <v>1689</v>
      </c>
      <c r="C1417" s="24" t="str">
        <f t="shared" si="22"/>
        <v>E08.10 - Patient &amp; Family Housing</v>
      </c>
      <c r="D1417" s="22"/>
      <c r="E1417" s="22" t="s">
        <v>127</v>
      </c>
      <c r="F1417" s="22"/>
    </row>
    <row r="1418" spans="1:6" ht="11.25">
      <c r="A1418" s="18" t="s">
        <v>1690</v>
      </c>
      <c r="B1418" s="24" t="s">
        <v>1691</v>
      </c>
      <c r="C1418" s="24" t="str">
        <f t="shared" si="22"/>
        <v>E08.11 - Wish Foundation Programs</v>
      </c>
      <c r="D1418" s="22"/>
      <c r="E1418" s="22" t="s">
        <v>127</v>
      </c>
      <c r="F1418" s="22"/>
    </row>
    <row r="1419" spans="1:6" ht="11.25">
      <c r="A1419" s="18" t="s">
        <v>1692</v>
      </c>
      <c r="B1419" s="24" t="s">
        <v>2075</v>
      </c>
      <c r="C1419" s="24" t="str">
        <f t="shared" si="22"/>
        <v>E09 - Patient Care/Health Care Delivery</v>
      </c>
      <c r="D1419" s="22"/>
      <c r="E1419" s="22" t="s">
        <v>127</v>
      </c>
      <c r="F1419" s="22"/>
    </row>
    <row r="1420" spans="1:6" ht="11.25">
      <c r="A1420" s="18" t="s">
        <v>2076</v>
      </c>
      <c r="B1420" s="24" t="s">
        <v>2077</v>
      </c>
      <c r="C1420" s="24" t="str">
        <f t="shared" si="22"/>
        <v>E09.02 - Ambulatory &amp; Primary Health Care</v>
      </c>
      <c r="D1420" s="22"/>
      <c r="E1420" s="22" t="s">
        <v>127</v>
      </c>
      <c r="F1420" s="22"/>
    </row>
    <row r="1421" spans="1:6" ht="11.25">
      <c r="A1421" s="18" t="s">
        <v>2078</v>
      </c>
      <c r="B1421" s="24" t="s">
        <v>2079</v>
      </c>
      <c r="C1421" s="24" t="str">
        <f t="shared" si="22"/>
        <v>E09.03 - Emergency Services, Hospital-Based</v>
      </c>
      <c r="D1421" s="22"/>
      <c r="E1421" s="22" t="s">
        <v>127</v>
      </c>
      <c r="F1421" s="22"/>
    </row>
    <row r="1422" spans="1:6" ht="11.25">
      <c r="A1422" s="18" t="s">
        <v>2080</v>
      </c>
      <c r="B1422" s="24" t="s">
        <v>2081</v>
      </c>
      <c r="C1422" s="24" t="str">
        <f t="shared" si="22"/>
        <v>E09.04 - Home Health Care</v>
      </c>
      <c r="D1422" s="22"/>
      <c r="E1422" s="22" t="s">
        <v>127</v>
      </c>
      <c r="F1422" s="22"/>
    </row>
    <row r="1423" spans="1:6" ht="11.25">
      <c r="A1423" s="18" t="s">
        <v>2082</v>
      </c>
      <c r="B1423" s="24" t="s">
        <v>2083</v>
      </c>
      <c r="C1423" s="24" t="str">
        <f t="shared" si="22"/>
        <v>E09.05 - Hospice Care</v>
      </c>
      <c r="D1423" s="22"/>
      <c r="E1423" s="22" t="s">
        <v>127</v>
      </c>
      <c r="F1423" s="22"/>
    </row>
    <row r="1424" spans="1:6" ht="11.25">
      <c r="A1424" s="18" t="s">
        <v>2084</v>
      </c>
      <c r="B1424" s="24" t="s">
        <v>2085</v>
      </c>
      <c r="C1424" s="24" t="str">
        <f t="shared" si="22"/>
        <v>E09.06 - Inpatient/Hospital Care</v>
      </c>
      <c r="D1424" s="22"/>
      <c r="E1424" s="22" t="s">
        <v>127</v>
      </c>
      <c r="F1424" s="22"/>
    </row>
    <row r="1425" spans="1:6" ht="11.25">
      <c r="A1425" s="18" t="s">
        <v>2086</v>
      </c>
      <c r="B1425" s="24" t="s">
        <v>2087</v>
      </c>
      <c r="C1425" s="24" t="str">
        <f t="shared" si="22"/>
        <v>E09.07 - Nursing Home Care</v>
      </c>
      <c r="D1425" s="22"/>
      <c r="E1425" s="22" t="s">
        <v>127</v>
      </c>
      <c r="F1425" s="22"/>
    </row>
    <row r="1426" spans="1:6" ht="11.25">
      <c r="A1426" s="18" t="s">
        <v>2088</v>
      </c>
      <c r="B1426" s="24" t="s">
        <v>2089</v>
      </c>
      <c r="C1426" s="24" t="str">
        <f t="shared" si="22"/>
        <v>E09.10 - Rural Health Services</v>
      </c>
      <c r="D1426" s="22"/>
      <c r="E1426" s="22" t="s">
        <v>127</v>
      </c>
      <c r="F1426" s="22"/>
    </row>
    <row r="1427" spans="1:6" ht="11.25">
      <c r="A1427" s="18" t="s">
        <v>2090</v>
      </c>
      <c r="B1427" s="24" t="s">
        <v>2091</v>
      </c>
      <c r="C1427" s="24" t="str">
        <f t="shared" si="22"/>
        <v>E10 - Pharmaceuticals</v>
      </c>
      <c r="D1427" s="22"/>
      <c r="E1427" s="22" t="s">
        <v>127</v>
      </c>
      <c r="F1427" s="22"/>
    </row>
    <row r="1428" spans="1:6" ht="11.25">
      <c r="A1428" s="18" t="s">
        <v>2092</v>
      </c>
      <c r="B1428" s="24" t="s">
        <v>2093</v>
      </c>
      <c r="C1428" s="24" t="str">
        <f t="shared" si="22"/>
        <v>E11 - Public Health</v>
      </c>
      <c r="D1428" s="22"/>
      <c r="E1428" s="22" t="s">
        <v>127</v>
      </c>
      <c r="F1428" s="22"/>
    </row>
    <row r="1429" spans="1:6" ht="11.25">
      <c r="A1429" s="18" t="s">
        <v>2094</v>
      </c>
      <c r="B1429" s="24" t="s">
        <v>2095</v>
      </c>
      <c r="C1429" s="24" t="str">
        <f t="shared" si="22"/>
        <v>E11.02 - Environmental Health</v>
      </c>
      <c r="D1429" s="22"/>
      <c r="E1429" s="22" t="s">
        <v>127</v>
      </c>
      <c r="F1429" s="22"/>
    </row>
    <row r="1430" spans="1:6" ht="11.25">
      <c r="A1430" s="18" t="s">
        <v>2096</v>
      </c>
      <c r="B1430" s="24" t="s">
        <v>2097</v>
      </c>
      <c r="C1430" s="24" t="str">
        <f t="shared" si="22"/>
        <v>E11.03 - International Public Health/International Health</v>
      </c>
      <c r="D1430" s="22"/>
      <c r="E1430" s="22" t="s">
        <v>127</v>
      </c>
      <c r="F1430" s="22"/>
    </row>
    <row r="1431" spans="1:6" ht="11.25">
      <c r="A1431" s="18" t="s">
        <v>1939</v>
      </c>
      <c r="B1431" s="24" t="s">
        <v>1940</v>
      </c>
      <c r="C1431" s="24" t="str">
        <f t="shared" si="22"/>
        <v>E11.04 - Occupational Health &amp; Industrial Hygiene</v>
      </c>
      <c r="D1431" s="22"/>
      <c r="E1431" s="22" t="s">
        <v>127</v>
      </c>
      <c r="F1431" s="22"/>
    </row>
    <row r="1432" spans="1:6" ht="11.25">
      <c r="A1432" s="18" t="s">
        <v>1941</v>
      </c>
      <c r="B1432" s="24" t="s">
        <v>1942</v>
      </c>
      <c r="C1432" s="24" t="str">
        <f t="shared" si="22"/>
        <v>E11.05 - Preventive Health</v>
      </c>
      <c r="D1432" s="22"/>
      <c r="E1432" s="22" t="s">
        <v>127</v>
      </c>
      <c r="F1432" s="22"/>
    </row>
    <row r="1433" spans="1:6" ht="11.25">
      <c r="A1433" s="18" t="s">
        <v>1943</v>
      </c>
      <c r="B1433" s="24" t="s">
        <v>1944</v>
      </c>
      <c r="C1433" s="24" t="str">
        <f t="shared" si="22"/>
        <v>E12 - Rehabilitation Services</v>
      </c>
      <c r="D1433" s="22"/>
      <c r="E1433" s="22" t="s">
        <v>127</v>
      </c>
      <c r="F1433" s="22"/>
    </row>
    <row r="1434" spans="1:6" ht="11.25">
      <c r="A1434" s="18" t="s">
        <v>1945</v>
      </c>
      <c r="B1434" s="24" t="s">
        <v>2035</v>
      </c>
      <c r="C1434" s="24" t="str">
        <f t="shared" si="22"/>
        <v>E12.06 - Early Intervention &amp; Prevention</v>
      </c>
      <c r="D1434" s="22"/>
      <c r="E1434" s="22" t="s">
        <v>127</v>
      </c>
      <c r="F1434" s="22"/>
    </row>
    <row r="1435" spans="1:6" ht="11.25">
      <c r="A1435" s="18" t="s">
        <v>2036</v>
      </c>
      <c r="B1435" s="24" t="s">
        <v>2037</v>
      </c>
      <c r="C1435" s="24" t="str">
        <f t="shared" si="22"/>
        <v>E12.07 - Independent Living Skills</v>
      </c>
      <c r="D1435" s="22"/>
      <c r="E1435" s="22" t="s">
        <v>127</v>
      </c>
      <c r="F1435" s="22"/>
    </row>
    <row r="1436" spans="1:6" ht="11.25">
      <c r="A1436" s="18" t="s">
        <v>2038</v>
      </c>
      <c r="B1436" s="24" t="s">
        <v>2039</v>
      </c>
      <c r="C1436" s="24" t="str">
        <f t="shared" si="22"/>
        <v>E12.08 - Occupational Therapy</v>
      </c>
      <c r="D1436" s="22"/>
      <c r="E1436" s="22" t="s">
        <v>127</v>
      </c>
      <c r="F1436" s="22"/>
    </row>
    <row r="1437" spans="1:6" ht="11.25">
      <c r="A1437" s="18" t="s">
        <v>2040</v>
      </c>
      <c r="B1437" s="24" t="s">
        <v>2041</v>
      </c>
      <c r="C1437" s="24" t="str">
        <f t="shared" si="22"/>
        <v>E12.09 - Physical Therapy</v>
      </c>
      <c r="D1437" s="22"/>
      <c r="E1437" s="22" t="s">
        <v>127</v>
      </c>
      <c r="F1437" s="22"/>
    </row>
    <row r="1438" spans="1:6" ht="11.25">
      <c r="A1438" s="18" t="s">
        <v>2042</v>
      </c>
      <c r="B1438" s="24" t="s">
        <v>2043</v>
      </c>
      <c r="C1438" s="24" t="str">
        <f t="shared" si="22"/>
        <v>E12.10 - Rehabilitation of Hearing Impaired</v>
      </c>
      <c r="D1438" s="22"/>
      <c r="E1438" s="22" t="s">
        <v>127</v>
      </c>
      <c r="F1438" s="22"/>
    </row>
    <row r="1439" spans="1:6" ht="11.25">
      <c r="A1439" s="18" t="s">
        <v>2044</v>
      </c>
      <c r="B1439" s="24" t="s">
        <v>2045</v>
      </c>
      <c r="C1439" s="24" t="str">
        <f t="shared" si="22"/>
        <v>E12.11 - Rehabilitation of Language &amp; Speech Disorders</v>
      </c>
      <c r="D1439" s="22"/>
      <c r="E1439" s="22" t="s">
        <v>127</v>
      </c>
      <c r="F1439" s="22"/>
    </row>
    <row r="1440" spans="1:6" ht="11.25">
      <c r="A1440" s="18" t="s">
        <v>2046</v>
      </c>
      <c r="B1440" s="24" t="s">
        <v>2047</v>
      </c>
      <c r="C1440" s="24" t="str">
        <f t="shared" si="22"/>
        <v>E13 - Reproductive Health</v>
      </c>
      <c r="D1440" s="22"/>
      <c r="E1440" s="22" t="s">
        <v>127</v>
      </c>
      <c r="F1440" s="22"/>
    </row>
    <row r="1441" spans="1:6" ht="11.25">
      <c r="A1441" s="18" t="s">
        <v>2048</v>
      </c>
      <c r="B1441" s="24" t="s">
        <v>2049</v>
      </c>
      <c r="C1441" s="24" t="str">
        <f t="shared" si="22"/>
        <v>E13.02 - Family Planning</v>
      </c>
      <c r="D1441" s="22"/>
      <c r="E1441" s="22" t="s">
        <v>127</v>
      </c>
      <c r="F1441" s="22"/>
    </row>
    <row r="1442" spans="1:6" ht="11.25">
      <c r="A1442" s="18" t="s">
        <v>2050</v>
      </c>
      <c r="B1442" s="24" t="s">
        <v>2051</v>
      </c>
      <c r="C1442" s="24" t="str">
        <f t="shared" si="22"/>
        <v>E13.03 - Maternal &amp; Infant Care</v>
      </c>
      <c r="D1442" s="22"/>
      <c r="E1442" s="22" t="s">
        <v>127</v>
      </c>
      <c r="F1442" s="22"/>
    </row>
    <row r="1443" spans="1:6" ht="11.25">
      <c r="A1443" s="18" t="s">
        <v>2052</v>
      </c>
      <c r="B1443" s="24" t="s">
        <v>2053</v>
      </c>
      <c r="C1443" s="24" t="str">
        <f t="shared" si="22"/>
        <v>E13.04 - Sexuality Education</v>
      </c>
      <c r="D1443" s="22"/>
      <c r="E1443" s="22" t="s">
        <v>127</v>
      </c>
      <c r="F1443" s="22"/>
    </row>
    <row r="1444" spans="1:6" ht="11.25">
      <c r="A1444" s="18" t="s">
        <v>2054</v>
      </c>
      <c r="B1444" s="24" t="s">
        <v>2055</v>
      </c>
      <c r="C1444" s="24" t="str">
        <f t="shared" si="22"/>
        <v>F01 - Mental Health, Substance Abuse Programs, General/other</v>
      </c>
      <c r="D1444" s="22"/>
      <c r="E1444" s="22" t="s">
        <v>127</v>
      </c>
      <c r="F1444" s="22"/>
    </row>
    <row r="1445" spans="1:6" ht="11.25">
      <c r="A1445" s="18" t="s">
        <v>2056</v>
      </c>
      <c r="B1445" s="24" t="s">
        <v>2057</v>
      </c>
      <c r="C1445" s="24" t="str">
        <f t="shared" si="22"/>
        <v>F02 - Crisis Intervention</v>
      </c>
      <c r="D1445" s="22"/>
      <c r="E1445" s="22" t="s">
        <v>127</v>
      </c>
      <c r="F1445" s="22"/>
    </row>
    <row r="1446" spans="1:6" ht="11.25">
      <c r="A1446" s="18" t="s">
        <v>2058</v>
      </c>
      <c r="B1446" s="24" t="s">
        <v>2059</v>
      </c>
      <c r="C1446" s="24" t="str">
        <f t="shared" si="22"/>
        <v>F02.02 - Sexual Assault Crisis Intervention</v>
      </c>
      <c r="D1446" s="22"/>
      <c r="E1446" s="22" t="s">
        <v>127</v>
      </c>
      <c r="F1446" s="22"/>
    </row>
    <row r="1447" spans="1:6" ht="11.25">
      <c r="A1447" s="18" t="s">
        <v>2060</v>
      </c>
      <c r="B1447" s="24" t="s">
        <v>2061</v>
      </c>
      <c r="C1447" s="24" t="str">
        <f t="shared" si="22"/>
        <v>F02.03 - Substance Abuse Crisis Intervention</v>
      </c>
      <c r="D1447" s="22"/>
      <c r="E1447" s="22" t="s">
        <v>127</v>
      </c>
      <c r="F1447" s="22"/>
    </row>
    <row r="1448" spans="1:6" ht="11.25">
      <c r="A1448" s="18" t="s">
        <v>2062</v>
      </c>
      <c r="B1448" s="24" t="s">
        <v>2063</v>
      </c>
      <c r="C1448" s="24" t="str">
        <f t="shared" si="22"/>
        <v>F02.04 - Suicide Prevention</v>
      </c>
      <c r="D1448" s="22"/>
      <c r="E1448" s="22" t="s">
        <v>127</v>
      </c>
      <c r="F1448" s="22"/>
    </row>
    <row r="1449" spans="1:6" ht="11.25">
      <c r="A1449" s="18" t="s">
        <v>2064</v>
      </c>
      <c r="B1449" s="24" t="s">
        <v>2065</v>
      </c>
      <c r="C1449" s="24" t="str">
        <f t="shared" si="22"/>
        <v>F03 - Mental Disorders</v>
      </c>
      <c r="D1449" s="22"/>
      <c r="E1449" s="22" t="s">
        <v>127</v>
      </c>
      <c r="F1449" s="22"/>
    </row>
    <row r="1450" spans="1:6" ht="11.25">
      <c r="A1450" s="18" t="s">
        <v>2066</v>
      </c>
      <c r="B1450" s="24" t="s">
        <v>2067</v>
      </c>
      <c r="C1450" s="24" t="str">
        <f t="shared" si="22"/>
        <v>F03.03 - Anxiety Disorders</v>
      </c>
      <c r="D1450" s="22"/>
      <c r="E1450" s="22" t="s">
        <v>127</v>
      </c>
      <c r="F1450" s="22"/>
    </row>
    <row r="1451" spans="1:6" ht="11.25">
      <c r="A1451" s="18" t="s">
        <v>2068</v>
      </c>
      <c r="B1451" s="24" t="s">
        <v>2069</v>
      </c>
      <c r="C1451" s="24" t="str">
        <f t="shared" si="22"/>
        <v>F03.04 - Childhood Behavioral Disorders</v>
      </c>
      <c r="D1451" s="22"/>
      <c r="E1451" s="22" t="s">
        <v>127</v>
      </c>
      <c r="F1451" s="22"/>
    </row>
    <row r="1452" spans="1:6" ht="11.25">
      <c r="A1452" s="18" t="s">
        <v>2070</v>
      </c>
      <c r="B1452" s="24" t="s">
        <v>2071</v>
      </c>
      <c r="C1452" s="24" t="str">
        <f t="shared" si="22"/>
        <v>F03.05 - Cognitive Disorders</v>
      </c>
      <c r="D1452" s="22"/>
      <c r="E1452" s="22" t="s">
        <v>127</v>
      </c>
      <c r="F1452" s="22"/>
    </row>
    <row r="1453" spans="1:6" ht="11.25">
      <c r="A1453" s="18" t="s">
        <v>2072</v>
      </c>
      <c r="B1453" s="24" t="s">
        <v>2073</v>
      </c>
      <c r="C1453" s="24" t="str">
        <f t="shared" si="22"/>
        <v>F03.07 - Eating Disorders</v>
      </c>
      <c r="D1453" s="22"/>
      <c r="E1453" s="22" t="s">
        <v>127</v>
      </c>
      <c r="F1453" s="22"/>
    </row>
    <row r="1454" spans="1:6" ht="11.25">
      <c r="A1454" s="18" t="s">
        <v>2074</v>
      </c>
      <c r="B1454" s="24" t="s">
        <v>36</v>
      </c>
      <c r="C1454" s="24" t="str">
        <f t="shared" si="22"/>
        <v>F03.09 - Impulse-Control Disorders</v>
      </c>
      <c r="D1454" s="22"/>
      <c r="E1454" s="22" t="s">
        <v>127</v>
      </c>
      <c r="F1454" s="22"/>
    </row>
    <row r="1455" spans="1:6" ht="11.25">
      <c r="A1455" s="18" t="s">
        <v>37</v>
      </c>
      <c r="B1455" s="24" t="s">
        <v>38</v>
      </c>
      <c r="C1455" s="24" t="str">
        <f t="shared" si="22"/>
        <v>F03.10 - Mood Disorders</v>
      </c>
      <c r="D1455" s="22"/>
      <c r="E1455" s="22" t="s">
        <v>127</v>
      </c>
      <c r="F1455" s="22"/>
    </row>
    <row r="1456" spans="1:6" ht="11.25">
      <c r="A1456" s="18" t="s">
        <v>39</v>
      </c>
      <c r="B1456" s="24" t="s">
        <v>40</v>
      </c>
      <c r="C1456" s="24" t="str">
        <f t="shared" si="22"/>
        <v>F03.11 - Personality Disorders</v>
      </c>
      <c r="D1456" s="22"/>
      <c r="E1456" s="22" t="s">
        <v>127</v>
      </c>
      <c r="F1456" s="22"/>
    </row>
    <row r="1457" spans="1:6" ht="11.25">
      <c r="A1457" s="18" t="s">
        <v>41</v>
      </c>
      <c r="B1457" s="24" t="s">
        <v>42</v>
      </c>
      <c r="C1457" s="24" t="str">
        <f t="shared" si="22"/>
        <v>F03.16 - Psychophysiological Disorders</v>
      </c>
      <c r="D1457" s="22"/>
      <c r="E1457" s="22" t="s">
        <v>127</v>
      </c>
      <c r="F1457" s="22"/>
    </row>
    <row r="1458" spans="1:6" ht="11.25">
      <c r="A1458" s="18" t="s">
        <v>43</v>
      </c>
      <c r="B1458" s="24" t="s">
        <v>44</v>
      </c>
      <c r="C1458" s="24" t="str">
        <f t="shared" si="22"/>
        <v>F03.17 - Schizophrenia &amp; Other Psychotic Disorders</v>
      </c>
      <c r="D1458" s="22"/>
      <c r="E1458" s="22" t="s">
        <v>127</v>
      </c>
      <c r="F1458" s="22"/>
    </row>
    <row r="1459" spans="1:6" ht="11.25">
      <c r="A1459" s="18" t="s">
        <v>45</v>
      </c>
      <c r="B1459" s="24" t="s">
        <v>46</v>
      </c>
      <c r="C1459" s="24" t="str">
        <f t="shared" si="22"/>
        <v>F03.18 - Sexual &amp; Gender Identity Disorders</v>
      </c>
      <c r="D1459" s="22"/>
      <c r="E1459" s="22" t="s">
        <v>127</v>
      </c>
      <c r="F1459" s="22"/>
    </row>
    <row r="1460" spans="1:6" ht="11.25">
      <c r="A1460" s="18" t="s">
        <v>47</v>
      </c>
      <c r="B1460" s="24" t="s">
        <v>48</v>
      </c>
      <c r="C1460" s="24" t="str">
        <f t="shared" si="22"/>
        <v>F03.19 - Sleep Disorders</v>
      </c>
      <c r="D1460" s="22"/>
      <c r="E1460" s="22" t="s">
        <v>127</v>
      </c>
      <c r="F1460" s="22"/>
    </row>
    <row r="1461" spans="1:6" ht="11.25">
      <c r="A1461" s="18" t="s">
        <v>49</v>
      </c>
      <c r="B1461" s="24" t="s">
        <v>50</v>
      </c>
      <c r="C1461" s="24" t="str">
        <f t="shared" si="22"/>
        <v>F04 - Mental Health Treatment</v>
      </c>
      <c r="D1461" s="22"/>
      <c r="E1461" s="22" t="s">
        <v>127</v>
      </c>
      <c r="F1461" s="22"/>
    </row>
    <row r="1462" spans="1:6" ht="11.25">
      <c r="A1462" s="18" t="s">
        <v>51</v>
      </c>
      <c r="B1462" s="24" t="s">
        <v>52</v>
      </c>
      <c r="C1462" s="24" t="str">
        <f t="shared" si="22"/>
        <v>F04.02 - Inpatient Mental Health Treatment</v>
      </c>
      <c r="D1462" s="22"/>
      <c r="E1462" s="22" t="s">
        <v>127</v>
      </c>
      <c r="F1462" s="22"/>
    </row>
    <row r="1463" spans="1:6" ht="11.25">
      <c r="A1463" s="18" t="s">
        <v>53</v>
      </c>
      <c r="B1463" s="24" t="s">
        <v>2557</v>
      </c>
      <c r="C1463" s="24" t="str">
        <f t="shared" si="22"/>
        <v>F04.03 - Outpatient Mental Health Treatment</v>
      </c>
      <c r="D1463" s="22"/>
      <c r="E1463" s="22" t="s">
        <v>127</v>
      </c>
      <c r="F1463" s="22"/>
    </row>
    <row r="1464" spans="1:6" ht="11.25">
      <c r="A1464" s="18" t="s">
        <v>2558</v>
      </c>
      <c r="B1464" s="24" t="s">
        <v>2559</v>
      </c>
      <c r="C1464" s="24" t="str">
        <f t="shared" si="22"/>
        <v>F04.04 - Residential Mental Health Treatment</v>
      </c>
      <c r="D1464" s="22"/>
      <c r="E1464" s="22" t="s">
        <v>127</v>
      </c>
      <c r="F1464" s="22"/>
    </row>
    <row r="1465" spans="1:6" ht="11.25">
      <c r="A1465" s="18" t="s">
        <v>2560</v>
      </c>
      <c r="B1465" s="24" t="s">
        <v>2561</v>
      </c>
      <c r="C1465" s="24" t="str">
        <f t="shared" si="22"/>
        <v>F05 - Psychiatric Case Management</v>
      </c>
      <c r="D1465" s="22"/>
      <c r="E1465" s="22" t="s">
        <v>127</v>
      </c>
      <c r="F1465" s="22"/>
    </row>
    <row r="1466" spans="1:6" ht="11.25">
      <c r="A1466" s="18" t="s">
        <v>2562</v>
      </c>
      <c r="B1466" s="24" t="s">
        <v>2563</v>
      </c>
      <c r="C1466" s="24" t="str">
        <f t="shared" si="22"/>
        <v>F06 - Specialized Counseling</v>
      </c>
      <c r="D1466" s="22"/>
      <c r="E1466" s="22" t="s">
        <v>127</v>
      </c>
      <c r="F1466" s="22"/>
    </row>
    <row r="1467" spans="1:6" ht="11.25">
      <c r="A1467" s="18" t="s">
        <v>2564</v>
      </c>
      <c r="B1467" s="24" t="s">
        <v>2565</v>
      </c>
      <c r="C1467" s="24" t="str">
        <f t="shared" si="22"/>
        <v>F06.02 - Family Violence Counseling</v>
      </c>
      <c r="D1467" s="22"/>
      <c r="E1467" s="22" t="s">
        <v>127</v>
      </c>
      <c r="F1467" s="22"/>
    </row>
    <row r="1468" spans="1:6" ht="11.25">
      <c r="A1468" s="18" t="s">
        <v>2566</v>
      </c>
      <c r="B1468" s="24" t="s">
        <v>2567</v>
      </c>
      <c r="C1468" s="24" t="str">
        <f t="shared" si="22"/>
        <v>F06.02.02 - Child Abuse Counseling</v>
      </c>
      <c r="D1468" s="22"/>
      <c r="E1468" s="22" t="s">
        <v>127</v>
      </c>
      <c r="F1468" s="22"/>
    </row>
    <row r="1469" spans="1:6" ht="11.25">
      <c r="A1469" s="18" t="s">
        <v>2568</v>
      </c>
      <c r="B1469" s="24" t="s">
        <v>2569</v>
      </c>
      <c r="C1469" s="24" t="str">
        <f t="shared" si="22"/>
        <v>F06.02.03 - Spouse Abuse Counseling</v>
      </c>
      <c r="D1469" s="22"/>
      <c r="E1469" s="22" t="s">
        <v>127</v>
      </c>
      <c r="F1469" s="22"/>
    </row>
    <row r="1470" spans="1:6" ht="11.25">
      <c r="A1470" s="18" t="s">
        <v>2570</v>
      </c>
      <c r="B1470" s="24" t="s">
        <v>2571</v>
      </c>
      <c r="C1470" s="24" t="str">
        <f t="shared" si="22"/>
        <v>F06.03 - Grief Counseling</v>
      </c>
      <c r="D1470" s="22"/>
      <c r="E1470" s="22" t="s">
        <v>127</v>
      </c>
      <c r="F1470" s="22"/>
    </row>
    <row r="1471" spans="1:6" ht="11.25">
      <c r="A1471" s="18" t="s">
        <v>2572</v>
      </c>
      <c r="B1471" s="24" t="s">
        <v>2573</v>
      </c>
      <c r="C1471" s="24" t="str">
        <f t="shared" si="22"/>
        <v>F06.04 - Marriage Counseling</v>
      </c>
      <c r="D1471" s="22"/>
      <c r="E1471" s="22" t="s">
        <v>127</v>
      </c>
      <c r="F1471" s="22"/>
    </row>
    <row r="1472" spans="1:6" ht="11.25">
      <c r="A1472" s="18" t="s">
        <v>2574</v>
      </c>
      <c r="B1472" s="24" t="s">
        <v>2575</v>
      </c>
      <c r="C1472" s="24" t="str">
        <f t="shared" si="22"/>
        <v>F06.05 - Pastoral Counseling</v>
      </c>
      <c r="D1472" s="22"/>
      <c r="E1472" s="22" t="s">
        <v>127</v>
      </c>
      <c r="F1472" s="22"/>
    </row>
    <row r="1473" spans="1:6" ht="11.25">
      <c r="A1473" s="18" t="s">
        <v>2576</v>
      </c>
      <c r="B1473" s="24" t="s">
        <v>2577</v>
      </c>
      <c r="C1473" s="24" t="str">
        <f t="shared" si="22"/>
        <v>F06.06 - Peer Counseling</v>
      </c>
      <c r="D1473" s="22"/>
      <c r="E1473" s="22" t="s">
        <v>127</v>
      </c>
      <c r="F1473" s="22"/>
    </row>
    <row r="1474" spans="1:6" ht="11.25">
      <c r="A1474" s="18" t="s">
        <v>2578</v>
      </c>
      <c r="B1474" s="24" t="s">
        <v>2579</v>
      </c>
      <c r="C1474" s="24" t="str">
        <f aca="true" t="shared" si="23" ref="C1474:C1537">A1474&amp;" - "&amp;B1474</f>
        <v>F07 - Specialized Therapy</v>
      </c>
      <c r="D1474" s="22"/>
      <c r="E1474" s="22" t="s">
        <v>127</v>
      </c>
      <c r="F1474" s="22"/>
    </row>
    <row r="1475" spans="1:6" ht="11.25">
      <c r="A1475" s="18" t="s">
        <v>2580</v>
      </c>
      <c r="B1475" s="24" t="s">
        <v>2581</v>
      </c>
      <c r="C1475" s="24" t="str">
        <f t="shared" si="23"/>
        <v>F07.02 - Animal-Assisted Therapy</v>
      </c>
      <c r="D1475" s="22"/>
      <c r="E1475" s="22" t="s">
        <v>127</v>
      </c>
      <c r="F1475" s="22"/>
    </row>
    <row r="1476" spans="1:6" ht="11.25">
      <c r="A1476" s="18" t="s">
        <v>2582</v>
      </c>
      <c r="B1476" s="24" t="s">
        <v>2583</v>
      </c>
      <c r="C1476" s="24" t="str">
        <f t="shared" si="23"/>
        <v>F07.03 - Creative Arts Therapy</v>
      </c>
      <c r="D1476" s="22"/>
      <c r="E1476" s="22" t="s">
        <v>127</v>
      </c>
      <c r="F1476" s="22"/>
    </row>
    <row r="1477" spans="1:6" ht="11.25">
      <c r="A1477" s="18" t="s">
        <v>2584</v>
      </c>
      <c r="B1477" s="24" t="s">
        <v>2585</v>
      </c>
      <c r="C1477" s="24" t="str">
        <f t="shared" si="23"/>
        <v>F08 - Substance Abuse</v>
      </c>
      <c r="D1477" s="22"/>
      <c r="E1477" s="22" t="s">
        <v>127</v>
      </c>
      <c r="F1477" s="22"/>
    </row>
    <row r="1478" spans="1:6" ht="11.25">
      <c r="A1478" s="18" t="s">
        <v>2586</v>
      </c>
      <c r="B1478" s="24" t="s">
        <v>2587</v>
      </c>
      <c r="C1478" s="24" t="str">
        <f t="shared" si="23"/>
        <v>F08.02 - Assessment for Substance Abuse</v>
      </c>
      <c r="D1478" s="22"/>
      <c r="E1478" s="22" t="s">
        <v>127</v>
      </c>
      <c r="F1478" s="22"/>
    </row>
    <row r="1479" spans="1:6" ht="11.25">
      <c r="A1479" s="18" t="s">
        <v>2588</v>
      </c>
      <c r="B1479" s="24" t="s">
        <v>2589</v>
      </c>
      <c r="C1479" s="24" t="str">
        <f t="shared" si="23"/>
        <v>F08.03 - Detoxification</v>
      </c>
      <c r="D1479" s="22"/>
      <c r="E1479" s="22" t="s">
        <v>127</v>
      </c>
      <c r="F1479" s="22"/>
    </row>
    <row r="1480" spans="1:6" ht="11.25">
      <c r="A1480" s="18" t="s">
        <v>3149</v>
      </c>
      <c r="B1480" s="24" t="s">
        <v>3150</v>
      </c>
      <c r="C1480" s="24" t="str">
        <f t="shared" si="23"/>
        <v>F08.04 - Inpatient Substance Abuse Treatment</v>
      </c>
      <c r="D1480" s="22"/>
      <c r="E1480" s="22" t="s">
        <v>127</v>
      </c>
      <c r="F1480" s="22"/>
    </row>
    <row r="1481" spans="1:6" ht="11.25">
      <c r="A1481" s="18" t="s">
        <v>3151</v>
      </c>
      <c r="B1481" s="24" t="s">
        <v>3152</v>
      </c>
      <c r="C1481" s="24" t="str">
        <f t="shared" si="23"/>
        <v>F08.05 - Outpatient Substance Abuse Treatment</v>
      </c>
      <c r="D1481" s="22"/>
      <c r="E1481" s="22" t="s">
        <v>127</v>
      </c>
      <c r="F1481" s="22"/>
    </row>
    <row r="1482" spans="1:6" ht="11.25">
      <c r="A1482" s="18" t="s">
        <v>3153</v>
      </c>
      <c r="B1482" s="24" t="s">
        <v>3154</v>
      </c>
      <c r="C1482" s="24" t="str">
        <f t="shared" si="23"/>
        <v>F08.06 - Relapse Prevention/Transitional Substance Abuse</v>
      </c>
      <c r="D1482" s="22"/>
      <c r="E1482" s="22" t="s">
        <v>127</v>
      </c>
      <c r="F1482" s="22"/>
    </row>
    <row r="1483" spans="1:6" ht="11.25">
      <c r="A1483" s="18" t="s">
        <v>3155</v>
      </c>
      <c r="B1483" s="24" t="s">
        <v>3156</v>
      </c>
      <c r="C1483" s="24" t="str">
        <f t="shared" si="23"/>
        <v>F08.07 - Residential Substance Abuse Treatment</v>
      </c>
      <c r="D1483" s="22"/>
      <c r="E1483" s="22" t="s">
        <v>127</v>
      </c>
      <c r="F1483" s="22"/>
    </row>
    <row r="1484" spans="1:6" ht="11.25">
      <c r="A1484" s="18" t="s">
        <v>3157</v>
      </c>
      <c r="B1484" s="24" t="s">
        <v>3158</v>
      </c>
      <c r="C1484" s="24" t="str">
        <f t="shared" si="23"/>
        <v>F08.08 - Smoking Cessation</v>
      </c>
      <c r="D1484" s="22"/>
      <c r="E1484" s="22" t="s">
        <v>127</v>
      </c>
      <c r="F1484" s="22"/>
    </row>
    <row r="1485" spans="1:6" ht="11.25">
      <c r="A1485" s="18" t="s">
        <v>3159</v>
      </c>
      <c r="B1485" s="24" t="s">
        <v>3160</v>
      </c>
      <c r="C1485" s="24" t="str">
        <f t="shared" si="23"/>
        <v>F08.09 - Substance Abuse Counseling</v>
      </c>
      <c r="D1485" s="22"/>
      <c r="E1485" s="22" t="s">
        <v>127</v>
      </c>
      <c r="F1485" s="22"/>
    </row>
    <row r="1486" spans="1:6" ht="11.25">
      <c r="A1486" s="18" t="s">
        <v>3161</v>
      </c>
      <c r="B1486" s="24" t="s">
        <v>3162</v>
      </c>
      <c r="C1486" s="24" t="str">
        <f t="shared" si="23"/>
        <v>F08.10 - Substance Abuse Prevention</v>
      </c>
      <c r="D1486" s="22"/>
      <c r="E1486" s="22" t="s">
        <v>127</v>
      </c>
      <c r="F1486" s="22"/>
    </row>
    <row r="1487" spans="1:6" ht="11.25">
      <c r="A1487" s="18" t="s">
        <v>3163</v>
      </c>
      <c r="B1487" s="24" t="s">
        <v>249</v>
      </c>
      <c r="C1487" s="24" t="str">
        <f t="shared" si="23"/>
        <v>F08.11 - Substance Abuse Support Group</v>
      </c>
      <c r="D1487" s="22"/>
      <c r="E1487" s="22" t="s">
        <v>127</v>
      </c>
      <c r="F1487" s="22"/>
    </row>
    <row r="1488" spans="1:6" ht="11.25">
      <c r="A1488" s="18" t="s">
        <v>250</v>
      </c>
      <c r="B1488" s="24" t="s">
        <v>251</v>
      </c>
      <c r="C1488" s="24" t="str">
        <f t="shared" si="23"/>
        <v>G01 - Diseases, Disorders &amp; Medical Disciplines, General/Other</v>
      </c>
      <c r="D1488" s="22"/>
      <c r="E1488" s="22" t="s">
        <v>127</v>
      </c>
      <c r="F1488" s="22"/>
    </row>
    <row r="1489" spans="1:6" ht="11.25">
      <c r="A1489" s="18" t="s">
        <v>252</v>
      </c>
      <c r="B1489" s="24" t="s">
        <v>253</v>
      </c>
      <c r="C1489" s="24" t="str">
        <f t="shared" si="23"/>
        <v>G02 - Diseases &amp; Disorders</v>
      </c>
      <c r="D1489" s="22"/>
      <c r="E1489" s="22" t="s">
        <v>127</v>
      </c>
      <c r="F1489" s="22"/>
    </row>
    <row r="1490" spans="1:6" ht="11.25">
      <c r="A1490" s="18" t="s">
        <v>254</v>
      </c>
      <c r="B1490" s="24" t="s">
        <v>255</v>
      </c>
      <c r="C1490" s="24" t="str">
        <f t="shared" si="23"/>
        <v>G02.02 - Allergy &amp; Immunological Diseases</v>
      </c>
      <c r="D1490" s="22"/>
      <c r="E1490" s="22" t="s">
        <v>127</v>
      </c>
      <c r="F1490" s="22"/>
    </row>
    <row r="1491" spans="1:6" ht="11.25">
      <c r="A1491" s="18" t="s">
        <v>256</v>
      </c>
      <c r="B1491" s="24" t="s">
        <v>257</v>
      </c>
      <c r="C1491" s="24" t="str">
        <f t="shared" si="23"/>
        <v>G02.03 - Birth Defects, Genetic Disorders &amp; Developmental Disorders</v>
      </c>
      <c r="D1491" s="22"/>
      <c r="E1491" s="22" t="s">
        <v>127</v>
      </c>
      <c r="F1491" s="22"/>
    </row>
    <row r="1492" spans="1:6" ht="11.25">
      <c r="A1492" s="18" t="s">
        <v>258</v>
      </c>
      <c r="B1492" s="24" t="s">
        <v>259</v>
      </c>
      <c r="C1492" s="24" t="str">
        <f t="shared" si="23"/>
        <v>G02.03.02 - Cerebral Palsy</v>
      </c>
      <c r="D1492" s="22"/>
      <c r="E1492" s="22" t="s">
        <v>127</v>
      </c>
      <c r="F1492" s="22"/>
    </row>
    <row r="1493" spans="1:6" ht="11.25">
      <c r="A1493" s="18" t="s">
        <v>260</v>
      </c>
      <c r="B1493" s="24" t="s">
        <v>261</v>
      </c>
      <c r="C1493" s="24" t="str">
        <f t="shared" si="23"/>
        <v>G02.03.03 - Cystic Fibrosis</v>
      </c>
      <c r="D1493" s="22"/>
      <c r="E1493" s="22" t="s">
        <v>127</v>
      </c>
      <c r="F1493" s="22"/>
    </row>
    <row r="1494" spans="1:6" ht="11.25">
      <c r="A1494" s="18" t="s">
        <v>262</v>
      </c>
      <c r="B1494" s="24" t="s">
        <v>263</v>
      </c>
      <c r="C1494" s="24" t="str">
        <f t="shared" si="23"/>
        <v>G02.03.04 - Down Syndrome</v>
      </c>
      <c r="D1494" s="22"/>
      <c r="E1494" s="22" t="s">
        <v>127</v>
      </c>
      <c r="F1494" s="22"/>
    </row>
    <row r="1495" spans="1:6" ht="11.25">
      <c r="A1495" s="18" t="s">
        <v>264</v>
      </c>
      <c r="B1495" s="24" t="s">
        <v>265</v>
      </c>
      <c r="C1495" s="24" t="str">
        <f t="shared" si="23"/>
        <v>G02.04 - Cancer</v>
      </c>
      <c r="D1495" s="22"/>
      <c r="E1495" s="22" t="s">
        <v>127</v>
      </c>
      <c r="F1495" s="22"/>
    </row>
    <row r="1496" spans="1:6" ht="11.25">
      <c r="A1496" s="18" t="s">
        <v>266</v>
      </c>
      <c r="B1496" s="24" t="s">
        <v>267</v>
      </c>
      <c r="C1496" s="24" t="str">
        <f t="shared" si="23"/>
        <v>G02.04.02 - Leukemia</v>
      </c>
      <c r="D1496" s="22"/>
      <c r="E1496" s="22" t="s">
        <v>127</v>
      </c>
      <c r="F1496" s="22"/>
    </row>
    <row r="1497" spans="1:6" ht="11.25">
      <c r="A1497" s="18" t="s">
        <v>268</v>
      </c>
      <c r="B1497" s="24" t="s">
        <v>269</v>
      </c>
      <c r="C1497" s="24" t="str">
        <f t="shared" si="23"/>
        <v>G02.04.03 - Women's Cancers</v>
      </c>
      <c r="D1497" s="22"/>
      <c r="E1497" s="22" t="s">
        <v>127</v>
      </c>
      <c r="F1497" s="22"/>
    </row>
    <row r="1498" spans="1:6" ht="11.25">
      <c r="A1498" s="18" t="s">
        <v>270</v>
      </c>
      <c r="B1498" s="24" t="s">
        <v>271</v>
      </c>
      <c r="C1498" s="24" t="str">
        <f t="shared" si="23"/>
        <v>G02.05 - Cardiovascular Diseases</v>
      </c>
      <c r="D1498" s="22"/>
      <c r="E1498" s="22" t="s">
        <v>127</v>
      </c>
      <c r="F1498" s="22"/>
    </row>
    <row r="1499" spans="1:6" ht="11.25">
      <c r="A1499" s="18" t="s">
        <v>272</v>
      </c>
      <c r="B1499" s="24" t="s">
        <v>273</v>
      </c>
      <c r="C1499" s="24" t="str">
        <f t="shared" si="23"/>
        <v>G02.05.02 - Heart Diseases</v>
      </c>
      <c r="D1499" s="22"/>
      <c r="E1499" s="22" t="s">
        <v>127</v>
      </c>
      <c r="F1499" s="22"/>
    </row>
    <row r="1500" spans="1:6" ht="11.25">
      <c r="A1500" s="18" t="s">
        <v>274</v>
      </c>
      <c r="B1500" s="24" t="s">
        <v>275</v>
      </c>
      <c r="C1500" s="24" t="str">
        <f t="shared" si="23"/>
        <v>G02.06 - Communications Disorders</v>
      </c>
      <c r="D1500" s="22"/>
      <c r="E1500" s="22" t="s">
        <v>127</v>
      </c>
      <c r="F1500" s="22"/>
    </row>
    <row r="1501" spans="1:6" ht="11.25">
      <c r="A1501" s="18" t="s">
        <v>276</v>
      </c>
      <c r="B1501" s="24" t="s">
        <v>277</v>
      </c>
      <c r="C1501" s="24" t="str">
        <f t="shared" si="23"/>
        <v>G02.06.02 - Language &amp; Speech Disorders</v>
      </c>
      <c r="D1501" s="22"/>
      <c r="E1501" s="22" t="s">
        <v>127</v>
      </c>
      <c r="F1501" s="22"/>
    </row>
    <row r="1502" spans="1:6" ht="11.25">
      <c r="A1502" s="18" t="s">
        <v>278</v>
      </c>
      <c r="B1502" s="24" t="s">
        <v>279</v>
      </c>
      <c r="C1502" s="24" t="str">
        <f t="shared" si="23"/>
        <v>G02.06.03 - Learning Disabilities</v>
      </c>
      <c r="D1502" s="22"/>
      <c r="E1502" s="22" t="s">
        <v>127</v>
      </c>
      <c r="F1502" s="22"/>
    </row>
    <row r="1503" spans="1:6" ht="11.25">
      <c r="A1503" s="18" t="s">
        <v>280</v>
      </c>
      <c r="B1503" s="24" t="s">
        <v>281</v>
      </c>
      <c r="C1503" s="24" t="str">
        <f t="shared" si="23"/>
        <v>G02.07 - Diseases of the Blood &amp; Blood-Forming Organs</v>
      </c>
      <c r="D1503" s="22"/>
      <c r="E1503" s="22" t="s">
        <v>127</v>
      </c>
      <c r="F1503" s="22"/>
    </row>
    <row r="1504" spans="1:6" ht="11.25">
      <c r="A1504" s="18" t="s">
        <v>282</v>
      </c>
      <c r="B1504" s="24" t="s">
        <v>283</v>
      </c>
      <c r="C1504" s="24" t="str">
        <f t="shared" si="23"/>
        <v>G02.07.02 - Hemophilia</v>
      </c>
      <c r="D1504" s="22"/>
      <c r="E1504" s="22" t="s">
        <v>127</v>
      </c>
      <c r="F1504" s="22"/>
    </row>
    <row r="1505" spans="1:6" ht="11.25">
      <c r="A1505" s="18" t="s">
        <v>284</v>
      </c>
      <c r="B1505" s="24" t="s">
        <v>285</v>
      </c>
      <c r="C1505" s="24" t="str">
        <f t="shared" si="23"/>
        <v>G02.07.03 - Sickle Cell Disease</v>
      </c>
      <c r="D1505" s="22"/>
      <c r="E1505" s="22" t="s">
        <v>127</v>
      </c>
      <c r="F1505" s="22"/>
    </row>
    <row r="1506" spans="1:6" ht="11.25">
      <c r="A1506" s="18" t="s">
        <v>286</v>
      </c>
      <c r="B1506" s="24" t="s">
        <v>287</v>
      </c>
      <c r="C1506" s="24" t="str">
        <f t="shared" si="23"/>
        <v>G02.08 - Digestive System Diseases</v>
      </c>
      <c r="D1506" s="22"/>
      <c r="E1506" s="22" t="s">
        <v>127</v>
      </c>
      <c r="F1506" s="22"/>
    </row>
    <row r="1507" spans="1:6" ht="11.25">
      <c r="A1507" s="18" t="s">
        <v>288</v>
      </c>
      <c r="B1507" s="24" t="s">
        <v>289</v>
      </c>
      <c r="C1507" s="24" t="str">
        <f t="shared" si="23"/>
        <v>G02.08.02 - Liver Diseases</v>
      </c>
      <c r="D1507" s="22"/>
      <c r="E1507" s="22" t="s">
        <v>127</v>
      </c>
      <c r="F1507" s="22"/>
    </row>
    <row r="1508" spans="1:6" ht="11.25">
      <c r="A1508" s="18" t="s">
        <v>290</v>
      </c>
      <c r="B1508" s="24" t="s">
        <v>291</v>
      </c>
      <c r="C1508" s="24" t="str">
        <f t="shared" si="23"/>
        <v>G02.09 - Ear, Nose &amp; Throat Diseases</v>
      </c>
      <c r="D1508" s="22"/>
      <c r="E1508" s="22" t="s">
        <v>127</v>
      </c>
      <c r="F1508" s="22"/>
    </row>
    <row r="1509" spans="1:6" ht="11.25">
      <c r="A1509" s="18" t="s">
        <v>292</v>
      </c>
      <c r="B1509" s="24" t="s">
        <v>293</v>
      </c>
      <c r="C1509" s="24" t="str">
        <f t="shared" si="23"/>
        <v>G02.10 - Endocrine, Metabolic &amp; Nutritional Diseases</v>
      </c>
      <c r="D1509" s="22"/>
      <c r="E1509" s="22" t="s">
        <v>127</v>
      </c>
      <c r="F1509" s="22"/>
    </row>
    <row r="1510" spans="1:6" ht="11.25">
      <c r="A1510" s="18" t="s">
        <v>294</v>
      </c>
      <c r="B1510" s="24" t="s">
        <v>295</v>
      </c>
      <c r="C1510" s="24" t="str">
        <f t="shared" si="23"/>
        <v>G02.10.02 - Diabetes</v>
      </c>
      <c r="D1510" s="22"/>
      <c r="E1510" s="22" t="s">
        <v>127</v>
      </c>
      <c r="F1510" s="22"/>
    </row>
    <row r="1511" spans="1:6" ht="11.25">
      <c r="A1511" s="18" t="s">
        <v>296</v>
      </c>
      <c r="B1511" s="24" t="s">
        <v>297</v>
      </c>
      <c r="C1511" s="24" t="str">
        <f t="shared" si="23"/>
        <v>G02.11 - Eye Diseases, Blindness &amp; Vision Impairments</v>
      </c>
      <c r="D1511" s="22"/>
      <c r="E1511" s="22" t="s">
        <v>127</v>
      </c>
      <c r="F1511" s="22"/>
    </row>
    <row r="1512" spans="1:6" ht="11.25">
      <c r="A1512" s="18" t="s">
        <v>298</v>
      </c>
      <c r="B1512" s="24" t="s">
        <v>299</v>
      </c>
      <c r="C1512" s="24" t="str">
        <f t="shared" si="23"/>
        <v>G02.12 - Genitourinary Diseases</v>
      </c>
      <c r="D1512" s="22"/>
      <c r="E1512" s="22" t="s">
        <v>127</v>
      </c>
      <c r="F1512" s="22"/>
    </row>
    <row r="1513" spans="1:6" ht="11.25">
      <c r="A1513" s="18" t="s">
        <v>300</v>
      </c>
      <c r="B1513" s="24" t="s">
        <v>301</v>
      </c>
      <c r="C1513" s="24" t="str">
        <f t="shared" si="23"/>
        <v>G02.12.02 - Kidney Diseases</v>
      </c>
      <c r="D1513" s="22"/>
      <c r="E1513" s="22" t="s">
        <v>127</v>
      </c>
      <c r="F1513" s="22"/>
    </row>
    <row r="1514" spans="1:6" ht="11.25">
      <c r="A1514" s="18" t="s">
        <v>302</v>
      </c>
      <c r="B1514" s="24" t="s">
        <v>303</v>
      </c>
      <c r="C1514" s="24" t="str">
        <f t="shared" si="23"/>
        <v>G02.13 - Infectious Diseases</v>
      </c>
      <c r="D1514" s="22"/>
      <c r="E1514" s="22" t="s">
        <v>127</v>
      </c>
      <c r="F1514" s="22"/>
    </row>
    <row r="1515" spans="1:6" ht="11.25">
      <c r="A1515" s="18" t="s">
        <v>304</v>
      </c>
      <c r="B1515" s="24" t="s">
        <v>305</v>
      </c>
      <c r="C1515" s="24" t="str">
        <f t="shared" si="23"/>
        <v>G02.13.02 - Hepatitis</v>
      </c>
      <c r="D1515" s="22"/>
      <c r="E1515" s="22" t="s">
        <v>127</v>
      </c>
      <c r="F1515" s="22"/>
    </row>
    <row r="1516" spans="1:6" ht="11.25">
      <c r="A1516" s="18" t="s">
        <v>306</v>
      </c>
      <c r="B1516" s="24" t="s">
        <v>307</v>
      </c>
      <c r="C1516" s="24" t="str">
        <f t="shared" si="23"/>
        <v>G02.13.03 - HIV/AIDS</v>
      </c>
      <c r="D1516" s="22"/>
      <c r="E1516" s="22" t="s">
        <v>127</v>
      </c>
      <c r="F1516" s="22"/>
    </row>
    <row r="1517" spans="1:6" ht="11.25">
      <c r="A1517" s="18" t="s">
        <v>308</v>
      </c>
      <c r="B1517" s="24" t="s">
        <v>309</v>
      </c>
      <c r="C1517" s="24" t="str">
        <f t="shared" si="23"/>
        <v>G02.13.04 - Lyme Disease</v>
      </c>
      <c r="D1517" s="22"/>
      <c r="E1517" s="22" t="s">
        <v>127</v>
      </c>
      <c r="F1517" s="22"/>
    </row>
    <row r="1518" spans="1:6" ht="11.25">
      <c r="A1518" s="18" t="s">
        <v>310</v>
      </c>
      <c r="B1518" s="24" t="s">
        <v>311</v>
      </c>
      <c r="C1518" s="24" t="str">
        <f t="shared" si="23"/>
        <v>G02.13.05 - Sexually Transmitted Diseases</v>
      </c>
      <c r="D1518" s="22"/>
      <c r="E1518" s="22" t="s">
        <v>127</v>
      </c>
      <c r="F1518" s="22"/>
    </row>
    <row r="1519" spans="1:6" ht="11.25">
      <c r="A1519" s="18" t="s">
        <v>312</v>
      </c>
      <c r="B1519" s="24" t="s">
        <v>313</v>
      </c>
      <c r="C1519" s="24" t="str">
        <f t="shared" si="23"/>
        <v>G02.13.06 - Tuberculosis</v>
      </c>
      <c r="D1519" s="22"/>
      <c r="E1519" s="22" t="s">
        <v>127</v>
      </c>
      <c r="F1519" s="22"/>
    </row>
    <row r="1520" spans="1:6" ht="11.25">
      <c r="A1520" s="18" t="s">
        <v>314</v>
      </c>
      <c r="B1520" s="24" t="s">
        <v>130</v>
      </c>
      <c r="C1520" s="24" t="str">
        <f t="shared" si="23"/>
        <v>G02.14 - Musculoskeletal &amp; Connective Tissue Diseases</v>
      </c>
      <c r="D1520" s="22"/>
      <c r="E1520" s="22" t="s">
        <v>127</v>
      </c>
      <c r="F1520" s="22"/>
    </row>
    <row r="1521" spans="1:6" ht="11.25">
      <c r="A1521" s="18" t="s">
        <v>131</v>
      </c>
      <c r="B1521" s="24" t="s">
        <v>132</v>
      </c>
      <c r="C1521" s="24" t="str">
        <f t="shared" si="23"/>
        <v>G02.14.02 - Arthritis</v>
      </c>
      <c r="D1521" s="22"/>
      <c r="E1521" s="22" t="s">
        <v>127</v>
      </c>
      <c r="F1521" s="22"/>
    </row>
    <row r="1522" spans="1:6" ht="11.25">
      <c r="A1522" s="18" t="s">
        <v>133</v>
      </c>
      <c r="B1522" s="24" t="s">
        <v>134</v>
      </c>
      <c r="C1522" s="24" t="str">
        <f t="shared" si="23"/>
        <v>G02.14.03 - Chronic Fatigue Syndrome</v>
      </c>
      <c r="D1522" s="22"/>
      <c r="E1522" s="22" t="s">
        <v>127</v>
      </c>
      <c r="F1522" s="22"/>
    </row>
    <row r="1523" spans="1:6" ht="11.25">
      <c r="A1523" s="18" t="s">
        <v>135</v>
      </c>
      <c r="B1523" s="24" t="s">
        <v>136</v>
      </c>
      <c r="C1523" s="24" t="str">
        <f t="shared" si="23"/>
        <v>G02.14.04 - Lupus</v>
      </c>
      <c r="D1523" s="22"/>
      <c r="E1523" s="22" t="s">
        <v>127</v>
      </c>
      <c r="F1523" s="22"/>
    </row>
    <row r="1524" spans="1:6" ht="11.25">
      <c r="A1524" s="18" t="s">
        <v>137</v>
      </c>
      <c r="B1524" s="24" t="s">
        <v>138</v>
      </c>
      <c r="C1524" s="24" t="str">
        <f t="shared" si="23"/>
        <v>G02.14.05 - Muscular Dystrophy</v>
      </c>
      <c r="D1524" s="22"/>
      <c r="E1524" s="22" t="s">
        <v>127</v>
      </c>
      <c r="F1524" s="22"/>
    </row>
    <row r="1525" spans="1:6" ht="11.25">
      <c r="A1525" s="18" t="s">
        <v>139</v>
      </c>
      <c r="B1525" s="24" t="s">
        <v>140</v>
      </c>
      <c r="C1525" s="24" t="str">
        <f t="shared" si="23"/>
        <v>G02.14.06 - Osteoporosis</v>
      </c>
      <c r="D1525" s="22"/>
      <c r="E1525" s="22" t="s">
        <v>127</v>
      </c>
      <c r="F1525" s="22"/>
    </row>
    <row r="1526" spans="1:6" ht="11.25">
      <c r="A1526" s="18" t="s">
        <v>141</v>
      </c>
      <c r="B1526" s="24" t="s">
        <v>142</v>
      </c>
      <c r="C1526" s="24" t="str">
        <f t="shared" si="23"/>
        <v>G02.15 - Nervous System Diseases</v>
      </c>
      <c r="D1526" s="22"/>
      <c r="E1526" s="22" t="s">
        <v>127</v>
      </c>
      <c r="F1526" s="22"/>
    </row>
    <row r="1527" spans="1:6" ht="11.25">
      <c r="A1527" s="18" t="s">
        <v>143</v>
      </c>
      <c r="B1527" s="24" t="s">
        <v>144</v>
      </c>
      <c r="C1527" s="24" t="str">
        <f t="shared" si="23"/>
        <v>G02.15.02 - Alzheimer Disease</v>
      </c>
      <c r="D1527" s="22"/>
      <c r="E1527" s="22" t="s">
        <v>127</v>
      </c>
      <c r="F1527" s="22"/>
    </row>
    <row r="1528" spans="1:6" ht="11.25">
      <c r="A1528" s="18" t="s">
        <v>145</v>
      </c>
      <c r="B1528" s="24" t="s">
        <v>146</v>
      </c>
      <c r="C1528" s="24" t="str">
        <f t="shared" si="23"/>
        <v>G02.15.03 - Amyotrophic Lateral Sclerosis</v>
      </c>
      <c r="D1528" s="22"/>
      <c r="E1528" s="22" t="s">
        <v>127</v>
      </c>
      <c r="F1528" s="22"/>
    </row>
    <row r="1529" spans="1:6" ht="11.25">
      <c r="A1529" s="18" t="s">
        <v>147</v>
      </c>
      <c r="B1529" s="24" t="s">
        <v>148</v>
      </c>
      <c r="C1529" s="24" t="str">
        <f t="shared" si="23"/>
        <v>G02.15.04 - Epilepsy</v>
      </c>
      <c r="D1529" s="22"/>
      <c r="E1529" s="22" t="s">
        <v>127</v>
      </c>
      <c r="F1529" s="22"/>
    </row>
    <row r="1530" spans="1:6" ht="11.25">
      <c r="A1530" s="18" t="s">
        <v>149</v>
      </c>
      <c r="B1530" s="24" t="s">
        <v>150</v>
      </c>
      <c r="C1530" s="24" t="str">
        <f t="shared" si="23"/>
        <v>G02.15.05 - Multiple Sclerosis</v>
      </c>
      <c r="D1530" s="22"/>
      <c r="E1530" s="22" t="s">
        <v>127</v>
      </c>
      <c r="F1530" s="22"/>
    </row>
    <row r="1531" spans="1:6" ht="11.25">
      <c r="A1531" s="18" t="s">
        <v>151</v>
      </c>
      <c r="B1531" s="24" t="s">
        <v>152</v>
      </c>
      <c r="C1531" s="24" t="str">
        <f t="shared" si="23"/>
        <v>G02.15.06 - Parkinson Disease</v>
      </c>
      <c r="D1531" s="22"/>
      <c r="E1531" s="22" t="s">
        <v>127</v>
      </c>
      <c r="F1531" s="22"/>
    </row>
    <row r="1532" spans="1:6" ht="11.25">
      <c r="A1532" s="18" t="s">
        <v>153</v>
      </c>
      <c r="B1532" s="24" t="s">
        <v>154</v>
      </c>
      <c r="C1532" s="24" t="str">
        <f t="shared" si="23"/>
        <v>G02.16 - Respiratory System Diseases</v>
      </c>
      <c r="D1532" s="22"/>
      <c r="E1532" s="22" t="s">
        <v>127</v>
      </c>
      <c r="F1532" s="22"/>
    </row>
    <row r="1533" spans="1:6" ht="11.25">
      <c r="A1533" s="18" t="s">
        <v>155</v>
      </c>
      <c r="B1533" s="24" t="s">
        <v>156</v>
      </c>
      <c r="C1533" s="24" t="str">
        <f t="shared" si="23"/>
        <v>G02.16.02 - Asthma</v>
      </c>
      <c r="D1533" s="22"/>
      <c r="E1533" s="22" t="s">
        <v>127</v>
      </c>
      <c r="F1533" s="22"/>
    </row>
    <row r="1534" spans="1:6" ht="11.25">
      <c r="A1534" s="18" t="s">
        <v>157</v>
      </c>
      <c r="B1534" s="24" t="s">
        <v>158</v>
      </c>
      <c r="C1534" s="24" t="str">
        <f t="shared" si="23"/>
        <v>G02.16.03 - Lung Diseases</v>
      </c>
      <c r="D1534" s="22"/>
      <c r="E1534" s="22" t="s">
        <v>127</v>
      </c>
      <c r="F1534" s="22"/>
    </row>
    <row r="1535" spans="1:6" ht="11.25">
      <c r="A1535" s="18" t="s">
        <v>159</v>
      </c>
      <c r="B1535" s="24" t="s">
        <v>160</v>
      </c>
      <c r="C1535" s="24" t="str">
        <f t="shared" si="23"/>
        <v>G02.17 - Skin Diseases</v>
      </c>
      <c r="D1535" s="22"/>
      <c r="E1535" s="22" t="s">
        <v>127</v>
      </c>
      <c r="F1535" s="22"/>
    </row>
    <row r="1536" spans="1:6" ht="11.25">
      <c r="A1536" s="18" t="s">
        <v>161</v>
      </c>
      <c r="B1536" s="24" t="s">
        <v>162</v>
      </c>
      <c r="C1536" s="24" t="str">
        <f t="shared" si="23"/>
        <v>G02.18 - Wounds &amp; Injuries</v>
      </c>
      <c r="D1536" s="22"/>
      <c r="E1536" s="22" t="s">
        <v>127</v>
      </c>
      <c r="F1536" s="22"/>
    </row>
    <row r="1537" spans="1:6" ht="11.25">
      <c r="A1537" s="18" t="s">
        <v>163</v>
      </c>
      <c r="B1537" s="24" t="s">
        <v>164</v>
      </c>
      <c r="C1537" s="24" t="str">
        <f t="shared" si="23"/>
        <v>G02.18.02 - Head Injuries</v>
      </c>
      <c r="D1537" s="22"/>
      <c r="E1537" s="22" t="s">
        <v>127</v>
      </c>
      <c r="F1537" s="22"/>
    </row>
    <row r="1538" spans="1:6" ht="11.25">
      <c r="A1538" s="18" t="s">
        <v>165</v>
      </c>
      <c r="B1538" s="24" t="s">
        <v>166</v>
      </c>
      <c r="C1538" s="24" t="str">
        <f aca="true" t="shared" si="24" ref="C1538:C1601">A1538&amp;" - "&amp;B1538</f>
        <v>G02.18.03 - Spinal Cord Injuries</v>
      </c>
      <c r="D1538" s="22"/>
      <c r="E1538" s="22" t="s">
        <v>127</v>
      </c>
      <c r="F1538" s="22"/>
    </row>
    <row r="1539" spans="1:6" ht="11.25">
      <c r="A1539" s="18" t="s">
        <v>167</v>
      </c>
      <c r="B1539" s="24" t="s">
        <v>168</v>
      </c>
      <c r="C1539" s="24" t="str">
        <f t="shared" si="24"/>
        <v>G03 - Medical Disciplines &amp; Occupations</v>
      </c>
      <c r="D1539" s="22"/>
      <c r="E1539" s="22" t="s">
        <v>127</v>
      </c>
      <c r="F1539" s="22"/>
    </row>
    <row r="1540" spans="1:6" ht="11.25">
      <c r="A1540" s="18" t="s">
        <v>169</v>
      </c>
      <c r="B1540" s="24" t="s">
        <v>170</v>
      </c>
      <c r="C1540" s="24" t="str">
        <f t="shared" si="24"/>
        <v>G03.02 - Biomedical Engineering</v>
      </c>
      <c r="D1540" s="22"/>
      <c r="E1540" s="22" t="s">
        <v>127</v>
      </c>
      <c r="F1540" s="22"/>
    </row>
    <row r="1541" spans="1:6" ht="11.25">
      <c r="A1541" s="18" t="s">
        <v>171</v>
      </c>
      <c r="B1541" s="24" t="s">
        <v>172</v>
      </c>
      <c r="C1541" s="24" t="str">
        <f t="shared" si="24"/>
        <v>G03.03 - Community Medicine</v>
      </c>
      <c r="D1541" s="22"/>
      <c r="E1541" s="22" t="s">
        <v>127</v>
      </c>
      <c r="F1541" s="22"/>
    </row>
    <row r="1542" spans="1:6" ht="11.25">
      <c r="A1542" s="18" t="s">
        <v>173</v>
      </c>
      <c r="B1542" s="24" t="s">
        <v>174</v>
      </c>
      <c r="C1542" s="24" t="str">
        <f t="shared" si="24"/>
        <v>G03.04 - Epidemiology</v>
      </c>
      <c r="D1542" s="22"/>
      <c r="E1542" s="22" t="s">
        <v>127</v>
      </c>
      <c r="F1542" s="22"/>
    </row>
    <row r="1543" spans="1:6" ht="11.25">
      <c r="A1543" s="18" t="s">
        <v>175</v>
      </c>
      <c r="B1543" s="24" t="s">
        <v>176</v>
      </c>
      <c r="C1543" s="24" t="str">
        <f t="shared" si="24"/>
        <v>G03.05 - Geriatrics</v>
      </c>
      <c r="D1543" s="22"/>
      <c r="E1543" s="22" t="s">
        <v>127</v>
      </c>
      <c r="F1543" s="22"/>
    </row>
    <row r="1544" spans="1:6" ht="11.25">
      <c r="A1544" s="18" t="s">
        <v>177</v>
      </c>
      <c r="B1544" s="24" t="s">
        <v>178</v>
      </c>
      <c r="C1544" s="24" t="str">
        <f t="shared" si="24"/>
        <v>G03.06 - Medical Genetics</v>
      </c>
      <c r="D1544" s="22"/>
      <c r="E1544" s="22" t="s">
        <v>127</v>
      </c>
      <c r="F1544" s="22"/>
    </row>
    <row r="1545" spans="1:6" ht="11.25">
      <c r="A1545" s="18" t="s">
        <v>179</v>
      </c>
      <c r="B1545" s="24" t="s">
        <v>180</v>
      </c>
      <c r="C1545" s="24" t="str">
        <f t="shared" si="24"/>
        <v>G03.07 - Medical Specialties</v>
      </c>
      <c r="D1545" s="22"/>
      <c r="E1545" s="22" t="s">
        <v>127</v>
      </c>
      <c r="F1545" s="22"/>
    </row>
    <row r="1546" spans="1:6" ht="11.25">
      <c r="A1546" s="18" t="s">
        <v>181</v>
      </c>
      <c r="B1546" s="24" t="s">
        <v>182</v>
      </c>
      <c r="C1546" s="24" t="str">
        <f t="shared" si="24"/>
        <v>G03.08 - Military &amp; Naval Medicine</v>
      </c>
      <c r="D1546" s="22"/>
      <c r="E1546" s="22" t="s">
        <v>127</v>
      </c>
      <c r="F1546" s="22"/>
    </row>
    <row r="1547" spans="1:6" ht="11.25">
      <c r="A1547" s="18" t="s">
        <v>183</v>
      </c>
      <c r="B1547" s="24" t="s">
        <v>184</v>
      </c>
      <c r="C1547" s="24" t="str">
        <f t="shared" si="24"/>
        <v>G03.09 - Nursing</v>
      </c>
      <c r="D1547" s="22"/>
      <c r="E1547" s="22" t="s">
        <v>127</v>
      </c>
      <c r="F1547" s="22"/>
    </row>
    <row r="1548" spans="1:6" ht="11.25">
      <c r="A1548" s="18" t="s">
        <v>185</v>
      </c>
      <c r="B1548" s="24" t="s">
        <v>186</v>
      </c>
      <c r="C1548" s="24" t="str">
        <f t="shared" si="24"/>
        <v>G03.10 - Osteopathic Medicine</v>
      </c>
      <c r="D1548" s="22"/>
      <c r="E1548" s="22" t="s">
        <v>127</v>
      </c>
      <c r="F1548" s="22"/>
    </row>
    <row r="1549" spans="1:6" ht="11.25">
      <c r="A1549" s="18" t="s">
        <v>187</v>
      </c>
      <c r="B1549" s="24" t="s">
        <v>188</v>
      </c>
      <c r="C1549" s="24" t="str">
        <f t="shared" si="24"/>
        <v>G03.11 - Pharmacology</v>
      </c>
      <c r="D1549" s="22"/>
      <c r="E1549" s="22" t="s">
        <v>127</v>
      </c>
      <c r="F1549" s="22"/>
    </row>
    <row r="1550" spans="1:6" ht="11.25">
      <c r="A1550" s="18" t="s">
        <v>189</v>
      </c>
      <c r="B1550" s="24" t="s">
        <v>190</v>
      </c>
      <c r="C1550" s="24" t="str">
        <f t="shared" si="24"/>
        <v>G03.12 - Sports Medicine</v>
      </c>
      <c r="D1550" s="22"/>
      <c r="E1550" s="22" t="s">
        <v>127</v>
      </c>
      <c r="F1550" s="22"/>
    </row>
    <row r="1551" spans="1:6" ht="11.25">
      <c r="A1551" s="18" t="s">
        <v>191</v>
      </c>
      <c r="B1551" s="24" t="s">
        <v>192</v>
      </c>
      <c r="C1551" s="24" t="str">
        <f t="shared" si="24"/>
        <v>G03.13 - Surgical Specialties</v>
      </c>
      <c r="D1551" s="22"/>
      <c r="E1551" s="22" t="s">
        <v>127</v>
      </c>
      <c r="F1551" s="22"/>
    </row>
    <row r="1552" spans="1:6" ht="11.25">
      <c r="A1552" s="18" t="s">
        <v>193</v>
      </c>
      <c r="B1552" s="24" t="s">
        <v>194</v>
      </c>
      <c r="C1552" s="24" t="str">
        <f t="shared" si="24"/>
        <v>G03.14 - Telemedicine</v>
      </c>
      <c r="D1552" s="22"/>
      <c r="E1552" s="22" t="s">
        <v>127</v>
      </c>
      <c r="F1552" s="22"/>
    </row>
    <row r="1553" spans="1:6" ht="11.25">
      <c r="A1553" s="18" t="s">
        <v>195</v>
      </c>
      <c r="B1553" s="24" t="s">
        <v>196</v>
      </c>
      <c r="C1553" s="24" t="str">
        <f t="shared" si="24"/>
        <v>G03.15 - Tropical Medicine</v>
      </c>
      <c r="D1553" s="22"/>
      <c r="E1553" s="22" t="s">
        <v>127</v>
      </c>
      <c r="F1553" s="22"/>
    </row>
    <row r="1554" spans="1:6" ht="11.25">
      <c r="A1554" s="18" t="s">
        <v>197</v>
      </c>
      <c r="B1554" s="24" t="s">
        <v>198</v>
      </c>
      <c r="C1554" s="24" t="str">
        <f t="shared" si="24"/>
        <v>H01 - Medical Research, General/Other</v>
      </c>
      <c r="D1554" s="22"/>
      <c r="E1554" s="22" t="s">
        <v>127</v>
      </c>
      <c r="F1554" s="22"/>
    </row>
    <row r="1555" spans="1:6" ht="11.25">
      <c r="A1555" s="18" t="s">
        <v>199</v>
      </c>
      <c r="B1555" s="24" t="s">
        <v>3935</v>
      </c>
      <c r="C1555" s="24" t="str">
        <f t="shared" si="24"/>
        <v>H02 - Diseases &amp; Disorders Research</v>
      </c>
      <c r="D1555" s="22"/>
      <c r="E1555" s="22" t="s">
        <v>127</v>
      </c>
      <c r="F1555" s="22"/>
    </row>
    <row r="1556" spans="1:6" ht="11.25">
      <c r="A1556" s="18" t="s">
        <v>3936</v>
      </c>
      <c r="B1556" s="24" t="s">
        <v>3937</v>
      </c>
      <c r="C1556" s="24" t="str">
        <f t="shared" si="24"/>
        <v>H02.02 - Allergy &amp; Immunological Diseases Research</v>
      </c>
      <c r="D1556" s="22"/>
      <c r="E1556" s="22" t="s">
        <v>127</v>
      </c>
      <c r="F1556" s="22"/>
    </row>
    <row r="1557" spans="1:6" ht="11.25">
      <c r="A1557" s="18" t="s">
        <v>3938</v>
      </c>
      <c r="B1557" s="24" t="s">
        <v>3939</v>
      </c>
      <c r="C1557" s="24" t="str">
        <f t="shared" si="24"/>
        <v>H02.03 - Birth Defects, Genetic Disorders &amp; Developmental Disorders Research</v>
      </c>
      <c r="D1557" s="22"/>
      <c r="E1557" s="22" t="s">
        <v>127</v>
      </c>
      <c r="F1557" s="22"/>
    </row>
    <row r="1558" spans="1:6" ht="11.25">
      <c r="A1558" s="18" t="s">
        <v>3940</v>
      </c>
      <c r="B1558" s="24" t="s">
        <v>3941</v>
      </c>
      <c r="C1558" s="24" t="str">
        <f t="shared" si="24"/>
        <v>H02.03.02 - Cerebral Palsy Research</v>
      </c>
      <c r="D1558" s="22"/>
      <c r="E1558" s="22" t="s">
        <v>127</v>
      </c>
      <c r="F1558" s="22"/>
    </row>
    <row r="1559" spans="1:6" ht="11.25">
      <c r="A1559" s="18" t="s">
        <v>3942</v>
      </c>
      <c r="B1559" s="24" t="s">
        <v>3943</v>
      </c>
      <c r="C1559" s="24" t="str">
        <f t="shared" si="24"/>
        <v>H02.03.03 - Cystic Fibrosis Research</v>
      </c>
      <c r="D1559" s="22"/>
      <c r="E1559" s="22" t="s">
        <v>127</v>
      </c>
      <c r="F1559" s="22"/>
    </row>
    <row r="1560" spans="1:6" ht="11.25">
      <c r="A1560" s="18" t="s">
        <v>3944</v>
      </c>
      <c r="B1560" s="24" t="s">
        <v>3945</v>
      </c>
      <c r="C1560" s="24" t="str">
        <f t="shared" si="24"/>
        <v>H02.03.04 - Down Syndrome Research</v>
      </c>
      <c r="D1560" s="22"/>
      <c r="E1560" s="22" t="s">
        <v>127</v>
      </c>
      <c r="F1560" s="22"/>
    </row>
    <row r="1561" spans="1:6" ht="11.25">
      <c r="A1561" s="18" t="s">
        <v>3946</v>
      </c>
      <c r="B1561" s="24" t="s">
        <v>3947</v>
      </c>
      <c r="C1561" s="24" t="str">
        <f t="shared" si="24"/>
        <v>H02.04 - Cancer Research</v>
      </c>
      <c r="D1561" s="22"/>
      <c r="E1561" s="22" t="s">
        <v>127</v>
      </c>
      <c r="F1561" s="22"/>
    </row>
    <row r="1562" spans="1:6" ht="11.25">
      <c r="A1562" s="18" t="s">
        <v>3948</v>
      </c>
      <c r="B1562" s="24" t="s">
        <v>3949</v>
      </c>
      <c r="C1562" s="24" t="str">
        <f t="shared" si="24"/>
        <v>H02.04.02 - Leukemia Research</v>
      </c>
      <c r="D1562" s="22"/>
      <c r="E1562" s="22" t="s">
        <v>127</v>
      </c>
      <c r="F1562" s="22"/>
    </row>
    <row r="1563" spans="1:6" ht="11.25">
      <c r="A1563" s="18" t="s">
        <v>3950</v>
      </c>
      <c r="B1563" s="24" t="s">
        <v>3951</v>
      </c>
      <c r="C1563" s="24" t="str">
        <f t="shared" si="24"/>
        <v>H02.04.03 - Women's Cancers Research</v>
      </c>
      <c r="D1563" s="22"/>
      <c r="E1563" s="22" t="s">
        <v>127</v>
      </c>
      <c r="F1563" s="22"/>
    </row>
    <row r="1564" spans="1:6" ht="11.25">
      <c r="A1564" s="18" t="s">
        <v>3952</v>
      </c>
      <c r="B1564" s="24" t="s">
        <v>3953</v>
      </c>
      <c r="C1564" s="24" t="str">
        <f t="shared" si="24"/>
        <v>H02.05 - Cardiovascular Diseases Research</v>
      </c>
      <c r="D1564" s="22"/>
      <c r="E1564" s="22" t="s">
        <v>127</v>
      </c>
      <c r="F1564" s="22"/>
    </row>
    <row r="1565" spans="1:6" ht="11.25">
      <c r="A1565" s="18" t="s">
        <v>3254</v>
      </c>
      <c r="B1565" s="24" t="s">
        <v>3255</v>
      </c>
      <c r="C1565" s="24" t="str">
        <f t="shared" si="24"/>
        <v>H02.05.02 - Heart Diseases Research</v>
      </c>
      <c r="D1565" s="22"/>
      <c r="E1565" s="22" t="s">
        <v>127</v>
      </c>
      <c r="F1565" s="22"/>
    </row>
    <row r="1566" spans="1:6" ht="11.25">
      <c r="A1566" s="18" t="s">
        <v>3256</v>
      </c>
      <c r="B1566" s="24" t="s">
        <v>3257</v>
      </c>
      <c r="C1566" s="24" t="str">
        <f t="shared" si="24"/>
        <v>H02.06 - Communications Disorders Research</v>
      </c>
      <c r="D1566" s="22"/>
      <c r="E1566" s="22" t="s">
        <v>127</v>
      </c>
      <c r="F1566" s="22"/>
    </row>
    <row r="1567" spans="1:6" ht="11.25">
      <c r="A1567" s="18" t="s">
        <v>3258</v>
      </c>
      <c r="B1567" s="24" t="s">
        <v>3259</v>
      </c>
      <c r="C1567" s="24" t="str">
        <f t="shared" si="24"/>
        <v>H02.06.02 - Language &amp; Speech Disorders Research</v>
      </c>
      <c r="D1567" s="22"/>
      <c r="E1567" s="22" t="s">
        <v>127</v>
      </c>
      <c r="F1567" s="22"/>
    </row>
    <row r="1568" spans="1:6" ht="11.25">
      <c r="A1568" s="18" t="s">
        <v>3260</v>
      </c>
      <c r="B1568" s="24" t="s">
        <v>3261</v>
      </c>
      <c r="C1568" s="24" t="str">
        <f t="shared" si="24"/>
        <v>H02.06.03 - Learning Disabilities Research</v>
      </c>
      <c r="D1568" s="22"/>
      <c r="E1568" s="22" t="s">
        <v>127</v>
      </c>
      <c r="F1568" s="22"/>
    </row>
    <row r="1569" spans="1:6" ht="11.25">
      <c r="A1569" s="18" t="s">
        <v>3262</v>
      </c>
      <c r="B1569" s="24" t="s">
        <v>3263</v>
      </c>
      <c r="C1569" s="24" t="str">
        <f t="shared" si="24"/>
        <v>H02.07 - Diseases of the Blood &amp; Blood-Forming Organs Research</v>
      </c>
      <c r="D1569" s="22"/>
      <c r="E1569" s="22" t="s">
        <v>127</v>
      </c>
      <c r="F1569" s="22"/>
    </row>
    <row r="1570" spans="1:6" ht="11.25">
      <c r="A1570" s="18" t="s">
        <v>3264</v>
      </c>
      <c r="B1570" s="24" t="s">
        <v>3265</v>
      </c>
      <c r="C1570" s="24" t="str">
        <f t="shared" si="24"/>
        <v>H02.07.02 - Hemophilia Research</v>
      </c>
      <c r="D1570" s="22"/>
      <c r="E1570" s="22" t="s">
        <v>127</v>
      </c>
      <c r="F1570" s="22"/>
    </row>
    <row r="1571" spans="1:6" ht="11.25">
      <c r="A1571" s="18" t="s">
        <v>3266</v>
      </c>
      <c r="B1571" s="24" t="s">
        <v>3267</v>
      </c>
      <c r="C1571" s="24" t="str">
        <f t="shared" si="24"/>
        <v>H02.07.03 - Sickle Cell Disease Research</v>
      </c>
      <c r="D1571" s="22"/>
      <c r="E1571" s="22" t="s">
        <v>127</v>
      </c>
      <c r="F1571" s="22"/>
    </row>
    <row r="1572" spans="1:6" ht="11.25">
      <c r="A1572" s="18" t="s">
        <v>3268</v>
      </c>
      <c r="B1572" s="24" t="s">
        <v>3269</v>
      </c>
      <c r="C1572" s="24" t="str">
        <f t="shared" si="24"/>
        <v>H02.08 - Digestive System Diseases Research</v>
      </c>
      <c r="D1572" s="22"/>
      <c r="E1572" s="22" t="s">
        <v>127</v>
      </c>
      <c r="F1572" s="22"/>
    </row>
    <row r="1573" spans="1:6" ht="11.25">
      <c r="A1573" s="18" t="s">
        <v>3270</v>
      </c>
      <c r="B1573" s="24" t="s">
        <v>3271</v>
      </c>
      <c r="C1573" s="24" t="str">
        <f t="shared" si="24"/>
        <v>H02.08.02 - Liver Diseases Research</v>
      </c>
      <c r="D1573" s="22"/>
      <c r="E1573" s="22" t="s">
        <v>127</v>
      </c>
      <c r="F1573" s="22"/>
    </row>
    <row r="1574" spans="1:6" ht="11.25">
      <c r="A1574" s="18" t="s">
        <v>3272</v>
      </c>
      <c r="B1574" s="24" t="s">
        <v>3273</v>
      </c>
      <c r="C1574" s="24" t="str">
        <f t="shared" si="24"/>
        <v>H02.09 - Ear, Nose &amp; Throat Diseases Research</v>
      </c>
      <c r="D1574" s="22"/>
      <c r="E1574" s="22" t="s">
        <v>127</v>
      </c>
      <c r="F1574" s="22"/>
    </row>
    <row r="1575" spans="1:6" ht="11.25">
      <c r="A1575" s="18" t="s">
        <v>3274</v>
      </c>
      <c r="B1575" s="24" t="s">
        <v>3275</v>
      </c>
      <c r="C1575" s="24" t="str">
        <f t="shared" si="24"/>
        <v>H02.10 - Endocrine, Metabolic &amp; Nutritional Research</v>
      </c>
      <c r="D1575" s="22"/>
      <c r="E1575" s="22" t="s">
        <v>127</v>
      </c>
      <c r="F1575" s="22"/>
    </row>
    <row r="1576" spans="1:6" ht="11.25">
      <c r="A1576" s="18" t="s">
        <v>3276</v>
      </c>
      <c r="B1576" s="24" t="s">
        <v>3277</v>
      </c>
      <c r="C1576" s="24" t="str">
        <f t="shared" si="24"/>
        <v>H02.10.02 - Diabetes Research</v>
      </c>
      <c r="D1576" s="22"/>
      <c r="E1576" s="22" t="s">
        <v>127</v>
      </c>
      <c r="F1576" s="22"/>
    </row>
    <row r="1577" spans="1:6" ht="11.25">
      <c r="A1577" s="18" t="s">
        <v>3278</v>
      </c>
      <c r="B1577" s="24" t="s">
        <v>3279</v>
      </c>
      <c r="C1577" s="24" t="str">
        <f t="shared" si="24"/>
        <v>H02.11 - Eye Diseases, Blindness &amp; Vision Impairments Research</v>
      </c>
      <c r="D1577" s="22"/>
      <c r="E1577" s="22" t="s">
        <v>127</v>
      </c>
      <c r="F1577" s="22"/>
    </row>
    <row r="1578" spans="1:6" ht="11.25">
      <c r="A1578" s="18" t="s">
        <v>3280</v>
      </c>
      <c r="B1578" s="24" t="s">
        <v>3281</v>
      </c>
      <c r="C1578" s="24" t="str">
        <f t="shared" si="24"/>
        <v>H02.12 - Genitourinary Diseases Research</v>
      </c>
      <c r="D1578" s="22"/>
      <c r="E1578" s="22" t="s">
        <v>127</v>
      </c>
      <c r="F1578" s="22"/>
    </row>
    <row r="1579" spans="1:6" ht="11.25">
      <c r="A1579" s="18" t="s">
        <v>3282</v>
      </c>
      <c r="B1579" s="24" t="s">
        <v>3283</v>
      </c>
      <c r="C1579" s="24" t="str">
        <f t="shared" si="24"/>
        <v>H02.12.02 - Kidney Diseases Research</v>
      </c>
      <c r="D1579" s="22"/>
      <c r="E1579" s="22" t="s">
        <v>127</v>
      </c>
      <c r="F1579" s="22"/>
    </row>
    <row r="1580" spans="1:6" ht="11.25">
      <c r="A1580" s="18" t="s">
        <v>3284</v>
      </c>
      <c r="B1580" s="24" t="s">
        <v>3285</v>
      </c>
      <c r="C1580" s="24" t="str">
        <f t="shared" si="24"/>
        <v>H02.13 - Infectious Diseases Research</v>
      </c>
      <c r="D1580" s="22"/>
      <c r="E1580" s="22" t="s">
        <v>127</v>
      </c>
      <c r="F1580" s="22"/>
    </row>
    <row r="1581" spans="1:6" ht="11.25">
      <c r="A1581" s="18" t="s">
        <v>3286</v>
      </c>
      <c r="B1581" s="24" t="s">
        <v>3287</v>
      </c>
      <c r="C1581" s="24" t="str">
        <f t="shared" si="24"/>
        <v>H02.13.02 - Hepatitis Research</v>
      </c>
      <c r="D1581" s="22"/>
      <c r="E1581" s="22" t="s">
        <v>127</v>
      </c>
      <c r="F1581" s="22"/>
    </row>
    <row r="1582" spans="1:6" ht="11.25">
      <c r="A1582" s="18" t="s">
        <v>3288</v>
      </c>
      <c r="B1582" s="24" t="s">
        <v>4014</v>
      </c>
      <c r="C1582" s="24" t="str">
        <f t="shared" si="24"/>
        <v>H02.13.03 - HIV/AIDS Research</v>
      </c>
      <c r="D1582" s="22"/>
      <c r="E1582" s="22" t="s">
        <v>127</v>
      </c>
      <c r="F1582" s="22"/>
    </row>
    <row r="1583" spans="1:6" ht="11.25">
      <c r="A1583" s="18" t="s">
        <v>4015</v>
      </c>
      <c r="B1583" s="24" t="s">
        <v>4016</v>
      </c>
      <c r="C1583" s="24" t="str">
        <f t="shared" si="24"/>
        <v>H02.13.04 - Lyme Disease Research</v>
      </c>
      <c r="D1583" s="22"/>
      <c r="E1583" s="22" t="s">
        <v>127</v>
      </c>
      <c r="F1583" s="22"/>
    </row>
    <row r="1584" spans="1:6" ht="11.25">
      <c r="A1584" s="18" t="s">
        <v>4017</v>
      </c>
      <c r="B1584" s="24" t="s">
        <v>4018</v>
      </c>
      <c r="C1584" s="24" t="str">
        <f t="shared" si="24"/>
        <v>H02.13.05 - Sexually Transmitted Diseases Research</v>
      </c>
      <c r="D1584" s="22"/>
      <c r="E1584" s="22" t="s">
        <v>127</v>
      </c>
      <c r="F1584" s="22"/>
    </row>
    <row r="1585" spans="1:6" ht="11.25">
      <c r="A1585" s="18" t="s">
        <v>4019</v>
      </c>
      <c r="B1585" s="24" t="s">
        <v>4020</v>
      </c>
      <c r="C1585" s="24" t="str">
        <f t="shared" si="24"/>
        <v>H02.13.06 - Tuberculosis Research</v>
      </c>
      <c r="D1585" s="22"/>
      <c r="E1585" s="22" t="s">
        <v>127</v>
      </c>
      <c r="F1585" s="22"/>
    </row>
    <row r="1586" spans="1:6" ht="11.25">
      <c r="A1586" s="18" t="s">
        <v>4021</v>
      </c>
      <c r="B1586" s="24" t="s">
        <v>4022</v>
      </c>
      <c r="C1586" s="24" t="str">
        <f t="shared" si="24"/>
        <v>H02.14 - Musculoskeletal &amp; Connective Tissue Diseases Research</v>
      </c>
      <c r="D1586" s="22"/>
      <c r="E1586" s="22" t="s">
        <v>127</v>
      </c>
      <c r="F1586" s="22"/>
    </row>
    <row r="1587" spans="1:6" ht="11.25">
      <c r="A1587" s="18" t="s">
        <v>4023</v>
      </c>
      <c r="B1587" s="24" t="s">
        <v>4024</v>
      </c>
      <c r="C1587" s="24" t="str">
        <f t="shared" si="24"/>
        <v>H02.14.02 - Arthritis Research</v>
      </c>
      <c r="D1587" s="22"/>
      <c r="E1587" s="22" t="s">
        <v>127</v>
      </c>
      <c r="F1587" s="22"/>
    </row>
    <row r="1588" spans="1:6" ht="11.25">
      <c r="A1588" s="18" t="s">
        <v>4025</v>
      </c>
      <c r="B1588" s="24" t="s">
        <v>4026</v>
      </c>
      <c r="C1588" s="24" t="str">
        <f t="shared" si="24"/>
        <v>H02.14.03 - Chronic Fatigue Syndrome Research</v>
      </c>
      <c r="D1588" s="22"/>
      <c r="E1588" s="22" t="s">
        <v>127</v>
      </c>
      <c r="F1588" s="22"/>
    </row>
    <row r="1589" spans="1:6" ht="11.25">
      <c r="A1589" s="18" t="s">
        <v>4027</v>
      </c>
      <c r="B1589" s="24" t="s">
        <v>4028</v>
      </c>
      <c r="C1589" s="24" t="str">
        <f t="shared" si="24"/>
        <v>H02.14.04 - Lupus Research</v>
      </c>
      <c r="D1589" s="22"/>
      <c r="E1589" s="22" t="s">
        <v>127</v>
      </c>
      <c r="F1589" s="22"/>
    </row>
    <row r="1590" spans="1:6" ht="11.25">
      <c r="A1590" s="18" t="s">
        <v>4029</v>
      </c>
      <c r="B1590" s="24" t="s">
        <v>4030</v>
      </c>
      <c r="C1590" s="24" t="str">
        <f t="shared" si="24"/>
        <v>H02.14.05 - Muscular Dystrophy Research</v>
      </c>
      <c r="D1590" s="22"/>
      <c r="E1590" s="22" t="s">
        <v>127</v>
      </c>
      <c r="F1590" s="22"/>
    </row>
    <row r="1591" spans="1:6" ht="11.25">
      <c r="A1591" s="18" t="s">
        <v>4031</v>
      </c>
      <c r="B1591" s="24" t="s">
        <v>4032</v>
      </c>
      <c r="C1591" s="24" t="str">
        <f t="shared" si="24"/>
        <v>H02.14.06 - Osteoporosis Research</v>
      </c>
      <c r="D1591" s="22"/>
      <c r="E1591" s="22" t="s">
        <v>127</v>
      </c>
      <c r="F1591" s="22"/>
    </row>
    <row r="1592" spans="1:6" ht="11.25">
      <c r="A1592" s="18" t="s">
        <v>4033</v>
      </c>
      <c r="B1592" s="24" t="s">
        <v>4034</v>
      </c>
      <c r="C1592" s="24" t="str">
        <f t="shared" si="24"/>
        <v>H02.15 - Nervous System Diseases Research</v>
      </c>
      <c r="D1592" s="22"/>
      <c r="E1592" s="22" t="s">
        <v>127</v>
      </c>
      <c r="F1592" s="22"/>
    </row>
    <row r="1593" spans="1:6" ht="11.25">
      <c r="A1593" s="18" t="s">
        <v>4035</v>
      </c>
      <c r="B1593" s="24" t="s">
        <v>4036</v>
      </c>
      <c r="C1593" s="24" t="str">
        <f t="shared" si="24"/>
        <v>H02.15.02 - Alzheimer Disease Research</v>
      </c>
      <c r="D1593" s="22"/>
      <c r="E1593" s="22" t="s">
        <v>127</v>
      </c>
      <c r="F1593" s="22"/>
    </row>
    <row r="1594" spans="1:6" ht="11.25">
      <c r="A1594" s="18" t="s">
        <v>4037</v>
      </c>
      <c r="B1594" s="24" t="s">
        <v>4038</v>
      </c>
      <c r="C1594" s="24" t="str">
        <f t="shared" si="24"/>
        <v>H02.15.03 - Amyotrophic Lateral Sclerosis Research</v>
      </c>
      <c r="D1594" s="22"/>
      <c r="E1594" s="22" t="s">
        <v>127</v>
      </c>
      <c r="F1594" s="22"/>
    </row>
    <row r="1595" spans="1:6" ht="11.25">
      <c r="A1595" s="18" t="s">
        <v>4057</v>
      </c>
      <c r="B1595" s="24" t="s">
        <v>4058</v>
      </c>
      <c r="C1595" s="24" t="str">
        <f t="shared" si="24"/>
        <v>H02.15.04 - Epilepsy Research</v>
      </c>
      <c r="D1595" s="22"/>
      <c r="E1595" s="22" t="s">
        <v>127</v>
      </c>
      <c r="F1595" s="22"/>
    </row>
    <row r="1596" spans="1:6" ht="11.25">
      <c r="A1596" s="18" t="s">
        <v>4059</v>
      </c>
      <c r="B1596" s="24" t="s">
        <v>4060</v>
      </c>
      <c r="C1596" s="24" t="str">
        <f t="shared" si="24"/>
        <v>H02.15.05 - Multiple Sclerosis Research</v>
      </c>
      <c r="D1596" s="22"/>
      <c r="E1596" s="22" t="s">
        <v>127</v>
      </c>
      <c r="F1596" s="22"/>
    </row>
    <row r="1597" spans="1:6" ht="11.25">
      <c r="A1597" s="18" t="s">
        <v>4061</v>
      </c>
      <c r="B1597" s="24" t="s">
        <v>4062</v>
      </c>
      <c r="C1597" s="24" t="str">
        <f t="shared" si="24"/>
        <v>H02.15.06 - Parkinson Disease Research</v>
      </c>
      <c r="D1597" s="22"/>
      <c r="E1597" s="22" t="s">
        <v>127</v>
      </c>
      <c r="F1597" s="22"/>
    </row>
    <row r="1598" spans="1:6" ht="11.25">
      <c r="A1598" s="18" t="s">
        <v>4063</v>
      </c>
      <c r="B1598" s="24" t="s">
        <v>4064</v>
      </c>
      <c r="C1598" s="24" t="str">
        <f t="shared" si="24"/>
        <v>H02.16 - Respiratory System Diseases Research</v>
      </c>
      <c r="D1598" s="22"/>
      <c r="E1598" s="22" t="s">
        <v>127</v>
      </c>
      <c r="F1598" s="22"/>
    </row>
    <row r="1599" spans="1:6" ht="11.25">
      <c r="A1599" s="18" t="s">
        <v>2354</v>
      </c>
      <c r="B1599" s="24" t="s">
        <v>2355</v>
      </c>
      <c r="C1599" s="24" t="str">
        <f t="shared" si="24"/>
        <v>H02.16.02 - Asthma Research</v>
      </c>
      <c r="D1599" s="22"/>
      <c r="E1599" s="22" t="s">
        <v>127</v>
      </c>
      <c r="F1599" s="22"/>
    </row>
    <row r="1600" spans="1:6" ht="11.25">
      <c r="A1600" s="18" t="s">
        <v>2356</v>
      </c>
      <c r="B1600" s="24" t="s">
        <v>2357</v>
      </c>
      <c r="C1600" s="24" t="str">
        <f t="shared" si="24"/>
        <v>H02.16.03 - Lung Diseases Research</v>
      </c>
      <c r="D1600" s="22"/>
      <c r="E1600" s="22" t="s">
        <v>127</v>
      </c>
      <c r="F1600" s="22"/>
    </row>
    <row r="1601" spans="1:6" ht="11.25">
      <c r="A1601" s="18" t="s">
        <v>2358</v>
      </c>
      <c r="B1601" s="24" t="s">
        <v>2359</v>
      </c>
      <c r="C1601" s="24" t="str">
        <f t="shared" si="24"/>
        <v>H02.17 - Skin Diseases Research</v>
      </c>
      <c r="D1601" s="22"/>
      <c r="E1601" s="22" t="s">
        <v>127</v>
      </c>
      <c r="F1601" s="22"/>
    </row>
    <row r="1602" spans="1:6" ht="11.25">
      <c r="A1602" s="18" t="s">
        <v>2360</v>
      </c>
      <c r="B1602" s="24" t="s">
        <v>2361</v>
      </c>
      <c r="C1602" s="24" t="str">
        <f aca="true" t="shared" si="25" ref="C1602:C1665">A1602&amp;" - "&amp;B1602</f>
        <v>H02.18 - Wounds &amp; Injuries Research</v>
      </c>
      <c r="D1602" s="22"/>
      <c r="E1602" s="22" t="s">
        <v>127</v>
      </c>
      <c r="F1602" s="22"/>
    </row>
    <row r="1603" spans="1:6" ht="11.25">
      <c r="A1603" s="18" t="s">
        <v>2362</v>
      </c>
      <c r="B1603" s="24" t="s">
        <v>2363</v>
      </c>
      <c r="C1603" s="24" t="str">
        <f t="shared" si="25"/>
        <v>H02.18.02 - Head Injury Research</v>
      </c>
      <c r="D1603" s="22"/>
      <c r="E1603" s="22" t="s">
        <v>127</v>
      </c>
      <c r="F1603" s="22"/>
    </row>
    <row r="1604" spans="1:6" ht="11.25">
      <c r="A1604" s="18" t="s">
        <v>2364</v>
      </c>
      <c r="B1604" s="24" t="s">
        <v>2365</v>
      </c>
      <c r="C1604" s="24" t="str">
        <f t="shared" si="25"/>
        <v>H02.18.03 - Spinal Cord Injury Research</v>
      </c>
      <c r="D1604" s="22"/>
      <c r="E1604" s="22" t="s">
        <v>127</v>
      </c>
      <c r="F1604" s="22"/>
    </row>
    <row r="1605" spans="1:6" ht="11.25">
      <c r="A1605" s="18" t="s">
        <v>2366</v>
      </c>
      <c r="B1605" s="24" t="s">
        <v>2258</v>
      </c>
      <c r="C1605" s="24" t="str">
        <f t="shared" si="25"/>
        <v>H03 - Medical Disciplines &amp; Occupations Research</v>
      </c>
      <c r="D1605" s="22"/>
      <c r="E1605" s="22" t="s">
        <v>127</v>
      </c>
      <c r="F1605" s="22"/>
    </row>
    <row r="1606" spans="1:6" ht="11.25">
      <c r="A1606" s="18" t="s">
        <v>2259</v>
      </c>
      <c r="B1606" s="24" t="s">
        <v>2260</v>
      </c>
      <c r="C1606" s="24" t="str">
        <f t="shared" si="25"/>
        <v>H03.02 - Biomedical Engineering Research</v>
      </c>
      <c r="D1606" s="22"/>
      <c r="E1606" s="22" t="s">
        <v>127</v>
      </c>
      <c r="F1606" s="22"/>
    </row>
    <row r="1607" spans="1:6" ht="11.25">
      <c r="A1607" s="18" t="s">
        <v>2261</v>
      </c>
      <c r="B1607" s="24" t="s">
        <v>2262</v>
      </c>
      <c r="C1607" s="24" t="str">
        <f t="shared" si="25"/>
        <v>H03.03 - Community Medicine Research</v>
      </c>
      <c r="D1607" s="22"/>
      <c r="E1607" s="22" t="s">
        <v>127</v>
      </c>
      <c r="F1607" s="22"/>
    </row>
    <row r="1608" spans="1:6" ht="11.25">
      <c r="A1608" s="18" t="s">
        <v>2263</v>
      </c>
      <c r="B1608" s="24" t="s">
        <v>2264</v>
      </c>
      <c r="C1608" s="24" t="str">
        <f t="shared" si="25"/>
        <v>H03.04 - Epidemiology Research</v>
      </c>
      <c r="D1608" s="22"/>
      <c r="E1608" s="22" t="s">
        <v>127</v>
      </c>
      <c r="F1608" s="22"/>
    </row>
    <row r="1609" spans="1:6" ht="11.25">
      <c r="A1609" s="18" t="s">
        <v>2265</v>
      </c>
      <c r="B1609" s="24" t="s">
        <v>2266</v>
      </c>
      <c r="C1609" s="24" t="str">
        <f t="shared" si="25"/>
        <v>H03.05 - Geriatrics Research</v>
      </c>
      <c r="D1609" s="22"/>
      <c r="E1609" s="22" t="s">
        <v>127</v>
      </c>
      <c r="F1609" s="22"/>
    </row>
    <row r="1610" spans="1:6" ht="11.25">
      <c r="A1610" s="18" t="s">
        <v>2267</v>
      </c>
      <c r="B1610" s="24" t="s">
        <v>2268</v>
      </c>
      <c r="C1610" s="24" t="str">
        <f t="shared" si="25"/>
        <v>H03.06 - Medical Genetics Research</v>
      </c>
      <c r="D1610" s="22"/>
      <c r="E1610" s="22" t="s">
        <v>127</v>
      </c>
      <c r="F1610" s="22"/>
    </row>
    <row r="1611" spans="1:6" ht="11.25">
      <c r="A1611" s="18" t="s">
        <v>2269</v>
      </c>
      <c r="B1611" s="24" t="s">
        <v>2270</v>
      </c>
      <c r="C1611" s="24" t="str">
        <f t="shared" si="25"/>
        <v>H03.07 - Medical Specialties Research</v>
      </c>
      <c r="D1611" s="22"/>
      <c r="E1611" s="22" t="s">
        <v>127</v>
      </c>
      <c r="F1611" s="22"/>
    </row>
    <row r="1612" spans="1:6" ht="11.25">
      <c r="A1612" s="18" t="s">
        <v>2271</v>
      </c>
      <c r="B1612" s="24" t="s">
        <v>2272</v>
      </c>
      <c r="C1612" s="24" t="str">
        <f t="shared" si="25"/>
        <v>H03.08 - Military &amp; Naval Medicine Research</v>
      </c>
      <c r="D1612" s="22"/>
      <c r="E1612" s="22" t="s">
        <v>127</v>
      </c>
      <c r="F1612" s="22"/>
    </row>
    <row r="1613" spans="1:6" ht="11.25">
      <c r="A1613" s="18" t="s">
        <v>2273</v>
      </c>
      <c r="B1613" s="24" t="s">
        <v>2274</v>
      </c>
      <c r="C1613" s="24" t="str">
        <f t="shared" si="25"/>
        <v>H03.09 - Nursing Research</v>
      </c>
      <c r="D1613" s="22"/>
      <c r="E1613" s="22" t="s">
        <v>127</v>
      </c>
      <c r="F1613" s="22"/>
    </row>
    <row r="1614" spans="1:6" ht="11.25">
      <c r="A1614" s="18" t="s">
        <v>2275</v>
      </c>
      <c r="B1614" s="24" t="s">
        <v>2276</v>
      </c>
      <c r="C1614" s="24" t="str">
        <f t="shared" si="25"/>
        <v>H03.10 - Osteopathic Medicine Research</v>
      </c>
      <c r="D1614" s="22"/>
      <c r="E1614" s="22" t="s">
        <v>127</v>
      </c>
      <c r="F1614" s="22"/>
    </row>
    <row r="1615" spans="1:6" ht="11.25">
      <c r="A1615" s="18" t="s">
        <v>2277</v>
      </c>
      <c r="B1615" s="24" t="s">
        <v>2278</v>
      </c>
      <c r="C1615" s="24" t="str">
        <f t="shared" si="25"/>
        <v>H03.11 - Pharmacology Research</v>
      </c>
      <c r="D1615" s="22"/>
      <c r="E1615" s="22" t="s">
        <v>127</v>
      </c>
      <c r="F1615" s="22"/>
    </row>
    <row r="1616" spans="1:6" ht="11.25">
      <c r="A1616" s="18" t="s">
        <v>2279</v>
      </c>
      <c r="B1616" s="24" t="s">
        <v>2280</v>
      </c>
      <c r="C1616" s="24" t="str">
        <f t="shared" si="25"/>
        <v>H03.12 - Sports Medicine Research</v>
      </c>
      <c r="D1616" s="22"/>
      <c r="E1616" s="22" t="s">
        <v>127</v>
      </c>
      <c r="F1616" s="22"/>
    </row>
    <row r="1617" spans="1:6" ht="11.25">
      <c r="A1617" s="18" t="s">
        <v>2281</v>
      </c>
      <c r="B1617" s="24" t="s">
        <v>2282</v>
      </c>
      <c r="C1617" s="24" t="str">
        <f t="shared" si="25"/>
        <v>H03.13 - Surgical Specialties Research</v>
      </c>
      <c r="D1617" s="22"/>
      <c r="E1617" s="22" t="s">
        <v>127</v>
      </c>
      <c r="F1617" s="22"/>
    </row>
    <row r="1618" spans="1:6" ht="11.25">
      <c r="A1618" s="18" t="s">
        <v>2283</v>
      </c>
      <c r="B1618" s="24" t="s">
        <v>2284</v>
      </c>
      <c r="C1618" s="24" t="str">
        <f t="shared" si="25"/>
        <v>H03.14 - Telemedicine Research</v>
      </c>
      <c r="D1618" s="22"/>
      <c r="E1618" s="22" t="s">
        <v>127</v>
      </c>
      <c r="F1618" s="22"/>
    </row>
    <row r="1619" spans="1:6" ht="11.25">
      <c r="A1619" s="18" t="s">
        <v>2285</v>
      </c>
      <c r="B1619" s="24" t="s">
        <v>2286</v>
      </c>
      <c r="C1619" s="24" t="str">
        <f t="shared" si="25"/>
        <v>H03.15 - Tropical Medicine Research</v>
      </c>
      <c r="D1619" s="22"/>
      <c r="E1619" s="22" t="s">
        <v>127</v>
      </c>
      <c r="F1619" s="22"/>
    </row>
    <row r="1620" spans="1:6" ht="11.25">
      <c r="A1620" s="18" t="s">
        <v>2287</v>
      </c>
      <c r="B1620" s="24" t="s">
        <v>2288</v>
      </c>
      <c r="C1620" s="24" t="str">
        <f t="shared" si="25"/>
        <v>I01 - Crime &amp; Legal, General/Other</v>
      </c>
      <c r="D1620" s="22"/>
      <c r="E1620" s="22" t="s">
        <v>127</v>
      </c>
      <c r="F1620" s="22"/>
    </row>
    <row r="1621" spans="1:6" ht="11.25">
      <c r="A1621" s="18" t="s">
        <v>2289</v>
      </c>
      <c r="B1621" s="24" t="s">
        <v>2290</v>
      </c>
      <c r="C1621" s="24" t="str">
        <f t="shared" si="25"/>
        <v>I02 - Crime Control &amp; Prevention</v>
      </c>
      <c r="D1621" s="22"/>
      <c r="E1621" s="22" t="s">
        <v>127</v>
      </c>
      <c r="F1621" s="22"/>
    </row>
    <row r="1622" spans="1:6" ht="11.25">
      <c r="A1622" s="18" t="s">
        <v>2291</v>
      </c>
      <c r="B1622" s="24" t="s">
        <v>2292</v>
      </c>
      <c r="C1622" s="24" t="str">
        <f t="shared" si="25"/>
        <v>I02.02 - Citizen Crime Reporting</v>
      </c>
      <c r="D1622" s="22"/>
      <c r="E1622" s="22" t="s">
        <v>127</v>
      </c>
      <c r="F1622" s="22"/>
    </row>
    <row r="1623" spans="1:6" ht="11.25">
      <c r="A1623" s="18" t="s">
        <v>2293</v>
      </c>
      <c r="B1623" s="24" t="s">
        <v>2294</v>
      </c>
      <c r="C1623" s="24" t="str">
        <f t="shared" si="25"/>
        <v>I02.03 - Community Crime Prevention</v>
      </c>
      <c r="D1623" s="22"/>
      <c r="E1623" s="22" t="s">
        <v>127</v>
      </c>
      <c r="F1623" s="22"/>
    </row>
    <row r="1624" spans="1:6" ht="11.25">
      <c r="A1624" s="18" t="s">
        <v>2295</v>
      </c>
      <c r="B1624" s="24" t="s">
        <v>2296</v>
      </c>
      <c r="C1624" s="24" t="str">
        <f t="shared" si="25"/>
        <v>I02.04 - Drunk Driving</v>
      </c>
      <c r="D1624" s="22"/>
      <c r="E1624" s="22" t="s">
        <v>127</v>
      </c>
      <c r="F1624" s="22"/>
    </row>
    <row r="1625" spans="1:6" ht="11.25">
      <c r="A1625" s="18" t="s">
        <v>2297</v>
      </c>
      <c r="B1625" s="24" t="s">
        <v>2298</v>
      </c>
      <c r="C1625" s="24" t="str">
        <f t="shared" si="25"/>
        <v>I02.05 - Family Violence Prevention</v>
      </c>
      <c r="D1625" s="22"/>
      <c r="E1625" s="22" t="s">
        <v>127</v>
      </c>
      <c r="F1625" s="22"/>
    </row>
    <row r="1626" spans="1:6" ht="11.25">
      <c r="A1626" s="18" t="s">
        <v>2299</v>
      </c>
      <c r="B1626" s="24" t="s">
        <v>2300</v>
      </c>
      <c r="C1626" s="24" t="str">
        <f t="shared" si="25"/>
        <v>I02.05.02 - Child Abuse Prevention</v>
      </c>
      <c r="D1626" s="22"/>
      <c r="E1626" s="22" t="s">
        <v>127</v>
      </c>
      <c r="F1626" s="22"/>
    </row>
    <row r="1627" spans="1:6" ht="11.25">
      <c r="A1627" s="18" t="s">
        <v>2301</v>
      </c>
      <c r="B1627" s="24" t="s">
        <v>2302</v>
      </c>
      <c r="C1627" s="24" t="str">
        <f t="shared" si="25"/>
        <v>I02.05.03 - Spouse Abuse Prevention</v>
      </c>
      <c r="D1627" s="22"/>
      <c r="E1627" s="22" t="s">
        <v>127</v>
      </c>
      <c r="F1627" s="22"/>
    </row>
    <row r="1628" spans="1:6" ht="11.25">
      <c r="A1628" s="18" t="s">
        <v>2303</v>
      </c>
      <c r="B1628" s="24" t="s">
        <v>2304</v>
      </c>
      <c r="C1628" s="24" t="str">
        <f t="shared" si="25"/>
        <v>I02.06 - Gun Control</v>
      </c>
      <c r="D1628" s="22"/>
      <c r="E1628" s="22" t="s">
        <v>127</v>
      </c>
      <c r="F1628" s="22"/>
    </row>
    <row r="1629" spans="1:6" ht="11.25">
      <c r="A1629" s="18" t="s">
        <v>2305</v>
      </c>
      <c r="B1629" s="24" t="s">
        <v>2306</v>
      </c>
      <c r="C1629" s="24" t="str">
        <f t="shared" si="25"/>
        <v>I02.07 - Hate Crimes Prevention</v>
      </c>
      <c r="D1629" s="22"/>
      <c r="E1629" s="22" t="s">
        <v>127</v>
      </c>
      <c r="F1629" s="22"/>
    </row>
    <row r="1630" spans="1:6" ht="11.25">
      <c r="A1630" s="18" t="s">
        <v>2307</v>
      </c>
      <c r="B1630" s="24" t="s">
        <v>2308</v>
      </c>
      <c r="C1630" s="24" t="str">
        <f t="shared" si="25"/>
        <v>I02.11 - Missing Persons</v>
      </c>
      <c r="D1630" s="22"/>
      <c r="E1630" s="22" t="s">
        <v>127</v>
      </c>
      <c r="F1630" s="22"/>
    </row>
    <row r="1631" spans="1:6" ht="11.25">
      <c r="A1631" s="18" t="s">
        <v>2309</v>
      </c>
      <c r="B1631" s="24" t="s">
        <v>2310</v>
      </c>
      <c r="C1631" s="24" t="str">
        <f t="shared" si="25"/>
        <v>I02.12 - Sexual Assault Prevention</v>
      </c>
      <c r="D1631" s="22"/>
      <c r="E1631" s="22" t="s">
        <v>127</v>
      </c>
      <c r="F1631" s="22"/>
    </row>
    <row r="1632" spans="1:6" ht="11.25">
      <c r="A1632" s="18" t="s">
        <v>2311</v>
      </c>
      <c r="B1632" s="24" t="s">
        <v>2312</v>
      </c>
      <c r="C1632" s="24" t="str">
        <f t="shared" si="25"/>
        <v>I02.13 - Youth Violence Prevention</v>
      </c>
      <c r="D1632" s="22"/>
      <c r="E1632" s="22" t="s">
        <v>127</v>
      </c>
      <c r="F1632" s="22"/>
    </row>
    <row r="1633" spans="1:6" ht="11.25">
      <c r="A1633" s="18" t="s">
        <v>2313</v>
      </c>
      <c r="B1633" s="24" t="s">
        <v>2314</v>
      </c>
      <c r="C1633" s="24" t="str">
        <f t="shared" si="25"/>
        <v>I03 - Criminal Justice &amp; Corrections</v>
      </c>
      <c r="D1633" s="22"/>
      <c r="E1633" s="22" t="s">
        <v>127</v>
      </c>
      <c r="F1633" s="22"/>
    </row>
    <row r="1634" spans="1:6" ht="11.25">
      <c r="A1634" s="18" t="s">
        <v>2315</v>
      </c>
      <c r="B1634" s="24" t="s">
        <v>2316</v>
      </c>
      <c r="C1634" s="24" t="str">
        <f t="shared" si="25"/>
        <v>I03.02 - Administration of Justice</v>
      </c>
      <c r="D1634" s="22"/>
      <c r="E1634" s="22" t="s">
        <v>127</v>
      </c>
      <c r="F1634" s="22"/>
    </row>
    <row r="1635" spans="1:6" ht="11.25">
      <c r="A1635" s="18" t="s">
        <v>2317</v>
      </c>
      <c r="B1635" s="24" t="s">
        <v>2318</v>
      </c>
      <c r="C1635" s="24" t="str">
        <f t="shared" si="25"/>
        <v>I03.03 - Alternative Sentencing/Supervision</v>
      </c>
      <c r="D1635" s="22"/>
      <c r="E1635" s="22" t="s">
        <v>127</v>
      </c>
      <c r="F1635" s="22"/>
    </row>
    <row r="1636" spans="1:6" ht="11.25">
      <c r="A1636" s="18" t="s">
        <v>2319</v>
      </c>
      <c r="B1636" s="24" t="s">
        <v>2320</v>
      </c>
      <c r="C1636" s="24" t="str">
        <f t="shared" si="25"/>
        <v>I03.04 - Ex-Offender Services/Supervision</v>
      </c>
      <c r="D1636" s="22"/>
      <c r="E1636" s="22" t="s">
        <v>127</v>
      </c>
      <c r="F1636" s="22"/>
    </row>
    <row r="1637" spans="1:6" ht="11.25">
      <c r="A1637" s="18" t="s">
        <v>2321</v>
      </c>
      <c r="B1637" s="24" t="s">
        <v>2322</v>
      </c>
      <c r="C1637" s="24" t="str">
        <f t="shared" si="25"/>
        <v>I03.05 - Inmate Support</v>
      </c>
      <c r="D1637" s="22"/>
      <c r="E1637" s="22" t="s">
        <v>127</v>
      </c>
      <c r="F1637" s="22"/>
    </row>
    <row r="1638" spans="1:6" ht="11.25">
      <c r="A1638" s="18" t="s">
        <v>2323</v>
      </c>
      <c r="B1638" s="24" t="s">
        <v>2324</v>
      </c>
      <c r="C1638" s="24" t="str">
        <f t="shared" si="25"/>
        <v>I03.06 - Juvenile Justice</v>
      </c>
      <c r="D1638" s="22"/>
      <c r="E1638" s="22" t="s">
        <v>127</v>
      </c>
      <c r="F1638" s="22"/>
    </row>
    <row r="1639" spans="1:6" ht="11.25">
      <c r="A1639" s="18" t="s">
        <v>2325</v>
      </c>
      <c r="B1639" s="24" t="s">
        <v>2326</v>
      </c>
      <c r="C1639" s="24" t="str">
        <f t="shared" si="25"/>
        <v>I03.07 - Rehabilitation Services for Offenders</v>
      </c>
      <c r="D1639" s="22"/>
      <c r="E1639" s="22" t="s">
        <v>127</v>
      </c>
      <c r="F1639" s="22"/>
    </row>
    <row r="1640" spans="1:6" ht="11.25">
      <c r="A1640" s="18" t="s">
        <v>2327</v>
      </c>
      <c r="B1640" s="24" t="s">
        <v>2328</v>
      </c>
      <c r="C1640" s="24" t="str">
        <f t="shared" si="25"/>
        <v>I04 - Law Enforcement Agencies</v>
      </c>
      <c r="D1640" s="22"/>
      <c r="E1640" s="22" t="s">
        <v>127</v>
      </c>
      <c r="F1640" s="22"/>
    </row>
    <row r="1641" spans="1:6" ht="11.25">
      <c r="A1641" s="18" t="s">
        <v>2329</v>
      </c>
      <c r="B1641" s="24" t="s">
        <v>2330</v>
      </c>
      <c r="C1641" s="24" t="str">
        <f t="shared" si="25"/>
        <v>I05 - Legal Services</v>
      </c>
      <c r="D1641" s="22"/>
      <c r="E1641" s="22" t="s">
        <v>127</v>
      </c>
      <c r="F1641" s="22"/>
    </row>
    <row r="1642" spans="1:6" ht="11.25">
      <c r="A1642" s="18" t="s">
        <v>2331</v>
      </c>
      <c r="B1642" s="24" t="s">
        <v>2332</v>
      </c>
      <c r="C1642" s="24" t="str">
        <f t="shared" si="25"/>
        <v>I05.07 - Guardians ad Litem</v>
      </c>
      <c r="D1642" s="22"/>
      <c r="E1642" s="22" t="s">
        <v>127</v>
      </c>
      <c r="F1642" s="22"/>
    </row>
    <row r="1643" spans="1:6" ht="11.25">
      <c r="A1643" s="18" t="s">
        <v>2333</v>
      </c>
      <c r="B1643" s="24" t="s">
        <v>3458</v>
      </c>
      <c r="C1643" s="24" t="str">
        <f t="shared" si="25"/>
        <v>I05.08 - Housing Discrimination</v>
      </c>
      <c r="D1643" s="22"/>
      <c r="E1643" s="22" t="s">
        <v>127</v>
      </c>
      <c r="F1643" s="22"/>
    </row>
    <row r="1644" spans="1:6" ht="11.25">
      <c r="A1644" s="18" t="s">
        <v>3459</v>
      </c>
      <c r="B1644" s="24" t="s">
        <v>3460</v>
      </c>
      <c r="C1644" s="24" t="str">
        <f t="shared" si="25"/>
        <v>I05.09 - Mediation Programs</v>
      </c>
      <c r="D1644" s="22"/>
      <c r="E1644" s="22" t="s">
        <v>127</v>
      </c>
      <c r="F1644" s="22"/>
    </row>
    <row r="1645" spans="1:6" ht="11.25">
      <c r="A1645" s="18" t="s">
        <v>3461</v>
      </c>
      <c r="B1645" s="24" t="s">
        <v>3462</v>
      </c>
      <c r="C1645" s="24" t="str">
        <f t="shared" si="25"/>
        <v>I06 - Specialized Law Practice Areas</v>
      </c>
      <c r="D1645" s="22"/>
      <c r="E1645" s="22" t="s">
        <v>127</v>
      </c>
      <c r="F1645" s="22"/>
    </row>
    <row r="1646" spans="1:6" ht="11.25">
      <c r="A1646" s="18" t="s">
        <v>3463</v>
      </c>
      <c r="B1646" s="24" t="s">
        <v>3464</v>
      </c>
      <c r="C1646" s="24" t="str">
        <f t="shared" si="25"/>
        <v>I06.02 - Constitutional Law</v>
      </c>
      <c r="D1646" s="22"/>
      <c r="E1646" s="22" t="s">
        <v>127</v>
      </c>
      <c r="F1646" s="22"/>
    </row>
    <row r="1647" spans="1:6" ht="11.25">
      <c r="A1647" s="18" t="s">
        <v>3465</v>
      </c>
      <c r="B1647" s="24" t="s">
        <v>3466</v>
      </c>
      <c r="C1647" s="24" t="str">
        <f t="shared" si="25"/>
        <v>I06.03 - Environmental Law</v>
      </c>
      <c r="D1647" s="22"/>
      <c r="E1647" s="22" t="s">
        <v>127</v>
      </c>
      <c r="F1647" s="22"/>
    </row>
    <row r="1648" spans="1:6" ht="11.25">
      <c r="A1648" s="18" t="s">
        <v>3467</v>
      </c>
      <c r="B1648" s="24" t="s">
        <v>3468</v>
      </c>
      <c r="C1648" s="24" t="str">
        <f t="shared" si="25"/>
        <v>I06.04 - Intellectual Property Law</v>
      </c>
      <c r="D1648" s="22"/>
      <c r="E1648" s="22" t="s">
        <v>127</v>
      </c>
      <c r="F1648" s="22"/>
    </row>
    <row r="1649" spans="1:6" ht="11.25">
      <c r="A1649" s="18" t="s">
        <v>3469</v>
      </c>
      <c r="B1649" s="24" t="s">
        <v>3470</v>
      </c>
      <c r="C1649" s="24" t="str">
        <f t="shared" si="25"/>
        <v>I06.05 - Labor &amp; Employment Law</v>
      </c>
      <c r="D1649" s="22"/>
      <c r="E1649" s="22" t="s">
        <v>127</v>
      </c>
      <c r="F1649" s="22"/>
    </row>
    <row r="1650" spans="1:6" ht="11.25">
      <c r="A1650" s="18" t="s">
        <v>3471</v>
      </c>
      <c r="B1650" s="24" t="s">
        <v>3472</v>
      </c>
      <c r="C1650" s="24" t="str">
        <f t="shared" si="25"/>
        <v>I06.06 - Landlord/Tenant Law</v>
      </c>
      <c r="D1650" s="22"/>
      <c r="E1650" s="22" t="s">
        <v>127</v>
      </c>
      <c r="F1650" s="22"/>
    </row>
    <row r="1651" spans="1:6" ht="11.25">
      <c r="A1651" s="18" t="s">
        <v>3473</v>
      </c>
      <c r="B1651" s="24" t="s">
        <v>3474</v>
      </c>
      <c r="C1651" s="24" t="str">
        <f t="shared" si="25"/>
        <v>J01 - Employment, General/Other</v>
      </c>
      <c r="D1651" s="22"/>
      <c r="E1651" s="22" t="s">
        <v>127</v>
      </c>
      <c r="F1651" s="22"/>
    </row>
    <row r="1652" spans="1:6" ht="11.25">
      <c r="A1652" s="18" t="s">
        <v>3475</v>
      </c>
      <c r="B1652" s="24" t="s">
        <v>3476</v>
      </c>
      <c r="C1652" s="24" t="str">
        <f t="shared" si="25"/>
        <v>J02 - Job Training &amp; Employment</v>
      </c>
      <c r="D1652" s="22"/>
      <c r="E1652" s="22" t="s">
        <v>127</v>
      </c>
      <c r="F1652" s="22"/>
    </row>
    <row r="1653" spans="1:6" ht="11.25">
      <c r="A1653" s="18" t="s">
        <v>3477</v>
      </c>
      <c r="B1653" s="24" t="s">
        <v>3478</v>
      </c>
      <c r="C1653" s="24" t="str">
        <f t="shared" si="25"/>
        <v>J02.05 - Apprenticeships</v>
      </c>
      <c r="D1653" s="22"/>
      <c r="E1653" s="22" t="s">
        <v>127</v>
      </c>
      <c r="F1653" s="22"/>
    </row>
    <row r="1654" spans="1:6" ht="11.25">
      <c r="A1654" s="18" t="s">
        <v>3479</v>
      </c>
      <c r="B1654" s="24" t="s">
        <v>3480</v>
      </c>
      <c r="C1654" s="24" t="str">
        <f t="shared" si="25"/>
        <v>J02.06 - Internships</v>
      </c>
      <c r="D1654" s="22"/>
      <c r="E1654" s="22" t="s">
        <v>127</v>
      </c>
      <c r="F1654" s="22"/>
    </row>
    <row r="1655" spans="1:6" ht="11.25">
      <c r="A1655" s="18" t="s">
        <v>3481</v>
      </c>
      <c r="B1655" s="24" t="s">
        <v>3482</v>
      </c>
      <c r="C1655" s="24" t="str">
        <f t="shared" si="25"/>
        <v>J02.07 - Job Search &amp; Placement</v>
      </c>
      <c r="D1655" s="22"/>
      <c r="E1655" s="22" t="s">
        <v>127</v>
      </c>
      <c r="F1655" s="22"/>
    </row>
    <row r="1656" spans="1:6" ht="11.25">
      <c r="A1656" s="18" t="s">
        <v>3483</v>
      </c>
      <c r="B1656" s="24" t="s">
        <v>3484</v>
      </c>
      <c r="C1656" s="24" t="str">
        <f t="shared" si="25"/>
        <v>J02.08 - Retraining</v>
      </c>
      <c r="D1656" s="22"/>
      <c r="E1656" s="22" t="s">
        <v>127</v>
      </c>
      <c r="F1656" s="22"/>
    </row>
    <row r="1657" spans="1:6" ht="11.25">
      <c r="A1657" s="18" t="s">
        <v>3485</v>
      </c>
      <c r="B1657" s="24" t="s">
        <v>3486</v>
      </c>
      <c r="C1657" s="24" t="str">
        <f t="shared" si="25"/>
        <v>J02.09 - Vocational Guidance</v>
      </c>
      <c r="D1657" s="22"/>
      <c r="E1657" s="22" t="s">
        <v>127</v>
      </c>
      <c r="F1657" s="22"/>
    </row>
    <row r="1658" spans="1:6" ht="11.25">
      <c r="A1658" s="18" t="s">
        <v>3487</v>
      </c>
      <c r="B1658" s="24" t="s">
        <v>3488</v>
      </c>
      <c r="C1658" s="24" t="str">
        <f t="shared" si="25"/>
        <v>J02.10 - Youth Job Training &amp; Employment</v>
      </c>
      <c r="D1658" s="22"/>
      <c r="E1658" s="22" t="s">
        <v>127</v>
      </c>
      <c r="F1658" s="22"/>
    </row>
    <row r="1659" spans="1:6" ht="11.25">
      <c r="A1659" s="18" t="s">
        <v>3489</v>
      </c>
      <c r="B1659" s="24" t="s">
        <v>3490</v>
      </c>
      <c r="C1659" s="24" t="str">
        <f t="shared" si="25"/>
        <v>J03 - Labor</v>
      </c>
      <c r="D1659" s="22"/>
      <c r="E1659" s="22" t="s">
        <v>127</v>
      </c>
      <c r="F1659" s="22"/>
    </row>
    <row r="1660" spans="1:6" ht="11.25">
      <c r="A1660" s="18" t="s">
        <v>3491</v>
      </c>
      <c r="B1660" s="24" t="s">
        <v>3492</v>
      </c>
      <c r="C1660" s="24" t="str">
        <f t="shared" si="25"/>
        <v>J04 - Vocational Rehabilitation</v>
      </c>
      <c r="D1660" s="22"/>
      <c r="E1660" s="22" t="s">
        <v>127</v>
      </c>
      <c r="F1660" s="22"/>
    </row>
    <row r="1661" spans="1:6" ht="11.25">
      <c r="A1661" s="18" t="s">
        <v>3493</v>
      </c>
      <c r="B1661" s="24" t="s">
        <v>3494</v>
      </c>
      <c r="C1661" s="24" t="str">
        <f t="shared" si="25"/>
        <v>K01 - Food, Agriculture &amp; Nutrition, General/Other</v>
      </c>
      <c r="D1661" s="22"/>
      <c r="E1661" s="22" t="s">
        <v>127</v>
      </c>
      <c r="F1661" s="22"/>
    </row>
    <row r="1662" spans="1:6" ht="11.25">
      <c r="A1662" s="18" t="s">
        <v>3495</v>
      </c>
      <c r="B1662" s="24" t="s">
        <v>3496</v>
      </c>
      <c r="C1662" s="24" t="str">
        <f t="shared" si="25"/>
        <v>K02 - Agriculture</v>
      </c>
      <c r="D1662" s="22"/>
      <c r="E1662" s="22" t="s">
        <v>127</v>
      </c>
      <c r="F1662" s="22"/>
    </row>
    <row r="1663" spans="1:6" ht="11.25">
      <c r="A1663" s="18" t="s">
        <v>3497</v>
      </c>
      <c r="B1663" s="24" t="s">
        <v>3498</v>
      </c>
      <c r="C1663" s="24" t="str">
        <f t="shared" si="25"/>
        <v>K02.02 - Agricultural Economics &amp; Farm Management</v>
      </c>
      <c r="D1663" s="22"/>
      <c r="E1663" s="22" t="s">
        <v>127</v>
      </c>
      <c r="F1663" s="22"/>
    </row>
    <row r="1664" spans="1:6" ht="11.25">
      <c r="A1664" s="18" t="s">
        <v>3499</v>
      </c>
      <c r="B1664" s="24" t="s">
        <v>3500</v>
      </c>
      <c r="C1664" s="24" t="str">
        <f t="shared" si="25"/>
        <v>K02.03 - Agricultural Exhibitions</v>
      </c>
      <c r="D1664" s="22"/>
      <c r="E1664" s="22" t="s">
        <v>127</v>
      </c>
      <c r="F1664" s="22"/>
    </row>
    <row r="1665" spans="1:6" ht="11.25">
      <c r="A1665" s="18" t="s">
        <v>3501</v>
      </c>
      <c r="B1665" s="24" t="s">
        <v>3502</v>
      </c>
      <c r="C1665" s="24" t="str">
        <f t="shared" si="25"/>
        <v>K02.04 - Agricultural Production</v>
      </c>
      <c r="D1665" s="22"/>
      <c r="E1665" s="22" t="s">
        <v>127</v>
      </c>
      <c r="F1665" s="22"/>
    </row>
    <row r="1666" spans="1:6" ht="11.25">
      <c r="A1666" s="18" t="s">
        <v>3503</v>
      </c>
      <c r="B1666" s="24" t="s">
        <v>2958</v>
      </c>
      <c r="C1666" s="24" t="str">
        <f aca="true" t="shared" si="26" ref="C1666:C1729">A1666&amp;" - "&amp;B1666</f>
        <v>K02.05 - Agricultural Water Management</v>
      </c>
      <c r="D1666" s="22"/>
      <c r="E1666" s="22" t="s">
        <v>127</v>
      </c>
      <c r="F1666" s="22"/>
    </row>
    <row r="1667" spans="1:6" ht="11.25">
      <c r="A1667" s="18" t="s">
        <v>2959</v>
      </c>
      <c r="B1667" s="24" t="s">
        <v>2960</v>
      </c>
      <c r="C1667" s="24" t="str">
        <f t="shared" si="26"/>
        <v>K02.06 - Food Science</v>
      </c>
      <c r="D1667" s="22"/>
      <c r="E1667" s="22" t="s">
        <v>127</v>
      </c>
      <c r="F1667" s="22"/>
    </row>
    <row r="1668" spans="1:6" ht="11.25">
      <c r="A1668" s="18" t="s">
        <v>2961</v>
      </c>
      <c r="B1668" s="24" t="s">
        <v>2962</v>
      </c>
      <c r="C1668" s="24" t="str">
        <f t="shared" si="26"/>
        <v>K02.07 - Sustainable Agriculture</v>
      </c>
      <c r="D1668" s="22"/>
      <c r="E1668" s="22" t="s">
        <v>127</v>
      </c>
      <c r="F1668" s="22"/>
    </row>
    <row r="1669" spans="1:6" ht="11.25">
      <c r="A1669" s="18" t="s">
        <v>2963</v>
      </c>
      <c r="B1669" s="24" t="s">
        <v>2964</v>
      </c>
      <c r="C1669" s="24" t="str">
        <f t="shared" si="26"/>
        <v>K03 - Food</v>
      </c>
      <c r="D1669" s="22"/>
      <c r="E1669" s="22" t="s">
        <v>127</v>
      </c>
      <c r="F1669" s="22"/>
    </row>
    <row r="1670" spans="1:6" ht="11.25">
      <c r="A1670" s="18" t="s">
        <v>2965</v>
      </c>
      <c r="B1670" s="24" t="s">
        <v>1745</v>
      </c>
      <c r="C1670" s="24" t="str">
        <f t="shared" si="26"/>
        <v>K03.02 - Food Distribution</v>
      </c>
      <c r="D1670" s="22"/>
      <c r="E1670" s="22" t="s">
        <v>127</v>
      </c>
      <c r="F1670" s="22"/>
    </row>
    <row r="1671" spans="1:6" ht="11.25">
      <c r="A1671" s="18" t="s">
        <v>1746</v>
      </c>
      <c r="B1671" s="24" t="s">
        <v>1747</v>
      </c>
      <c r="C1671" s="24" t="str">
        <f t="shared" si="26"/>
        <v>K03.03 - Food Outlets</v>
      </c>
      <c r="D1671" s="22"/>
      <c r="E1671" s="22" t="s">
        <v>127</v>
      </c>
      <c r="F1671" s="22"/>
    </row>
    <row r="1672" spans="1:6" ht="11.25">
      <c r="A1672" s="18" t="s">
        <v>1748</v>
      </c>
      <c r="B1672" s="24" t="s">
        <v>1749</v>
      </c>
      <c r="C1672" s="24" t="str">
        <f t="shared" si="26"/>
        <v>K03.04 - Meal Distribution</v>
      </c>
      <c r="D1672" s="22"/>
      <c r="E1672" s="22" t="s">
        <v>127</v>
      </c>
      <c r="F1672" s="22"/>
    </row>
    <row r="1673" spans="1:6" ht="11.25">
      <c r="A1673" s="18" t="s">
        <v>1750</v>
      </c>
      <c r="B1673" s="24" t="s">
        <v>1751</v>
      </c>
      <c r="C1673" s="24" t="str">
        <f t="shared" si="26"/>
        <v>K04 - Hunger Action</v>
      </c>
      <c r="D1673" s="22"/>
      <c r="E1673" s="22" t="s">
        <v>127</v>
      </c>
      <c r="F1673" s="22"/>
    </row>
    <row r="1674" spans="1:6" ht="11.25">
      <c r="A1674" s="18" t="s">
        <v>1752</v>
      </c>
      <c r="B1674" s="24" t="s">
        <v>1753</v>
      </c>
      <c r="C1674" s="24" t="str">
        <f t="shared" si="26"/>
        <v>K05 - Nutrition</v>
      </c>
      <c r="D1674" s="22"/>
      <c r="E1674" s="22" t="s">
        <v>127</v>
      </c>
      <c r="F1674" s="22"/>
    </row>
    <row r="1675" spans="1:6" ht="11.25">
      <c r="A1675" s="18" t="s">
        <v>1754</v>
      </c>
      <c r="B1675" s="24" t="s">
        <v>1755</v>
      </c>
      <c r="C1675" s="24" t="str">
        <f t="shared" si="26"/>
        <v>L01 - Housing, General/Other</v>
      </c>
      <c r="D1675" s="22"/>
      <c r="E1675" s="22" t="s">
        <v>127</v>
      </c>
      <c r="F1675" s="22"/>
    </row>
    <row r="1676" spans="1:6" ht="11.25">
      <c r="A1676" s="18" t="s">
        <v>1756</v>
      </c>
      <c r="B1676" s="24" t="s">
        <v>1757</v>
      </c>
      <c r="C1676" s="24" t="str">
        <f t="shared" si="26"/>
        <v>L02 - Emergency Shelter</v>
      </c>
      <c r="D1676" s="22"/>
      <c r="E1676" s="22" t="s">
        <v>127</v>
      </c>
      <c r="F1676" s="22"/>
    </row>
    <row r="1677" spans="1:6" ht="11.25">
      <c r="A1677" s="18" t="s">
        <v>1758</v>
      </c>
      <c r="B1677" s="24" t="s">
        <v>1759</v>
      </c>
      <c r="C1677" s="24" t="str">
        <f t="shared" si="26"/>
        <v>L02.02 - Crisis Shelter</v>
      </c>
      <c r="D1677" s="22"/>
      <c r="E1677" s="22" t="s">
        <v>127</v>
      </c>
      <c r="F1677" s="22"/>
    </row>
    <row r="1678" spans="1:6" ht="11.25">
      <c r="A1678" s="18" t="s">
        <v>1760</v>
      </c>
      <c r="B1678" s="24" t="s">
        <v>1761</v>
      </c>
      <c r="C1678" s="24" t="str">
        <f t="shared" si="26"/>
        <v>L02.03 - Homeless Shelter</v>
      </c>
      <c r="D1678" s="22"/>
      <c r="E1678" s="22" t="s">
        <v>127</v>
      </c>
      <c r="F1678" s="22"/>
    </row>
    <row r="1679" spans="1:6" ht="11.25">
      <c r="A1679" s="18" t="s">
        <v>1762</v>
      </c>
      <c r="B1679" s="24" t="s">
        <v>1763</v>
      </c>
      <c r="C1679" s="24" t="str">
        <f t="shared" si="26"/>
        <v>L02.04 - Transitional Housing</v>
      </c>
      <c r="D1679" s="22"/>
      <c r="E1679" s="22" t="s">
        <v>127</v>
      </c>
      <c r="F1679" s="22"/>
    </row>
    <row r="1680" spans="1:6" ht="11.25">
      <c r="A1680" s="18" t="s">
        <v>1764</v>
      </c>
      <c r="B1680" s="24" t="s">
        <v>1765</v>
      </c>
      <c r="C1680" s="24" t="str">
        <f t="shared" si="26"/>
        <v>L03 - Home Improvement</v>
      </c>
      <c r="D1680" s="22"/>
      <c r="E1680" s="22" t="s">
        <v>127</v>
      </c>
      <c r="F1680" s="22"/>
    </row>
    <row r="1681" spans="1:6" ht="11.25">
      <c r="A1681" s="18" t="s">
        <v>1766</v>
      </c>
      <c r="B1681" s="24" t="s">
        <v>1767</v>
      </c>
      <c r="C1681" s="24" t="str">
        <f t="shared" si="26"/>
        <v>L03.02 - Home Barrier Removal</v>
      </c>
      <c r="D1681" s="22"/>
      <c r="E1681" s="22" t="s">
        <v>127</v>
      </c>
      <c r="F1681" s="22"/>
    </row>
    <row r="1682" spans="1:6" ht="11.25">
      <c r="A1682" s="18" t="s">
        <v>1768</v>
      </c>
      <c r="B1682" s="24" t="s">
        <v>1769</v>
      </c>
      <c r="C1682" s="24" t="str">
        <f t="shared" si="26"/>
        <v>L03.03 - Home Repair Programs</v>
      </c>
      <c r="D1682" s="22"/>
      <c r="E1682" s="22" t="s">
        <v>127</v>
      </c>
      <c r="F1682" s="22"/>
    </row>
    <row r="1683" spans="1:6" ht="11.25">
      <c r="A1683" s="18" t="s">
        <v>1770</v>
      </c>
      <c r="B1683" s="24" t="s">
        <v>1771</v>
      </c>
      <c r="C1683" s="24" t="str">
        <f t="shared" si="26"/>
        <v>L03.04 - Weatherization</v>
      </c>
      <c r="D1683" s="22"/>
      <c r="E1683" s="22" t="s">
        <v>127</v>
      </c>
      <c r="F1683" s="22"/>
    </row>
    <row r="1684" spans="1:6" ht="11.25">
      <c r="A1684" s="18" t="s">
        <v>1772</v>
      </c>
      <c r="B1684" s="24" t="s">
        <v>1773</v>
      </c>
      <c r="C1684" s="24" t="str">
        <f t="shared" si="26"/>
        <v>L04 - Housing Development, Construction &amp; Management</v>
      </c>
      <c r="D1684" s="22"/>
      <c r="E1684" s="22" t="s">
        <v>127</v>
      </c>
      <c r="F1684" s="22"/>
    </row>
    <row r="1685" spans="1:6" ht="11.25">
      <c r="A1685" s="18" t="s">
        <v>1774</v>
      </c>
      <c r="B1685" s="24" t="s">
        <v>1775</v>
      </c>
      <c r="C1685" s="24" t="str">
        <f t="shared" si="26"/>
        <v>L04.02 - Affordable Housing</v>
      </c>
      <c r="D1685" s="22"/>
      <c r="E1685" s="22" t="s">
        <v>127</v>
      </c>
      <c r="F1685" s="22"/>
    </row>
    <row r="1686" spans="1:6" ht="11.25">
      <c r="A1686" s="18" t="s">
        <v>1776</v>
      </c>
      <c r="B1686" s="24" t="s">
        <v>1777</v>
      </c>
      <c r="C1686" s="24" t="str">
        <f t="shared" si="26"/>
        <v>L04.03 - Barrier-Free Housing</v>
      </c>
      <c r="D1686" s="22"/>
      <c r="E1686" s="22" t="s">
        <v>127</v>
      </c>
      <c r="F1686" s="22"/>
    </row>
    <row r="1687" spans="1:6" ht="11.25">
      <c r="A1687" s="18" t="s">
        <v>1778</v>
      </c>
      <c r="B1687" s="24" t="s">
        <v>1779</v>
      </c>
      <c r="C1687" s="24" t="str">
        <f t="shared" si="26"/>
        <v>L05 - Housing Owners</v>
      </c>
      <c r="D1687" s="22"/>
      <c r="E1687" s="22" t="s">
        <v>127</v>
      </c>
      <c r="F1687" s="22"/>
    </row>
    <row r="1688" spans="1:6" ht="11.25">
      <c r="A1688" s="18" t="s">
        <v>1780</v>
      </c>
      <c r="B1688" s="24" t="s">
        <v>1781</v>
      </c>
      <c r="C1688" s="24" t="str">
        <f t="shared" si="26"/>
        <v>L06 - Housing Support</v>
      </c>
      <c r="D1688" s="22"/>
      <c r="E1688" s="22" t="s">
        <v>127</v>
      </c>
      <c r="F1688" s="22"/>
    </row>
    <row r="1689" spans="1:6" ht="11.25">
      <c r="A1689" s="18" t="s">
        <v>1173</v>
      </c>
      <c r="B1689" s="24" t="s">
        <v>1174</v>
      </c>
      <c r="C1689" s="24" t="str">
        <f t="shared" si="26"/>
        <v>L06.02 - Housing Counseling</v>
      </c>
      <c r="D1689" s="22"/>
      <c r="E1689" s="22" t="s">
        <v>127</v>
      </c>
      <c r="F1689" s="22"/>
    </row>
    <row r="1690" spans="1:6" ht="11.25">
      <c r="A1690" s="18" t="s">
        <v>1175</v>
      </c>
      <c r="B1690" s="24" t="s">
        <v>1176</v>
      </c>
      <c r="C1690" s="24" t="str">
        <f t="shared" si="26"/>
        <v>L06.03 - Housing Expense Assistance</v>
      </c>
      <c r="D1690" s="22"/>
      <c r="E1690" s="22" t="s">
        <v>127</v>
      </c>
      <c r="F1690" s="22"/>
    </row>
    <row r="1691" spans="1:6" ht="11.25">
      <c r="A1691" s="18" t="s">
        <v>1177</v>
      </c>
      <c r="B1691" s="24" t="s">
        <v>1178</v>
      </c>
      <c r="C1691" s="24" t="str">
        <f t="shared" si="26"/>
        <v>M01 - Public Safety, Disaster Services, General/Other</v>
      </c>
      <c r="D1691" s="22"/>
      <c r="E1691" s="22" t="s">
        <v>127</v>
      </c>
      <c r="F1691" s="22"/>
    </row>
    <row r="1692" spans="1:6" ht="11.25">
      <c r="A1692" s="18" t="s">
        <v>1179</v>
      </c>
      <c r="B1692" s="24" t="s">
        <v>1180</v>
      </c>
      <c r="C1692" s="24" t="str">
        <f t="shared" si="26"/>
        <v>M02 - Disaster Services</v>
      </c>
      <c r="D1692" s="22"/>
      <c r="E1692" s="22" t="s">
        <v>127</v>
      </c>
      <c r="F1692" s="22"/>
    </row>
    <row r="1693" spans="1:6" ht="11.25">
      <c r="A1693" s="18" t="s">
        <v>1181</v>
      </c>
      <c r="B1693" s="24" t="s">
        <v>1182</v>
      </c>
      <c r="C1693" s="24" t="str">
        <f t="shared" si="26"/>
        <v>M02.02 - Disaster Preparedness</v>
      </c>
      <c r="D1693" s="22"/>
      <c r="E1693" s="22" t="s">
        <v>127</v>
      </c>
      <c r="F1693" s="22"/>
    </row>
    <row r="1694" spans="1:6" ht="11.25">
      <c r="A1694" s="18" t="s">
        <v>1183</v>
      </c>
      <c r="B1694" s="24" t="s">
        <v>1184</v>
      </c>
      <c r="C1694" s="24" t="str">
        <f t="shared" si="26"/>
        <v>M02.03 - Disaster Relief/Recovery</v>
      </c>
      <c r="D1694" s="22"/>
      <c r="E1694" s="22" t="s">
        <v>127</v>
      </c>
      <c r="F1694" s="22"/>
    </row>
    <row r="1695" spans="1:6" ht="11.25">
      <c r="A1695" s="18" t="s">
        <v>1185</v>
      </c>
      <c r="B1695" s="24" t="s">
        <v>1186</v>
      </c>
      <c r="C1695" s="24" t="str">
        <f t="shared" si="26"/>
        <v>M02.04 - Emergency Communications</v>
      </c>
      <c r="D1695" s="22"/>
      <c r="E1695" s="22" t="s">
        <v>127</v>
      </c>
      <c r="F1695" s="22"/>
    </row>
    <row r="1696" spans="1:6" ht="11.25">
      <c r="A1696" s="18" t="s">
        <v>1187</v>
      </c>
      <c r="B1696" s="24" t="s">
        <v>1188</v>
      </c>
      <c r="C1696" s="24" t="str">
        <f t="shared" si="26"/>
        <v>M02.05 - Emergency Medical &amp; Ambulance Services</v>
      </c>
      <c r="D1696" s="22"/>
      <c r="E1696" s="22" t="s">
        <v>127</v>
      </c>
      <c r="F1696" s="22"/>
    </row>
    <row r="1697" spans="1:6" ht="11.25">
      <c r="A1697" s="18" t="s">
        <v>1189</v>
      </c>
      <c r="B1697" s="24" t="s">
        <v>111</v>
      </c>
      <c r="C1697" s="24" t="str">
        <f t="shared" si="26"/>
        <v>M02.06 - Fire Protection</v>
      </c>
      <c r="D1697" s="22"/>
      <c r="E1697" s="22" t="s">
        <v>127</v>
      </c>
      <c r="F1697" s="22"/>
    </row>
    <row r="1698" spans="1:6" ht="11.25">
      <c r="A1698" s="18" t="s">
        <v>1190</v>
      </c>
      <c r="B1698" s="24" t="s">
        <v>1191</v>
      </c>
      <c r="C1698" s="24" t="str">
        <f t="shared" si="26"/>
        <v>M03 - Emergency Personnel</v>
      </c>
      <c r="D1698" s="22"/>
      <c r="E1698" s="22" t="s">
        <v>127</v>
      </c>
      <c r="F1698" s="22"/>
    </row>
    <row r="1699" spans="1:6" ht="11.25">
      <c r="A1699" s="18" t="s">
        <v>1192</v>
      </c>
      <c r="B1699" s="24" t="s">
        <v>1193</v>
      </c>
      <c r="C1699" s="24" t="str">
        <f t="shared" si="26"/>
        <v>M04 - Safety Education</v>
      </c>
      <c r="D1699" s="22"/>
      <c r="E1699" s="22" t="s">
        <v>127</v>
      </c>
      <c r="F1699" s="22"/>
    </row>
    <row r="1700" spans="1:6" ht="11.25">
      <c r="A1700" s="18" t="s">
        <v>1194</v>
      </c>
      <c r="B1700" s="24" t="s">
        <v>1195</v>
      </c>
      <c r="C1700" s="24" t="str">
        <f t="shared" si="26"/>
        <v>M04.02 - Aviation Safety</v>
      </c>
      <c r="D1700" s="22"/>
      <c r="E1700" s="22" t="s">
        <v>127</v>
      </c>
      <c r="F1700" s="22"/>
    </row>
    <row r="1701" spans="1:6" ht="11.25">
      <c r="A1701" s="18" t="s">
        <v>1196</v>
      </c>
      <c r="B1701" s="24" t="s">
        <v>1197</v>
      </c>
      <c r="C1701" s="24" t="str">
        <f t="shared" si="26"/>
        <v>M04.03 - Fire Prevention</v>
      </c>
      <c r="D1701" s="22"/>
      <c r="E1701" s="22" t="s">
        <v>127</v>
      </c>
      <c r="F1701" s="22"/>
    </row>
    <row r="1702" spans="1:6" ht="11.25">
      <c r="A1702" s="18" t="s">
        <v>1198</v>
      </c>
      <c r="B1702" s="24" t="s">
        <v>1199</v>
      </c>
      <c r="C1702" s="24" t="str">
        <f t="shared" si="26"/>
        <v>M04.04 - First Aid Training</v>
      </c>
      <c r="D1702" s="22"/>
      <c r="E1702" s="22" t="s">
        <v>127</v>
      </c>
      <c r="F1702" s="22"/>
    </row>
    <row r="1703" spans="1:6" ht="11.25">
      <c r="A1703" s="18" t="s">
        <v>1200</v>
      </c>
      <c r="B1703" s="24" t="s">
        <v>1201</v>
      </c>
      <c r="C1703" s="24" t="str">
        <f t="shared" si="26"/>
        <v>M04.05 - Occupational Health and Safety Awareness</v>
      </c>
      <c r="D1703" s="22"/>
      <c r="E1703" s="22" t="s">
        <v>127</v>
      </c>
      <c r="F1703" s="22"/>
    </row>
    <row r="1704" spans="1:6" ht="11.25">
      <c r="A1704" s="18" t="s">
        <v>1202</v>
      </c>
      <c r="B1704" s="24" t="s">
        <v>1203</v>
      </c>
      <c r="C1704" s="24" t="str">
        <f t="shared" si="26"/>
        <v>M04.06 - Poison Information</v>
      </c>
      <c r="D1704" s="22"/>
      <c r="E1704" s="22" t="s">
        <v>127</v>
      </c>
      <c r="F1704" s="22"/>
    </row>
    <row r="1705" spans="1:6" ht="11.25">
      <c r="A1705" s="18" t="s">
        <v>1204</v>
      </c>
      <c r="B1705" s="24" t="s">
        <v>1205</v>
      </c>
      <c r="C1705" s="24" t="str">
        <f t="shared" si="26"/>
        <v>M04.07 - Traffic Safety</v>
      </c>
      <c r="D1705" s="22"/>
      <c r="E1705" s="22" t="s">
        <v>127</v>
      </c>
      <c r="F1705" s="22"/>
    </row>
    <row r="1706" spans="1:6" ht="11.25">
      <c r="A1706" s="18" t="s">
        <v>1206</v>
      </c>
      <c r="B1706" s="24" t="s">
        <v>1207</v>
      </c>
      <c r="C1706" s="24" t="str">
        <f t="shared" si="26"/>
        <v>M04.08 - Water Safety</v>
      </c>
      <c r="D1706" s="22"/>
      <c r="E1706" s="22" t="s">
        <v>127</v>
      </c>
      <c r="F1706" s="22"/>
    </row>
    <row r="1707" spans="1:6" ht="11.25">
      <c r="A1707" s="18" t="s">
        <v>1208</v>
      </c>
      <c r="B1707" s="24" t="s">
        <v>1209</v>
      </c>
      <c r="C1707" s="24" t="str">
        <f t="shared" si="26"/>
        <v>N01 - Recreation &amp; Sports, General/Other</v>
      </c>
      <c r="D1707" s="22"/>
      <c r="E1707" s="22" t="s">
        <v>127</v>
      </c>
      <c r="F1707" s="22"/>
    </row>
    <row r="1708" spans="1:6" ht="11.25">
      <c r="A1708" s="18" t="s">
        <v>1210</v>
      </c>
      <c r="B1708" s="24" t="s">
        <v>1211</v>
      </c>
      <c r="C1708" s="24" t="str">
        <f t="shared" si="26"/>
        <v>N02 - Athletics &amp; Sports</v>
      </c>
      <c r="D1708" s="22"/>
      <c r="E1708" s="22" t="s">
        <v>127</v>
      </c>
      <c r="F1708" s="22"/>
    </row>
    <row r="1709" spans="1:6" ht="11.25">
      <c r="A1709" s="18" t="s">
        <v>1212</v>
      </c>
      <c r="B1709" s="24" t="s">
        <v>1213</v>
      </c>
      <c r="C1709" s="24" t="str">
        <f t="shared" si="26"/>
        <v>N02.02 - Baseball/Softball</v>
      </c>
      <c r="D1709" s="22"/>
      <c r="E1709" s="22" t="s">
        <v>127</v>
      </c>
      <c r="F1709" s="22"/>
    </row>
    <row r="1710" spans="1:6" ht="11.25">
      <c r="A1710" s="18" t="s">
        <v>1214</v>
      </c>
      <c r="B1710" s="24" t="s">
        <v>1215</v>
      </c>
      <c r="C1710" s="24" t="str">
        <f t="shared" si="26"/>
        <v>N02.03 - Basketball</v>
      </c>
      <c r="D1710" s="22"/>
      <c r="E1710" s="22" t="s">
        <v>127</v>
      </c>
      <c r="F1710" s="22"/>
    </row>
    <row r="1711" spans="1:6" ht="11.25">
      <c r="A1711" s="18" t="s">
        <v>1216</v>
      </c>
      <c r="B1711" s="24" t="s">
        <v>1217</v>
      </c>
      <c r="C1711" s="24" t="str">
        <f t="shared" si="26"/>
        <v>N02.04 - Boating</v>
      </c>
      <c r="D1711" s="22"/>
      <c r="E1711" s="22" t="s">
        <v>127</v>
      </c>
      <c r="F1711" s="22"/>
    </row>
    <row r="1712" spans="1:6" ht="11.25">
      <c r="A1712" s="18" t="s">
        <v>1218</v>
      </c>
      <c r="B1712" s="24" t="s">
        <v>1219</v>
      </c>
      <c r="C1712" s="24" t="str">
        <f t="shared" si="26"/>
        <v>N02.07 - Cycling</v>
      </c>
      <c r="D1712" s="22"/>
      <c r="E1712" s="22" t="s">
        <v>127</v>
      </c>
      <c r="F1712" s="22"/>
    </row>
    <row r="1713" spans="1:6" ht="11.25">
      <c r="A1713" s="18" t="s">
        <v>1220</v>
      </c>
      <c r="B1713" s="24" t="s">
        <v>1221</v>
      </c>
      <c r="C1713" s="24" t="str">
        <f t="shared" si="26"/>
        <v>N02.08 - Equestrian</v>
      </c>
      <c r="D1713" s="22"/>
      <c r="E1713" s="22" t="s">
        <v>127</v>
      </c>
      <c r="F1713" s="22"/>
    </row>
    <row r="1714" spans="1:6" ht="11.25">
      <c r="A1714" s="18" t="s">
        <v>1222</v>
      </c>
      <c r="B1714" s="24" t="s">
        <v>1223</v>
      </c>
      <c r="C1714" s="24" t="str">
        <f t="shared" si="26"/>
        <v>N02.09 - Football</v>
      </c>
      <c r="D1714" s="22"/>
      <c r="E1714" s="22" t="s">
        <v>127</v>
      </c>
      <c r="F1714" s="22"/>
    </row>
    <row r="1715" spans="1:6" ht="11.25">
      <c r="A1715" s="18" t="s">
        <v>1224</v>
      </c>
      <c r="B1715" s="24" t="s">
        <v>1225</v>
      </c>
      <c r="C1715" s="24" t="str">
        <f t="shared" si="26"/>
        <v>N02.10 - Golf</v>
      </c>
      <c r="D1715" s="22"/>
      <c r="E1715" s="22" t="s">
        <v>127</v>
      </c>
      <c r="F1715" s="22"/>
    </row>
    <row r="1716" spans="1:6" ht="11.25">
      <c r="A1716" s="18" t="s">
        <v>1226</v>
      </c>
      <c r="B1716" s="24" t="s">
        <v>1227</v>
      </c>
      <c r="C1716" s="24" t="str">
        <f t="shared" si="26"/>
        <v>N02.11 - Gymnastics</v>
      </c>
      <c r="D1716" s="22"/>
      <c r="E1716" s="22" t="s">
        <v>127</v>
      </c>
      <c r="F1716" s="22"/>
    </row>
    <row r="1717" spans="1:6" ht="11.25">
      <c r="A1717" s="18" t="s">
        <v>1228</v>
      </c>
      <c r="B1717" s="24" t="s">
        <v>1229</v>
      </c>
      <c r="C1717" s="24" t="str">
        <f t="shared" si="26"/>
        <v>N02.13 - Hockey</v>
      </c>
      <c r="D1717" s="22"/>
      <c r="E1717" s="22" t="s">
        <v>127</v>
      </c>
      <c r="F1717" s="22"/>
    </row>
    <row r="1718" spans="1:6" ht="11.25">
      <c r="A1718" s="18" t="s">
        <v>1230</v>
      </c>
      <c r="B1718" s="24" t="s">
        <v>3516</v>
      </c>
      <c r="C1718" s="24" t="str">
        <f t="shared" si="26"/>
        <v>N02.14 - Hunting &amp; Fishing</v>
      </c>
      <c r="D1718" s="22"/>
      <c r="E1718" s="22" t="s">
        <v>127</v>
      </c>
      <c r="F1718" s="22"/>
    </row>
    <row r="1719" spans="1:6" ht="11.25">
      <c r="A1719" s="18" t="s">
        <v>3517</v>
      </c>
      <c r="B1719" s="24" t="s">
        <v>3518</v>
      </c>
      <c r="C1719" s="24" t="str">
        <f t="shared" si="26"/>
        <v>N02.15 - Martial Arts</v>
      </c>
      <c r="D1719" s="22"/>
      <c r="E1719" s="22" t="s">
        <v>127</v>
      </c>
      <c r="F1719" s="22"/>
    </row>
    <row r="1720" spans="1:6" ht="11.25">
      <c r="A1720" s="18" t="s">
        <v>3519</v>
      </c>
      <c r="B1720" s="24" t="s">
        <v>3520</v>
      </c>
      <c r="C1720" s="24" t="str">
        <f t="shared" si="26"/>
        <v>N02.16 - Racquet Sports</v>
      </c>
      <c r="D1720" s="22"/>
      <c r="E1720" s="22" t="s">
        <v>127</v>
      </c>
      <c r="F1720" s="22"/>
    </row>
    <row r="1721" spans="1:6" ht="11.25">
      <c r="A1721" s="18" t="s">
        <v>3521</v>
      </c>
      <c r="B1721" s="24" t="s">
        <v>3522</v>
      </c>
      <c r="C1721" s="24" t="str">
        <f t="shared" si="26"/>
        <v>N02.17 - Skating</v>
      </c>
      <c r="D1721" s="22"/>
      <c r="E1721" s="22" t="s">
        <v>127</v>
      </c>
      <c r="F1721" s="22"/>
    </row>
    <row r="1722" spans="1:6" ht="11.25">
      <c r="A1722" s="18" t="s">
        <v>3523</v>
      </c>
      <c r="B1722" s="24" t="s">
        <v>3524</v>
      </c>
      <c r="C1722" s="24" t="str">
        <f t="shared" si="26"/>
        <v>N02.18 - Skiing</v>
      </c>
      <c r="D1722" s="22"/>
      <c r="E1722" s="22" t="s">
        <v>127</v>
      </c>
      <c r="F1722" s="22"/>
    </row>
    <row r="1723" spans="1:6" ht="11.25">
      <c r="A1723" s="18" t="s">
        <v>3525</v>
      </c>
      <c r="B1723" s="24" t="s">
        <v>3526</v>
      </c>
      <c r="C1723" s="24" t="str">
        <f t="shared" si="26"/>
        <v>N02.19 - Soccer</v>
      </c>
      <c r="D1723" s="22"/>
      <c r="E1723" s="22" t="s">
        <v>127</v>
      </c>
      <c r="F1723" s="22"/>
    </row>
    <row r="1724" spans="1:6" ht="11.25">
      <c r="A1724" s="18" t="s">
        <v>3527</v>
      </c>
      <c r="B1724" s="24" t="s">
        <v>3528</v>
      </c>
      <c r="C1724" s="24" t="str">
        <f t="shared" si="26"/>
        <v>N02.20 - Swimming</v>
      </c>
      <c r="D1724" s="22"/>
      <c r="E1724" s="22" t="s">
        <v>127</v>
      </c>
      <c r="F1724" s="22"/>
    </row>
    <row r="1725" spans="1:6" ht="11.25">
      <c r="A1725" s="18" t="s">
        <v>3529</v>
      </c>
      <c r="B1725" s="24" t="s">
        <v>3530</v>
      </c>
      <c r="C1725" s="24" t="str">
        <f t="shared" si="26"/>
        <v>N02.21 - Track &amp; Field</v>
      </c>
      <c r="D1725" s="22"/>
      <c r="E1725" s="22" t="s">
        <v>127</v>
      </c>
      <c r="F1725" s="22"/>
    </row>
    <row r="1726" spans="1:6" ht="11.25">
      <c r="A1726" s="18" t="s">
        <v>3531</v>
      </c>
      <c r="B1726" s="24" t="s">
        <v>3532</v>
      </c>
      <c r="C1726" s="24" t="str">
        <f t="shared" si="26"/>
        <v>N03 - Camping</v>
      </c>
      <c r="D1726" s="22"/>
      <c r="E1726" s="22" t="s">
        <v>127</v>
      </c>
      <c r="F1726" s="22"/>
    </row>
    <row r="1727" spans="1:6" ht="11.25">
      <c r="A1727" s="18" t="s">
        <v>3533</v>
      </c>
      <c r="B1727" s="24" t="s">
        <v>3534</v>
      </c>
      <c r="C1727" s="24" t="str">
        <f t="shared" si="26"/>
        <v>N04 - Leisure &amp; Recreational Activities</v>
      </c>
      <c r="D1727" s="22"/>
      <c r="E1727" s="22" t="s">
        <v>127</v>
      </c>
      <c r="F1727" s="22"/>
    </row>
    <row r="1728" spans="1:6" ht="11.25">
      <c r="A1728" s="18" t="s">
        <v>3535</v>
      </c>
      <c r="B1728" s="24" t="s">
        <v>3536</v>
      </c>
      <c r="C1728" s="24" t="str">
        <f t="shared" si="26"/>
        <v>N04.03 - Gambling</v>
      </c>
      <c r="D1728" s="22"/>
      <c r="E1728" s="22" t="s">
        <v>127</v>
      </c>
      <c r="F1728" s="22"/>
    </row>
    <row r="1729" spans="1:6" ht="11.25">
      <c r="A1729" s="18" t="s">
        <v>3537</v>
      </c>
      <c r="B1729" s="24" t="s">
        <v>3538</v>
      </c>
      <c r="C1729" s="24" t="str">
        <f t="shared" si="26"/>
        <v>N04.04 - Hobbies</v>
      </c>
      <c r="D1729" s="22"/>
      <c r="E1729" s="22" t="s">
        <v>127</v>
      </c>
      <c r="F1729" s="22"/>
    </row>
    <row r="1730" spans="1:6" ht="11.25">
      <c r="A1730" s="18" t="s">
        <v>3539</v>
      </c>
      <c r="B1730" s="24" t="s">
        <v>3540</v>
      </c>
      <c r="C1730" s="24" t="str">
        <f aca="true" t="shared" si="27" ref="C1730:C1793">A1730&amp;" - "&amp;B1730</f>
        <v>N05 - Parks, Recreation &amp; Leisure Facilities</v>
      </c>
      <c r="D1730" s="22"/>
      <c r="E1730" s="22" t="s">
        <v>127</v>
      </c>
      <c r="F1730" s="22"/>
    </row>
    <row r="1731" spans="1:6" ht="11.25">
      <c r="A1731" s="18" t="s">
        <v>3541</v>
      </c>
      <c r="B1731" s="24" t="s">
        <v>3542</v>
      </c>
      <c r="C1731" s="24" t="str">
        <f t="shared" si="27"/>
        <v>N05.02 - Golf Courses</v>
      </c>
      <c r="D1731" s="22"/>
      <c r="E1731" s="22" t="s">
        <v>127</v>
      </c>
      <c r="F1731" s="22"/>
    </row>
    <row r="1732" spans="1:6" ht="11.25">
      <c r="A1732" s="18" t="s">
        <v>3543</v>
      </c>
      <c r="B1732" s="24" t="s">
        <v>3544</v>
      </c>
      <c r="C1732" s="24" t="str">
        <f t="shared" si="27"/>
        <v>N05.03 - Public Parks &amp; Recreational Trails</v>
      </c>
      <c r="D1732" s="22"/>
      <c r="E1732" s="22" t="s">
        <v>127</v>
      </c>
      <c r="F1732" s="22"/>
    </row>
    <row r="1733" spans="1:6" ht="11.25">
      <c r="A1733" s="18" t="s">
        <v>3545</v>
      </c>
      <c r="B1733" s="24" t="s">
        <v>3546</v>
      </c>
      <c r="C1733" s="24" t="str">
        <f t="shared" si="27"/>
        <v>N05.04 - Recreation Centers</v>
      </c>
      <c r="D1733" s="22"/>
      <c r="E1733" s="22" t="s">
        <v>127</v>
      </c>
      <c r="F1733" s="22"/>
    </row>
    <row r="1734" spans="1:6" ht="11.25">
      <c r="A1734" s="18" t="s">
        <v>3547</v>
      </c>
      <c r="B1734" s="24" t="s">
        <v>3548</v>
      </c>
      <c r="C1734" s="24" t="str">
        <f t="shared" si="27"/>
        <v>N05.05 - Swimming Facilities</v>
      </c>
      <c r="D1734" s="22"/>
      <c r="E1734" s="22" t="s">
        <v>127</v>
      </c>
      <c r="F1734" s="22"/>
    </row>
    <row r="1735" spans="1:6" ht="11.25">
      <c r="A1735" s="18" t="s">
        <v>3549</v>
      </c>
      <c r="B1735" s="24" t="s">
        <v>3550</v>
      </c>
      <c r="C1735" s="24" t="str">
        <f t="shared" si="27"/>
        <v>N06 - Physical Fitness</v>
      </c>
      <c r="D1735" s="22"/>
      <c r="E1735" s="22" t="s">
        <v>127</v>
      </c>
      <c r="F1735" s="22"/>
    </row>
    <row r="1736" spans="1:6" ht="11.25">
      <c r="A1736" s="18" t="s">
        <v>3551</v>
      </c>
      <c r="B1736" s="24" t="s">
        <v>3552</v>
      </c>
      <c r="C1736" s="24" t="str">
        <f t="shared" si="27"/>
        <v>N07 - Sports Competitions</v>
      </c>
      <c r="D1736" s="22"/>
      <c r="E1736" s="22" t="s">
        <v>127</v>
      </c>
      <c r="F1736" s="22"/>
    </row>
    <row r="1737" spans="1:6" ht="11.25">
      <c r="A1737" s="18" t="s">
        <v>3553</v>
      </c>
      <c r="B1737" s="24" t="s">
        <v>3554</v>
      </c>
      <c r="C1737" s="24" t="str">
        <f t="shared" si="27"/>
        <v>N07.02 - Intercollegiate Sports Competitions</v>
      </c>
      <c r="D1737" s="22"/>
      <c r="E1737" s="22" t="s">
        <v>127</v>
      </c>
      <c r="F1737" s="22"/>
    </row>
    <row r="1738" spans="1:6" ht="11.25">
      <c r="A1738" s="18" t="s">
        <v>3555</v>
      </c>
      <c r="B1738" s="24" t="s">
        <v>3556</v>
      </c>
      <c r="C1738" s="24" t="str">
        <f t="shared" si="27"/>
        <v>N07.03 - Olympics &amp; Related International Competitions</v>
      </c>
      <c r="D1738" s="22"/>
      <c r="E1738" s="22" t="s">
        <v>127</v>
      </c>
      <c r="F1738" s="22"/>
    </row>
    <row r="1739" spans="1:6" ht="11.25">
      <c r="A1739" s="18" t="s">
        <v>3557</v>
      </c>
      <c r="B1739" s="24" t="s">
        <v>3558</v>
      </c>
      <c r="C1739" s="24" t="str">
        <f t="shared" si="27"/>
        <v>N07.04 - Special Olympics Programs</v>
      </c>
      <c r="D1739" s="22"/>
      <c r="E1739" s="22" t="s">
        <v>127</v>
      </c>
      <c r="F1739" s="22"/>
    </row>
    <row r="1740" spans="1:6" ht="11.25">
      <c r="A1740" s="18" t="s">
        <v>3559</v>
      </c>
      <c r="B1740" s="24" t="s">
        <v>3560</v>
      </c>
      <c r="C1740" s="24" t="str">
        <f t="shared" si="27"/>
        <v>O01 - Youth Development, General/Other</v>
      </c>
      <c r="D1740" s="22"/>
      <c r="E1740" s="22" t="s">
        <v>127</v>
      </c>
      <c r="F1740" s="22"/>
    </row>
    <row r="1741" spans="1:6" ht="11.25">
      <c r="A1741" s="18" t="s">
        <v>3561</v>
      </c>
      <c r="B1741" s="24" t="s">
        <v>3562</v>
      </c>
      <c r="C1741" s="24" t="str">
        <f t="shared" si="27"/>
        <v>O04 - Youth Agriculture</v>
      </c>
      <c r="D1741" s="22"/>
      <c r="E1741" s="22" t="s">
        <v>127</v>
      </c>
      <c r="F1741" s="22"/>
    </row>
    <row r="1742" spans="1:6" ht="11.25">
      <c r="A1742" s="18" t="s">
        <v>3563</v>
      </c>
      <c r="B1742" s="24" t="s">
        <v>3564</v>
      </c>
      <c r="C1742" s="24" t="str">
        <f t="shared" si="27"/>
        <v>O05 - Youth Business</v>
      </c>
      <c r="D1742" s="22"/>
      <c r="E1742" s="22" t="s">
        <v>127</v>
      </c>
      <c r="F1742" s="22"/>
    </row>
    <row r="1743" spans="1:6" ht="11.25">
      <c r="A1743" s="18" t="s">
        <v>3565</v>
      </c>
      <c r="B1743" s="24" t="s">
        <v>3566</v>
      </c>
      <c r="C1743" s="24" t="str">
        <f t="shared" si="27"/>
        <v>O06 - Youth Citizenship</v>
      </c>
      <c r="D1743" s="22"/>
      <c r="E1743" s="22" t="s">
        <v>127</v>
      </c>
      <c r="F1743" s="22"/>
    </row>
    <row r="1744" spans="1:6" ht="11.25">
      <c r="A1744" s="18" t="s">
        <v>3567</v>
      </c>
      <c r="B1744" s="24" t="s">
        <v>3568</v>
      </c>
      <c r="C1744" s="24" t="str">
        <f t="shared" si="27"/>
        <v>O08 - Youth Leadership</v>
      </c>
      <c r="D1744" s="22"/>
      <c r="E1744" s="22" t="s">
        <v>127</v>
      </c>
      <c r="F1744" s="22"/>
    </row>
    <row r="1745" spans="1:6" ht="11.25">
      <c r="A1745" s="18" t="s">
        <v>3569</v>
      </c>
      <c r="B1745" s="24" t="s">
        <v>1832</v>
      </c>
      <c r="C1745" s="24" t="str">
        <f t="shared" si="27"/>
        <v>P01 - Human Services, General/Other</v>
      </c>
      <c r="D1745" s="22"/>
      <c r="E1745" s="22" t="s">
        <v>127</v>
      </c>
      <c r="F1745" s="22"/>
    </row>
    <row r="1746" spans="1:6" ht="11.25">
      <c r="A1746" s="18" t="s">
        <v>1833</v>
      </c>
      <c r="B1746" s="24" t="s">
        <v>1834</v>
      </c>
      <c r="C1746" s="24" t="str">
        <f t="shared" si="27"/>
        <v>P02 - Children &amp; Youth Services</v>
      </c>
      <c r="D1746" s="22"/>
      <c r="E1746" s="22" t="s">
        <v>127</v>
      </c>
      <c r="F1746" s="22"/>
    </row>
    <row r="1747" spans="1:6" ht="11.25">
      <c r="A1747" s="18" t="s">
        <v>1835</v>
      </c>
      <c r="B1747" s="24" t="s">
        <v>1836</v>
      </c>
      <c r="C1747" s="24" t="str">
        <f t="shared" si="27"/>
        <v>P02.02 - Adoption</v>
      </c>
      <c r="D1747" s="22"/>
      <c r="E1747" s="22" t="s">
        <v>127</v>
      </c>
      <c r="F1747" s="22"/>
    </row>
    <row r="1748" spans="1:6" ht="11.25">
      <c r="A1748" s="18" t="s">
        <v>1837</v>
      </c>
      <c r="B1748" s="24" t="s">
        <v>1838</v>
      </c>
      <c r="C1748" s="24" t="str">
        <f t="shared" si="27"/>
        <v>P02.03 - Child Care</v>
      </c>
      <c r="D1748" s="22"/>
      <c r="E1748" s="22" t="s">
        <v>127</v>
      </c>
      <c r="F1748" s="22"/>
    </row>
    <row r="1749" spans="1:6" ht="11.25">
      <c r="A1749" s="18" t="s">
        <v>1839</v>
      </c>
      <c r="B1749" s="24" t="s">
        <v>1840</v>
      </c>
      <c r="C1749" s="24" t="str">
        <f t="shared" si="27"/>
        <v>P02.04 - Children's Protective Services</v>
      </c>
      <c r="D1749" s="22"/>
      <c r="E1749" s="22" t="s">
        <v>127</v>
      </c>
      <c r="F1749" s="22"/>
    </row>
    <row r="1750" spans="1:6" ht="11.25">
      <c r="A1750" s="18" t="s">
        <v>1841</v>
      </c>
      <c r="B1750" s="24" t="s">
        <v>1842</v>
      </c>
      <c r="C1750" s="24" t="str">
        <f t="shared" si="27"/>
        <v>P02.06 - Foster Care</v>
      </c>
      <c r="D1750" s="22"/>
      <c r="E1750" s="22" t="s">
        <v>127</v>
      </c>
      <c r="F1750" s="22"/>
    </row>
    <row r="1751" spans="1:6" ht="11.25">
      <c r="A1751" s="18" t="s">
        <v>1843</v>
      </c>
      <c r="B1751" s="24" t="s">
        <v>1274</v>
      </c>
      <c r="C1751" s="24" t="str">
        <f t="shared" si="27"/>
        <v>P03 - Emergency Assistance</v>
      </c>
      <c r="D1751" s="22"/>
      <c r="E1751" s="22" t="s">
        <v>127</v>
      </c>
      <c r="F1751" s="22"/>
    </row>
    <row r="1752" spans="1:6" ht="11.25">
      <c r="A1752" s="18" t="s">
        <v>1275</v>
      </c>
      <c r="B1752" s="24" t="s">
        <v>1276</v>
      </c>
      <c r="C1752" s="24" t="str">
        <f t="shared" si="27"/>
        <v>P03.02 - Holiday Assistance</v>
      </c>
      <c r="D1752" s="22"/>
      <c r="E1752" s="22" t="s">
        <v>127</v>
      </c>
      <c r="F1752" s="22"/>
    </row>
    <row r="1753" spans="1:6" ht="11.25">
      <c r="A1753" s="18" t="s">
        <v>1277</v>
      </c>
      <c r="B1753" s="24" t="s">
        <v>4148</v>
      </c>
      <c r="C1753" s="24" t="str">
        <f t="shared" si="27"/>
        <v>P03.03 - Household Goods Provision</v>
      </c>
      <c r="D1753" s="22"/>
      <c r="E1753" s="22" t="s">
        <v>127</v>
      </c>
      <c r="F1753" s="22"/>
    </row>
    <row r="1754" spans="1:6" ht="11.25">
      <c r="A1754" s="18" t="s">
        <v>4149</v>
      </c>
      <c r="B1754" s="24" t="s">
        <v>4150</v>
      </c>
      <c r="C1754" s="24" t="str">
        <f t="shared" si="27"/>
        <v>P03.04 - Personal Goods Provision</v>
      </c>
      <c r="D1754" s="22"/>
      <c r="E1754" s="22" t="s">
        <v>127</v>
      </c>
      <c r="F1754" s="22"/>
    </row>
    <row r="1755" spans="1:6" ht="11.25">
      <c r="A1755" s="18" t="s">
        <v>4151</v>
      </c>
      <c r="B1755" s="24" t="s">
        <v>4152</v>
      </c>
      <c r="C1755" s="24" t="str">
        <f t="shared" si="27"/>
        <v>P03.05 - Temporary Financial Aid</v>
      </c>
      <c r="D1755" s="22"/>
      <c r="E1755" s="22" t="s">
        <v>127</v>
      </c>
      <c r="F1755" s="22"/>
    </row>
    <row r="1756" spans="1:6" ht="11.25">
      <c r="A1756" s="18" t="s">
        <v>4153</v>
      </c>
      <c r="B1756" s="24" t="s">
        <v>4154</v>
      </c>
      <c r="C1756" s="24" t="str">
        <f t="shared" si="27"/>
        <v>P04 - Family-Based Services</v>
      </c>
      <c r="D1756" s="22"/>
      <c r="E1756" s="22" t="s">
        <v>127</v>
      </c>
      <c r="F1756" s="22"/>
    </row>
    <row r="1757" spans="1:6" ht="11.25">
      <c r="A1757" s="18" t="s">
        <v>4155</v>
      </c>
      <c r="B1757" s="24" t="s">
        <v>4156</v>
      </c>
      <c r="C1757" s="24" t="str">
        <f t="shared" si="27"/>
        <v>P04.02 - Family Preservation</v>
      </c>
      <c r="D1757" s="22"/>
      <c r="E1757" s="22" t="s">
        <v>127</v>
      </c>
      <c r="F1757" s="22"/>
    </row>
    <row r="1758" spans="1:6" ht="11.25">
      <c r="A1758" s="18" t="s">
        <v>4157</v>
      </c>
      <c r="B1758" s="24" t="s">
        <v>4158</v>
      </c>
      <c r="C1758" s="24" t="str">
        <f t="shared" si="27"/>
        <v>P04.03 - Family Services for Adolescent Parents</v>
      </c>
      <c r="D1758" s="22"/>
      <c r="E1758" s="22" t="s">
        <v>127</v>
      </c>
      <c r="F1758" s="22"/>
    </row>
    <row r="1759" spans="1:6" ht="11.25">
      <c r="A1759" s="18" t="s">
        <v>4159</v>
      </c>
      <c r="B1759" s="24" t="s">
        <v>4160</v>
      </c>
      <c r="C1759" s="24" t="str">
        <f t="shared" si="27"/>
        <v>P04.04 - Parenting Education</v>
      </c>
      <c r="D1759" s="22"/>
      <c r="E1759" s="22" t="s">
        <v>127</v>
      </c>
      <c r="F1759" s="22"/>
    </row>
    <row r="1760" spans="1:6" ht="11.25">
      <c r="A1760" s="18" t="s">
        <v>4161</v>
      </c>
      <c r="B1760" s="24" t="s">
        <v>4162</v>
      </c>
      <c r="C1760" s="24" t="str">
        <f t="shared" si="27"/>
        <v>P04.05 - Programs for Single Parents</v>
      </c>
      <c r="D1760" s="22"/>
      <c r="E1760" s="22" t="s">
        <v>127</v>
      </c>
      <c r="F1760" s="22"/>
    </row>
    <row r="1761" spans="1:6" ht="11.25">
      <c r="A1761" s="18" t="s">
        <v>4163</v>
      </c>
      <c r="B1761" s="24" t="s">
        <v>4164</v>
      </c>
      <c r="C1761" s="24" t="str">
        <f t="shared" si="27"/>
        <v>P05 - Personal Social Services</v>
      </c>
      <c r="D1761" s="22"/>
      <c r="E1761" s="22" t="s">
        <v>127</v>
      </c>
      <c r="F1761" s="22"/>
    </row>
    <row r="1762" spans="1:6" ht="11.25">
      <c r="A1762" s="18" t="s">
        <v>4165</v>
      </c>
      <c r="B1762" s="24" t="s">
        <v>4166</v>
      </c>
      <c r="C1762" s="24" t="str">
        <f t="shared" si="27"/>
        <v>P05.02 - Burial &amp; Cemetery Services</v>
      </c>
      <c r="D1762" s="22"/>
      <c r="E1762" s="22" t="s">
        <v>127</v>
      </c>
      <c r="F1762" s="22"/>
    </row>
    <row r="1763" spans="1:6" ht="11.25">
      <c r="A1763" s="18" t="s">
        <v>4167</v>
      </c>
      <c r="B1763" s="24" t="s">
        <v>4168</v>
      </c>
      <c r="C1763" s="24" t="str">
        <f t="shared" si="27"/>
        <v>P05.03 - Case Management</v>
      </c>
      <c r="D1763" s="22"/>
      <c r="E1763" s="22" t="s">
        <v>127</v>
      </c>
      <c r="F1763" s="22"/>
    </row>
    <row r="1764" spans="1:6" ht="11.25">
      <c r="A1764" s="18" t="s">
        <v>4169</v>
      </c>
      <c r="B1764" s="24" t="s">
        <v>4170</v>
      </c>
      <c r="C1764" s="24" t="str">
        <f t="shared" si="27"/>
        <v>P05.04 - Companionship</v>
      </c>
      <c r="D1764" s="22"/>
      <c r="E1764" s="22" t="s">
        <v>127</v>
      </c>
      <c r="F1764" s="22"/>
    </row>
    <row r="1765" spans="1:6" ht="11.25">
      <c r="A1765" s="18" t="s">
        <v>4171</v>
      </c>
      <c r="B1765" s="24" t="s">
        <v>4172</v>
      </c>
      <c r="C1765" s="24" t="str">
        <f t="shared" si="27"/>
        <v>P05.15 - Financial Counseling</v>
      </c>
      <c r="D1765" s="22"/>
      <c r="E1765" s="22" t="s">
        <v>127</v>
      </c>
      <c r="F1765" s="22"/>
    </row>
    <row r="1766" spans="1:6" ht="11.25">
      <c r="A1766" s="18" t="s">
        <v>4173</v>
      </c>
      <c r="B1766" s="24" t="s">
        <v>4174</v>
      </c>
      <c r="C1766" s="24" t="str">
        <f t="shared" si="27"/>
        <v>P05.16 - In-Home Assistance</v>
      </c>
      <c r="D1766" s="22"/>
      <c r="E1766" s="22" t="s">
        <v>127</v>
      </c>
      <c r="F1766" s="22"/>
    </row>
    <row r="1767" spans="1:6" ht="11.25">
      <c r="A1767" s="18" t="s">
        <v>4175</v>
      </c>
      <c r="B1767" s="24" t="s">
        <v>4176</v>
      </c>
      <c r="C1767" s="24" t="str">
        <f t="shared" si="27"/>
        <v>P05.17 - Information &amp; Referral</v>
      </c>
      <c r="D1767" s="22"/>
      <c r="E1767" s="22" t="s">
        <v>127</v>
      </c>
      <c r="F1767" s="22"/>
    </row>
    <row r="1768" spans="1:6" ht="11.25">
      <c r="A1768" s="18" t="s">
        <v>4177</v>
      </c>
      <c r="B1768" s="24" t="s">
        <v>1874</v>
      </c>
      <c r="C1768" s="24" t="str">
        <f t="shared" si="27"/>
        <v>P05.18 - Mentoring</v>
      </c>
      <c r="D1768" s="22"/>
      <c r="E1768" s="22" t="s">
        <v>127</v>
      </c>
      <c r="F1768" s="22"/>
    </row>
    <row r="1769" spans="1:6" ht="11.25">
      <c r="A1769" s="18" t="s">
        <v>1875</v>
      </c>
      <c r="B1769" s="24" t="s">
        <v>1876</v>
      </c>
      <c r="C1769" s="24" t="str">
        <f t="shared" si="27"/>
        <v>P05.19 - Personal Enrichment</v>
      </c>
      <c r="D1769" s="22"/>
      <c r="E1769" s="22" t="s">
        <v>127</v>
      </c>
      <c r="F1769" s="22"/>
    </row>
    <row r="1770" spans="1:6" ht="11.25">
      <c r="A1770" s="18" t="s">
        <v>1877</v>
      </c>
      <c r="B1770" s="24" t="s">
        <v>1878</v>
      </c>
      <c r="C1770" s="24" t="str">
        <f t="shared" si="27"/>
        <v>P05.20 - Respite Care</v>
      </c>
      <c r="D1770" s="22"/>
      <c r="E1770" s="22" t="s">
        <v>127</v>
      </c>
      <c r="F1770" s="22"/>
    </row>
    <row r="1771" spans="1:6" ht="11.25">
      <c r="A1771" s="18" t="s">
        <v>1879</v>
      </c>
      <c r="B1771" s="24" t="s">
        <v>1880</v>
      </c>
      <c r="C1771" s="24" t="str">
        <f t="shared" si="27"/>
        <v>P05.21 - Thrift Shop Operation</v>
      </c>
      <c r="D1771" s="22"/>
      <c r="E1771" s="22" t="s">
        <v>127</v>
      </c>
      <c r="F1771" s="22"/>
    </row>
    <row r="1772" spans="1:6" ht="11.25">
      <c r="A1772" s="18" t="s">
        <v>1881</v>
      </c>
      <c r="B1772" s="24" t="s">
        <v>1882</v>
      </c>
      <c r="C1772" s="24" t="str">
        <f t="shared" si="27"/>
        <v>P05.22 - Transportation Assistance</v>
      </c>
      <c r="D1772" s="22"/>
      <c r="E1772" s="22" t="s">
        <v>127</v>
      </c>
      <c r="F1772" s="22"/>
    </row>
    <row r="1773" spans="1:6" ht="11.25">
      <c r="A1773" s="18" t="s">
        <v>1883</v>
      </c>
      <c r="B1773" s="24" t="s">
        <v>1884</v>
      </c>
      <c r="C1773" s="24" t="str">
        <f t="shared" si="27"/>
        <v>P05.23 - Travelers' Assistance</v>
      </c>
      <c r="D1773" s="22"/>
      <c r="E1773" s="22" t="s">
        <v>127</v>
      </c>
      <c r="F1773" s="22"/>
    </row>
    <row r="1774" spans="1:6" ht="11.25">
      <c r="A1774" s="18" t="s">
        <v>1885</v>
      </c>
      <c r="B1774" s="24" t="s">
        <v>1886</v>
      </c>
      <c r="C1774" s="24" t="str">
        <f t="shared" si="27"/>
        <v>P06 - Residential Care</v>
      </c>
      <c r="D1774" s="22"/>
      <c r="E1774" s="22" t="s">
        <v>127</v>
      </c>
      <c r="F1774" s="22"/>
    </row>
    <row r="1775" spans="1:6" ht="11.25">
      <c r="A1775" s="18" t="s">
        <v>1887</v>
      </c>
      <c r="B1775" s="24" t="s">
        <v>1888</v>
      </c>
      <c r="C1775" s="24" t="str">
        <f t="shared" si="27"/>
        <v>P06.02 - Residential Care for Dependent Children</v>
      </c>
      <c r="D1775" s="22"/>
      <c r="E1775" s="22" t="s">
        <v>127</v>
      </c>
      <c r="F1775" s="22"/>
    </row>
    <row r="1776" spans="1:6" ht="11.25">
      <c r="A1776" s="18" t="s">
        <v>1889</v>
      </c>
      <c r="B1776" s="24" t="s">
        <v>1890</v>
      </c>
      <c r="C1776" s="24" t="str">
        <f t="shared" si="27"/>
        <v>P06.03 - Residential Care for Individuals with Disabilities</v>
      </c>
      <c r="D1776" s="22"/>
      <c r="E1776" s="22" t="s">
        <v>127</v>
      </c>
      <c r="F1776" s="22"/>
    </row>
    <row r="1777" spans="1:6" ht="11.25">
      <c r="A1777" s="18" t="s">
        <v>1891</v>
      </c>
      <c r="B1777" s="24" t="s">
        <v>1892</v>
      </c>
      <c r="C1777" s="24" t="str">
        <f t="shared" si="27"/>
        <v>P06.04 - Senior Residential Facilities Programs</v>
      </c>
      <c r="D1777" s="22"/>
      <c r="E1777" s="22" t="s">
        <v>127</v>
      </c>
      <c r="F1777" s="22"/>
    </row>
    <row r="1778" spans="1:6" ht="11.25">
      <c r="A1778" s="18" t="s">
        <v>1893</v>
      </c>
      <c r="B1778" s="24" t="s">
        <v>1894</v>
      </c>
      <c r="C1778" s="24" t="str">
        <f t="shared" si="27"/>
        <v>P11 - Services for Specific Populations</v>
      </c>
      <c r="D1778" s="22"/>
      <c r="E1778" s="22" t="s">
        <v>127</v>
      </c>
      <c r="F1778" s="22"/>
    </row>
    <row r="1779" spans="1:6" ht="11.25">
      <c r="A1779" s="18" t="s">
        <v>1895</v>
      </c>
      <c r="B1779" s="24" t="s">
        <v>1896</v>
      </c>
      <c r="C1779" s="24" t="str">
        <f t="shared" si="27"/>
        <v>P11.02 - Senior Services</v>
      </c>
      <c r="D1779" s="22"/>
      <c r="E1779" s="22" t="s">
        <v>127</v>
      </c>
      <c r="F1779" s="22"/>
    </row>
    <row r="1780" spans="1:6" ht="11.25">
      <c r="A1780" s="18" t="s">
        <v>1897</v>
      </c>
      <c r="B1780" s="24" t="s">
        <v>1898</v>
      </c>
      <c r="C1780" s="24" t="str">
        <f t="shared" si="27"/>
        <v>P11.03 - Services for Individuals with Disabilities</v>
      </c>
      <c r="D1780" s="22"/>
      <c r="E1780" s="22" t="s">
        <v>127</v>
      </c>
      <c r="F1780" s="22"/>
    </row>
    <row r="1781" spans="1:6" ht="11.25">
      <c r="A1781" s="18" t="s">
        <v>1899</v>
      </c>
      <c r="B1781" s="24" t="s">
        <v>1900</v>
      </c>
      <c r="C1781" s="24" t="str">
        <f t="shared" si="27"/>
        <v>P11.04 - Services for the Homeless</v>
      </c>
      <c r="D1781" s="22"/>
      <c r="E1781" s="22" t="s">
        <v>127</v>
      </c>
      <c r="F1781" s="22"/>
    </row>
    <row r="1782" spans="1:6" ht="11.25">
      <c r="A1782" s="18" t="s">
        <v>1901</v>
      </c>
      <c r="B1782" s="24" t="s">
        <v>1902</v>
      </c>
      <c r="C1782" s="24" t="str">
        <f t="shared" si="27"/>
        <v>P11.05 - Services for Ethnic &amp; Immigrant Groups</v>
      </c>
      <c r="D1782" s="22"/>
      <c r="E1782" s="22" t="s">
        <v>127</v>
      </c>
      <c r="F1782" s="22"/>
    </row>
    <row r="1783" spans="1:6" ht="11.25">
      <c r="A1783" s="18" t="s">
        <v>1903</v>
      </c>
      <c r="B1783" s="24" t="s">
        <v>1904</v>
      </c>
      <c r="C1783" s="24" t="str">
        <f t="shared" si="27"/>
        <v>Q01 - International, Foreign Affairs &amp; National Security, General/Other</v>
      </c>
      <c r="D1783" s="22"/>
      <c r="E1783" s="22" t="s">
        <v>127</v>
      </c>
      <c r="F1783" s="22"/>
    </row>
    <row r="1784" spans="1:6" ht="11.25">
      <c r="A1784" s="18" t="s">
        <v>1905</v>
      </c>
      <c r="B1784" s="24" t="s">
        <v>1906</v>
      </c>
      <c r="C1784" s="24" t="str">
        <f t="shared" si="27"/>
        <v>Q02 - International Development</v>
      </c>
      <c r="D1784" s="22"/>
      <c r="E1784" s="22" t="s">
        <v>127</v>
      </c>
      <c r="F1784" s="22"/>
    </row>
    <row r="1785" spans="1:6" ht="11.25">
      <c r="A1785" s="18" t="s">
        <v>1907</v>
      </c>
      <c r="B1785" s="24" t="s">
        <v>1908</v>
      </c>
      <c r="C1785" s="24" t="str">
        <f t="shared" si="27"/>
        <v>Q02.02 - International Agricultural Assistance</v>
      </c>
      <c r="D1785" s="22"/>
      <c r="E1785" s="22" t="s">
        <v>127</v>
      </c>
      <c r="F1785" s="22"/>
    </row>
    <row r="1786" spans="1:6" ht="11.25">
      <c r="A1786" s="18" t="s">
        <v>1909</v>
      </c>
      <c r="B1786" s="24" t="s">
        <v>1910</v>
      </c>
      <c r="C1786" s="24" t="str">
        <f t="shared" si="27"/>
        <v>Q02.03 - International Economic Assistance</v>
      </c>
      <c r="D1786" s="22"/>
      <c r="E1786" s="22" t="s">
        <v>127</v>
      </c>
      <c r="F1786" s="22"/>
    </row>
    <row r="1787" spans="1:6" ht="11.25">
      <c r="A1787" s="18" t="s">
        <v>1911</v>
      </c>
      <c r="B1787" s="24" t="s">
        <v>1546</v>
      </c>
      <c r="C1787" s="24" t="str">
        <f t="shared" si="27"/>
        <v>Q02.04 - International Education Assistance</v>
      </c>
      <c r="D1787" s="22"/>
      <c r="E1787" s="22" t="s">
        <v>127</v>
      </c>
      <c r="F1787" s="22"/>
    </row>
    <row r="1788" spans="1:6" ht="11.25">
      <c r="A1788" s="18" t="s">
        <v>1547</v>
      </c>
      <c r="B1788" s="24" t="s">
        <v>1548</v>
      </c>
      <c r="C1788" s="24" t="str">
        <f t="shared" si="27"/>
        <v>Q02.05 - International Health Care Assistance</v>
      </c>
      <c r="D1788" s="22"/>
      <c r="E1788" s="22" t="s">
        <v>127</v>
      </c>
      <c r="F1788" s="22"/>
    </row>
    <row r="1789" spans="1:6" ht="11.25">
      <c r="A1789" s="18" t="s">
        <v>1549</v>
      </c>
      <c r="B1789" s="24" t="s">
        <v>1550</v>
      </c>
      <c r="C1789" s="24" t="str">
        <f t="shared" si="27"/>
        <v>Q02.06 - International Scientific &amp; Technical Assistance</v>
      </c>
      <c r="D1789" s="22"/>
      <c r="E1789" s="22" t="s">
        <v>127</v>
      </c>
      <c r="F1789" s="22"/>
    </row>
    <row r="1790" spans="1:6" ht="11.25">
      <c r="A1790" s="18" t="s">
        <v>1551</v>
      </c>
      <c r="B1790" s="24" t="s">
        <v>1552</v>
      </c>
      <c r="C1790" s="24" t="str">
        <f t="shared" si="27"/>
        <v>Q03 - International Human Rights</v>
      </c>
      <c r="D1790" s="22"/>
      <c r="E1790" s="22" t="s">
        <v>127</v>
      </c>
      <c r="F1790" s="22"/>
    </row>
    <row r="1791" spans="1:6" ht="11.25">
      <c r="A1791" s="18" t="s">
        <v>1553</v>
      </c>
      <c r="B1791" s="24" t="s">
        <v>1554</v>
      </c>
      <c r="C1791" s="24" t="str">
        <f t="shared" si="27"/>
        <v>Q03.02 - Migration/Refugee Rights</v>
      </c>
      <c r="D1791" s="22"/>
      <c r="E1791" s="22" t="s">
        <v>127</v>
      </c>
      <c r="F1791" s="22"/>
    </row>
    <row r="1792" spans="1:6" ht="11.25">
      <c r="A1792" s="18" t="s">
        <v>1555</v>
      </c>
      <c r="B1792" s="24" t="s">
        <v>1556</v>
      </c>
      <c r="C1792" s="24" t="str">
        <f t="shared" si="27"/>
        <v>Q04 - International Peace &amp; Security</v>
      </c>
      <c r="D1792" s="22"/>
      <c r="E1792" s="22" t="s">
        <v>127</v>
      </c>
      <c r="F1792" s="22"/>
    </row>
    <row r="1793" spans="1:6" ht="11.25">
      <c r="A1793" s="18" t="s">
        <v>1557</v>
      </c>
      <c r="B1793" s="24" t="s">
        <v>1558</v>
      </c>
      <c r="C1793" s="24" t="str">
        <f t="shared" si="27"/>
        <v>Q04.02 - Arms Control</v>
      </c>
      <c r="D1793" s="22"/>
      <c r="E1793" s="22" t="s">
        <v>127</v>
      </c>
      <c r="F1793" s="22"/>
    </row>
    <row r="1794" spans="1:6" ht="11.25">
      <c r="A1794" s="18" t="s">
        <v>1559</v>
      </c>
      <c r="B1794" s="24" t="s">
        <v>2946</v>
      </c>
      <c r="C1794" s="24" t="str">
        <f aca="true" t="shared" si="28" ref="C1794:C1857">A1794&amp;" - "&amp;B1794</f>
        <v>Q04.03 - National Security</v>
      </c>
      <c r="D1794" s="22"/>
      <c r="E1794" s="22" t="s">
        <v>127</v>
      </c>
      <c r="F1794" s="22"/>
    </row>
    <row r="1795" spans="1:6" ht="11.25">
      <c r="A1795" s="18" t="s">
        <v>1560</v>
      </c>
      <c r="B1795" s="24" t="s">
        <v>1561</v>
      </c>
      <c r="C1795" s="24" t="str">
        <f t="shared" si="28"/>
        <v>Q05 - International Relations</v>
      </c>
      <c r="D1795" s="22"/>
      <c r="E1795" s="22" t="s">
        <v>127</v>
      </c>
      <c r="F1795" s="22"/>
    </row>
    <row r="1796" spans="1:6" ht="11.25">
      <c r="A1796" s="18" t="s">
        <v>1562</v>
      </c>
      <c r="B1796" s="24" t="s">
        <v>1563</v>
      </c>
      <c r="C1796" s="24" t="str">
        <f t="shared" si="28"/>
        <v>Q05.02 - Democratic Values Promotion</v>
      </c>
      <c r="D1796" s="22"/>
      <c r="E1796" s="22" t="s">
        <v>127</v>
      </c>
      <c r="F1796" s="22"/>
    </row>
    <row r="1797" spans="1:6" ht="11.25">
      <c r="A1797" s="18" t="s">
        <v>1564</v>
      </c>
      <c r="B1797" s="24" t="s">
        <v>1565</v>
      </c>
      <c r="C1797" s="24" t="str">
        <f t="shared" si="28"/>
        <v>Q05.04 - International Exchange</v>
      </c>
      <c r="D1797" s="22"/>
      <c r="E1797" s="22" t="s">
        <v>127</v>
      </c>
      <c r="F1797" s="22"/>
    </row>
    <row r="1798" spans="1:6" ht="11.25">
      <c r="A1798" s="18" t="s">
        <v>1566</v>
      </c>
      <c r="B1798" s="24" t="s">
        <v>3715</v>
      </c>
      <c r="C1798" s="24" t="str">
        <f t="shared" si="28"/>
        <v>Q05.05 - International Trade</v>
      </c>
      <c r="D1798" s="22"/>
      <c r="E1798" s="22" t="s">
        <v>127</v>
      </c>
      <c r="F1798" s="22"/>
    </row>
    <row r="1799" spans="1:6" ht="11.25">
      <c r="A1799" s="18" t="s">
        <v>3716</v>
      </c>
      <c r="B1799" s="24" t="s">
        <v>3717</v>
      </c>
      <c r="C1799" s="24" t="str">
        <f t="shared" si="28"/>
        <v>Q06 - International Relief</v>
      </c>
      <c r="D1799" s="22"/>
      <c r="E1799" s="22" t="s">
        <v>127</v>
      </c>
      <c r="F1799" s="22"/>
    </row>
    <row r="1800" spans="1:6" ht="11.25">
      <c r="A1800" s="18" t="s">
        <v>3718</v>
      </c>
      <c r="B1800" s="24" t="s">
        <v>3719</v>
      </c>
      <c r="C1800" s="24" t="str">
        <f t="shared" si="28"/>
        <v>Q06.02 - International Children's Relief</v>
      </c>
      <c r="D1800" s="22"/>
      <c r="E1800" s="22" t="s">
        <v>127</v>
      </c>
      <c r="F1800" s="22"/>
    </row>
    <row r="1801" spans="1:6" ht="11.25">
      <c r="A1801" s="18" t="s">
        <v>3720</v>
      </c>
      <c r="B1801" s="24" t="s">
        <v>3721</v>
      </c>
      <c r="C1801" s="24" t="str">
        <f t="shared" si="28"/>
        <v>Q06.03 - Refugee Relief</v>
      </c>
      <c r="D1801" s="22"/>
      <c r="E1801" s="22" t="s">
        <v>127</v>
      </c>
      <c r="F1801" s="22"/>
    </row>
    <row r="1802" spans="1:6" ht="11.25">
      <c r="A1802" s="18" t="s">
        <v>3722</v>
      </c>
      <c r="B1802" s="24" t="s">
        <v>3723</v>
      </c>
      <c r="C1802" s="24" t="str">
        <f t="shared" si="28"/>
        <v>R01 - Civil Rights, Social Action &amp; Advocacy, General/Other</v>
      </c>
      <c r="D1802" s="22"/>
      <c r="E1802" s="22" t="s">
        <v>127</v>
      </c>
      <c r="F1802" s="22"/>
    </row>
    <row r="1803" spans="1:6" ht="11.25">
      <c r="A1803" s="18" t="s">
        <v>3724</v>
      </c>
      <c r="B1803" s="24" t="s">
        <v>3725</v>
      </c>
      <c r="C1803" s="24" t="str">
        <f t="shared" si="28"/>
        <v>R02 - Civil Liberties</v>
      </c>
      <c r="D1803" s="22"/>
      <c r="E1803" s="22" t="s">
        <v>127</v>
      </c>
      <c r="F1803" s="22"/>
    </row>
    <row r="1804" spans="1:6" ht="11.25">
      <c r="A1804" s="18" t="s">
        <v>3726</v>
      </c>
      <c r="B1804" s="24" t="s">
        <v>3727</v>
      </c>
      <c r="C1804" s="24" t="str">
        <f t="shared" si="28"/>
        <v>R02.02 - Censorship, Freedom of Speech &amp; Press</v>
      </c>
      <c r="D1804" s="22"/>
      <c r="E1804" s="22" t="s">
        <v>127</v>
      </c>
      <c r="F1804" s="22"/>
    </row>
    <row r="1805" spans="1:6" ht="11.25">
      <c r="A1805" s="18" t="s">
        <v>3728</v>
      </c>
      <c r="B1805" s="24" t="s">
        <v>3729</v>
      </c>
      <c r="C1805" s="24" t="str">
        <f t="shared" si="28"/>
        <v>R02.03 - Privacy Rights</v>
      </c>
      <c r="D1805" s="22"/>
      <c r="E1805" s="22" t="s">
        <v>127</v>
      </c>
      <c r="F1805" s="22"/>
    </row>
    <row r="1806" spans="1:6" ht="11.25">
      <c r="A1806" s="18" t="s">
        <v>3730</v>
      </c>
      <c r="B1806" s="24" t="s">
        <v>3731</v>
      </c>
      <c r="C1806" s="24" t="str">
        <f t="shared" si="28"/>
        <v>R02.04 - Reproductive Rights</v>
      </c>
      <c r="D1806" s="22"/>
      <c r="E1806" s="22" t="s">
        <v>127</v>
      </c>
      <c r="F1806" s="22"/>
    </row>
    <row r="1807" spans="1:6" ht="11.25">
      <c r="A1807" s="18" t="s">
        <v>3732</v>
      </c>
      <c r="B1807" s="24" t="s">
        <v>3733</v>
      </c>
      <c r="C1807" s="24" t="str">
        <f t="shared" si="28"/>
        <v>R02.05 - Right to Die</v>
      </c>
      <c r="D1807" s="22"/>
      <c r="E1807" s="22" t="s">
        <v>127</v>
      </c>
      <c r="F1807" s="22"/>
    </row>
    <row r="1808" spans="1:6" ht="11.25">
      <c r="A1808" s="18" t="s">
        <v>3734</v>
      </c>
      <c r="B1808" s="24" t="s">
        <v>3735</v>
      </c>
      <c r="C1808" s="24" t="str">
        <f t="shared" si="28"/>
        <v>R02.06 - Right to Life</v>
      </c>
      <c r="D1808" s="22"/>
      <c r="E1808" s="22" t="s">
        <v>127</v>
      </c>
      <c r="F1808" s="22"/>
    </row>
    <row r="1809" spans="1:6" ht="11.25">
      <c r="A1809" s="18" t="s">
        <v>3736</v>
      </c>
      <c r="B1809" s="24" t="s">
        <v>3737</v>
      </c>
      <c r="C1809" s="24" t="str">
        <f t="shared" si="28"/>
        <v>R03 - Civil Rights</v>
      </c>
      <c r="D1809" s="22"/>
      <c r="E1809" s="22" t="s">
        <v>127</v>
      </c>
      <c r="F1809" s="22"/>
    </row>
    <row r="1810" spans="1:6" ht="11.25">
      <c r="A1810" s="18" t="s">
        <v>3738</v>
      </c>
      <c r="B1810" s="24" t="s">
        <v>3739</v>
      </c>
      <c r="C1810" s="24" t="str">
        <f t="shared" si="28"/>
        <v>R03.02 - Children's Rights</v>
      </c>
      <c r="D1810" s="22"/>
      <c r="E1810" s="22" t="s">
        <v>127</v>
      </c>
      <c r="F1810" s="22"/>
    </row>
    <row r="1811" spans="1:6" ht="11.25">
      <c r="A1811" s="18" t="s">
        <v>3740</v>
      </c>
      <c r="B1811" s="24" t="s">
        <v>3741</v>
      </c>
      <c r="C1811" s="24" t="str">
        <f t="shared" si="28"/>
        <v>R03.03 - Disabled Persons' Rights</v>
      </c>
      <c r="D1811" s="22"/>
      <c r="E1811" s="22" t="s">
        <v>127</v>
      </c>
      <c r="F1811" s="22"/>
    </row>
    <row r="1812" spans="1:6" ht="11.25">
      <c r="A1812" s="18" t="s">
        <v>3742</v>
      </c>
      <c r="B1812" s="24" t="s">
        <v>3743</v>
      </c>
      <c r="C1812" s="24" t="str">
        <f t="shared" si="28"/>
        <v>R03.04 - Ethnic Groups' Rights &amp; Racial Equality</v>
      </c>
      <c r="D1812" s="22"/>
      <c r="E1812" s="22" t="s">
        <v>127</v>
      </c>
      <c r="F1812" s="22"/>
    </row>
    <row r="1813" spans="1:6" ht="11.25">
      <c r="A1813" s="18" t="s">
        <v>3744</v>
      </c>
      <c r="B1813" s="24" t="s">
        <v>3745</v>
      </c>
      <c r="C1813" s="24" t="str">
        <f t="shared" si="28"/>
        <v>R03.05 - Immigrants' Rights</v>
      </c>
      <c r="D1813" s="22"/>
      <c r="E1813" s="22" t="s">
        <v>127</v>
      </c>
      <c r="F1813" s="22"/>
    </row>
    <row r="1814" spans="1:6" ht="11.25">
      <c r="A1814" s="18" t="s">
        <v>3746</v>
      </c>
      <c r="B1814" s="24" t="s">
        <v>3747</v>
      </c>
      <c r="C1814" s="24" t="str">
        <f t="shared" si="28"/>
        <v>R03.06 - Lesbian &amp; Gay Rights</v>
      </c>
      <c r="D1814" s="22"/>
      <c r="E1814" s="22" t="s">
        <v>127</v>
      </c>
      <c r="F1814" s="22"/>
    </row>
    <row r="1815" spans="1:6" ht="11.25">
      <c r="A1815" s="18" t="s">
        <v>3748</v>
      </c>
      <c r="B1815" s="24" t="s">
        <v>3749</v>
      </c>
      <c r="C1815" s="24" t="str">
        <f t="shared" si="28"/>
        <v>R03.07 - Seniors' Rights</v>
      </c>
      <c r="D1815" s="22"/>
      <c r="E1815" s="22" t="s">
        <v>127</v>
      </c>
      <c r="F1815" s="22"/>
    </row>
    <row r="1816" spans="1:6" ht="11.25">
      <c r="A1816" s="18" t="s">
        <v>3750</v>
      </c>
      <c r="B1816" s="24" t="s">
        <v>3751</v>
      </c>
      <c r="C1816" s="24" t="str">
        <f t="shared" si="28"/>
        <v>R03.08 - Women's Rights</v>
      </c>
      <c r="D1816" s="22"/>
      <c r="E1816" s="22" t="s">
        <v>127</v>
      </c>
      <c r="F1816" s="22"/>
    </row>
    <row r="1817" spans="1:6" ht="11.25">
      <c r="A1817" s="18" t="s">
        <v>3752</v>
      </c>
      <c r="B1817" s="24" t="s">
        <v>3753</v>
      </c>
      <c r="C1817" s="24" t="str">
        <f t="shared" si="28"/>
        <v>R04 - Intergroup Relations</v>
      </c>
      <c r="D1817" s="22"/>
      <c r="E1817" s="22" t="s">
        <v>127</v>
      </c>
      <c r="F1817" s="22"/>
    </row>
    <row r="1818" spans="1:6" ht="11.25">
      <c r="A1818" s="18" t="s">
        <v>3754</v>
      </c>
      <c r="B1818" s="24" t="s">
        <v>3755</v>
      </c>
      <c r="C1818" s="24" t="str">
        <f t="shared" si="28"/>
        <v>S01 - Community Development, General/Other</v>
      </c>
      <c r="D1818" s="22"/>
      <c r="E1818" s="22" t="s">
        <v>127</v>
      </c>
      <c r="F1818" s="22"/>
    </row>
    <row r="1819" spans="1:6" ht="11.25">
      <c r="A1819" s="18" t="s">
        <v>3756</v>
      </c>
      <c r="B1819" s="24" t="s">
        <v>3757</v>
      </c>
      <c r="C1819" s="24" t="str">
        <f t="shared" si="28"/>
        <v>S02 - Community Economic Development</v>
      </c>
      <c r="D1819" s="22"/>
      <c r="E1819" s="22" t="s">
        <v>127</v>
      </c>
      <c r="F1819" s="22"/>
    </row>
    <row r="1820" spans="1:6" ht="11.25">
      <c r="A1820" s="18" t="s">
        <v>3758</v>
      </c>
      <c r="B1820" s="24" t="s">
        <v>3759</v>
      </c>
      <c r="C1820" s="24" t="str">
        <f t="shared" si="28"/>
        <v>S02.02 - Business Promotion</v>
      </c>
      <c r="D1820" s="22"/>
      <c r="E1820" s="22" t="s">
        <v>127</v>
      </c>
      <c r="F1820" s="22"/>
    </row>
    <row r="1821" spans="1:6" ht="11.25">
      <c r="A1821" s="18" t="s">
        <v>3760</v>
      </c>
      <c r="B1821" s="24" t="s">
        <v>3761</v>
      </c>
      <c r="C1821" s="24" t="str">
        <f t="shared" si="28"/>
        <v>S02.03 - Business Recruitment &amp; Attraction</v>
      </c>
      <c r="D1821" s="22"/>
      <c r="E1821" s="22" t="s">
        <v>127</v>
      </c>
      <c r="F1821" s="22"/>
    </row>
    <row r="1822" spans="1:6" ht="11.25">
      <c r="A1822" s="18" t="s">
        <v>3762</v>
      </c>
      <c r="B1822" s="24" t="s">
        <v>3763</v>
      </c>
      <c r="C1822" s="24" t="str">
        <f t="shared" si="28"/>
        <v>S02.05 - Regional Economic Development</v>
      </c>
      <c r="D1822" s="22"/>
      <c r="E1822" s="22" t="s">
        <v>127</v>
      </c>
      <c r="F1822" s="22"/>
    </row>
    <row r="1823" spans="1:6" ht="11.25">
      <c r="A1823" s="18" t="s">
        <v>3764</v>
      </c>
      <c r="B1823" s="24" t="s">
        <v>3765</v>
      </c>
      <c r="C1823" s="24" t="str">
        <f t="shared" si="28"/>
        <v>S02.06 - Rural Economic Development</v>
      </c>
      <c r="D1823" s="22"/>
      <c r="E1823" s="22" t="s">
        <v>127</v>
      </c>
      <c r="F1823" s="22"/>
    </row>
    <row r="1824" spans="1:6" ht="11.25">
      <c r="A1824" s="18" t="s">
        <v>3766</v>
      </c>
      <c r="B1824" s="24" t="s">
        <v>3767</v>
      </c>
      <c r="C1824" s="24" t="str">
        <f t="shared" si="28"/>
        <v>S02.07 - Small &amp; Minority Business Development Programs</v>
      </c>
      <c r="D1824" s="22"/>
      <c r="E1824" s="22" t="s">
        <v>127</v>
      </c>
      <c r="F1824" s="22"/>
    </row>
    <row r="1825" spans="1:6" ht="11.25">
      <c r="A1825" s="18" t="s">
        <v>3768</v>
      </c>
      <c r="B1825" s="24" t="s">
        <v>3769</v>
      </c>
      <c r="C1825" s="24" t="str">
        <f t="shared" si="28"/>
        <v>S02.08 - Tourism Development</v>
      </c>
      <c r="D1825" s="22"/>
      <c r="E1825" s="22" t="s">
        <v>127</v>
      </c>
      <c r="F1825" s="22"/>
    </row>
    <row r="1826" spans="1:6" ht="11.25">
      <c r="A1826" s="18" t="s">
        <v>3770</v>
      </c>
      <c r="B1826" s="24" t="s">
        <v>3771</v>
      </c>
      <c r="C1826" s="24" t="str">
        <f t="shared" si="28"/>
        <v>S03 - Community Renewal</v>
      </c>
      <c r="D1826" s="22"/>
      <c r="E1826" s="22" t="s">
        <v>127</v>
      </c>
      <c r="F1826" s="22"/>
    </row>
    <row r="1827" spans="1:6" ht="11.25">
      <c r="A1827" s="18" t="s">
        <v>3772</v>
      </c>
      <c r="B1827" s="24" t="s">
        <v>3773</v>
      </c>
      <c r="C1827" s="24" t="str">
        <f t="shared" si="28"/>
        <v>S03.03 - Business Districts Revitalization</v>
      </c>
      <c r="D1827" s="22"/>
      <c r="E1827" s="22" t="s">
        <v>127</v>
      </c>
      <c r="F1827" s="22"/>
    </row>
    <row r="1828" spans="1:6" ht="11.25">
      <c r="A1828" s="18" t="s">
        <v>3774</v>
      </c>
      <c r="B1828" s="24" t="s">
        <v>3775</v>
      </c>
      <c r="C1828" s="24" t="str">
        <f t="shared" si="28"/>
        <v>S03.04 - Neighborhood Revitalization</v>
      </c>
      <c r="D1828" s="22"/>
      <c r="E1828" s="22" t="s">
        <v>127</v>
      </c>
      <c r="F1828" s="22"/>
    </row>
    <row r="1829" spans="1:6" ht="11.25">
      <c r="A1829" s="18" t="s">
        <v>3776</v>
      </c>
      <c r="B1829" s="24" t="s">
        <v>3777</v>
      </c>
      <c r="C1829" s="24" t="str">
        <f t="shared" si="28"/>
        <v>S03.05 - Waterfront Development</v>
      </c>
      <c r="D1829" s="22"/>
      <c r="E1829" s="22" t="s">
        <v>127</v>
      </c>
      <c r="F1829" s="22"/>
    </row>
    <row r="1830" spans="1:6" ht="11.25">
      <c r="A1830" s="18" t="s">
        <v>3778</v>
      </c>
      <c r="B1830" s="24" t="s">
        <v>3779</v>
      </c>
      <c r="C1830" s="24" t="str">
        <f t="shared" si="28"/>
        <v>S04 - Organizational Development &amp; Training</v>
      </c>
      <c r="D1830" s="22"/>
      <c r="E1830" s="22" t="s">
        <v>127</v>
      </c>
      <c r="F1830" s="22"/>
    </row>
    <row r="1831" spans="1:6" ht="11.25">
      <c r="A1831" s="18" t="s">
        <v>3780</v>
      </c>
      <c r="B1831" s="24" t="s">
        <v>3781</v>
      </c>
      <c r="C1831" s="24" t="str">
        <f t="shared" si="28"/>
        <v>T01 - Philanthropy, Voluntarism &amp; Grantmaking, General/Other</v>
      </c>
      <c r="D1831" s="22"/>
      <c r="E1831" s="22" t="s">
        <v>127</v>
      </c>
      <c r="F1831" s="22"/>
    </row>
    <row r="1832" spans="1:6" ht="11.25">
      <c r="A1832" s="18" t="s">
        <v>3782</v>
      </c>
      <c r="B1832" s="24" t="s">
        <v>3783</v>
      </c>
      <c r="C1832" s="24" t="str">
        <f t="shared" si="28"/>
        <v>T02 - Comprehensive Grantmaking</v>
      </c>
      <c r="D1832" s="22"/>
      <c r="E1832" s="22" t="s">
        <v>127</v>
      </c>
      <c r="F1832" s="22"/>
    </row>
    <row r="1833" spans="1:6" ht="11.25">
      <c r="A1833" s="18" t="s">
        <v>3784</v>
      </c>
      <c r="B1833" s="24" t="s">
        <v>3785</v>
      </c>
      <c r="C1833" s="24" t="str">
        <f t="shared" si="28"/>
        <v>T03 - Fundraising</v>
      </c>
      <c r="D1833" s="22"/>
      <c r="E1833" s="22" t="s">
        <v>127</v>
      </c>
      <c r="F1833" s="22"/>
    </row>
    <row r="1834" spans="1:6" ht="11.25">
      <c r="A1834" s="18" t="s">
        <v>3786</v>
      </c>
      <c r="B1834" s="24" t="s">
        <v>3787</v>
      </c>
      <c r="C1834" s="24" t="str">
        <f t="shared" si="28"/>
        <v>T04 - Grants Development</v>
      </c>
      <c r="D1834" s="22"/>
      <c r="E1834" s="22" t="s">
        <v>127</v>
      </c>
      <c r="F1834" s="22"/>
    </row>
    <row r="1835" spans="1:6" ht="11.25">
      <c r="A1835" s="18" t="s">
        <v>3788</v>
      </c>
      <c r="B1835" s="24" t="s">
        <v>3789</v>
      </c>
      <c r="C1835" s="24" t="str">
        <f t="shared" si="28"/>
        <v>T05 - Voluntarism Promotion</v>
      </c>
      <c r="D1835" s="22"/>
      <c r="E1835" s="22" t="s">
        <v>127</v>
      </c>
      <c r="F1835" s="22"/>
    </row>
    <row r="1836" spans="1:6" ht="11.25">
      <c r="A1836" s="18" t="s">
        <v>3790</v>
      </c>
      <c r="B1836" s="24" t="s">
        <v>3791</v>
      </c>
      <c r="C1836" s="24" t="str">
        <f t="shared" si="28"/>
        <v>T05.02 - Community Service</v>
      </c>
      <c r="D1836" s="22"/>
      <c r="E1836" s="22" t="s">
        <v>127</v>
      </c>
      <c r="F1836" s="22"/>
    </row>
    <row r="1837" spans="1:6" ht="11.25">
      <c r="A1837" s="18" t="s">
        <v>3792</v>
      </c>
      <c r="B1837" s="24" t="s">
        <v>3793</v>
      </c>
      <c r="C1837" s="24" t="str">
        <f t="shared" si="28"/>
        <v>T05.03 - Volunteer Training &amp; Placement</v>
      </c>
      <c r="D1837" s="22"/>
      <c r="E1837" s="22" t="s">
        <v>127</v>
      </c>
      <c r="F1837" s="22"/>
    </row>
    <row r="1838" spans="1:6" ht="11.25">
      <c r="A1838" s="18" t="s">
        <v>3794</v>
      </c>
      <c r="B1838" s="24" t="s">
        <v>3795</v>
      </c>
      <c r="C1838" s="24" t="str">
        <f t="shared" si="28"/>
        <v>T05.04 - Senior Volunteer Programs</v>
      </c>
      <c r="D1838" s="22"/>
      <c r="E1838" s="22" t="s">
        <v>127</v>
      </c>
      <c r="F1838" s="22"/>
    </row>
    <row r="1839" spans="1:6" ht="11.25">
      <c r="A1839" s="18" t="s">
        <v>3796</v>
      </c>
      <c r="B1839" s="24" t="s">
        <v>3797</v>
      </c>
      <c r="C1839" s="24" t="str">
        <f t="shared" si="28"/>
        <v>U01 - Science &amp; Technology, General/Other</v>
      </c>
      <c r="D1839" s="22"/>
      <c r="E1839" s="22" t="s">
        <v>127</v>
      </c>
      <c r="F1839" s="22"/>
    </row>
    <row r="1840" spans="1:6" ht="11.25">
      <c r="A1840" s="18" t="s">
        <v>3798</v>
      </c>
      <c r="B1840" s="24" t="s">
        <v>3799</v>
      </c>
      <c r="C1840" s="24" t="str">
        <f t="shared" si="28"/>
        <v>U02 - Biological &amp; Life Sciences</v>
      </c>
      <c r="D1840" s="22"/>
      <c r="E1840" s="22" t="s">
        <v>127</v>
      </c>
      <c r="F1840" s="22"/>
    </row>
    <row r="1841" spans="1:6" ht="11.25">
      <c r="A1841" s="18" t="s">
        <v>3800</v>
      </c>
      <c r="B1841" s="24" t="s">
        <v>3801</v>
      </c>
      <c r="C1841" s="24" t="str">
        <f t="shared" si="28"/>
        <v>U02.02 - Biochemistry, Biophysics &amp; Molecular Biology</v>
      </c>
      <c r="D1841" s="22"/>
      <c r="E1841" s="22" t="s">
        <v>127</v>
      </c>
      <c r="F1841" s="22"/>
    </row>
    <row r="1842" spans="1:6" ht="11.25">
      <c r="A1842" s="18" t="s">
        <v>3802</v>
      </c>
      <c r="B1842" s="24" t="s">
        <v>3803</v>
      </c>
      <c r="C1842" s="24" t="str">
        <f t="shared" si="28"/>
        <v>U02.03 - Botany</v>
      </c>
      <c r="D1842" s="22"/>
      <c r="E1842" s="22" t="s">
        <v>127</v>
      </c>
      <c r="F1842" s="22"/>
    </row>
    <row r="1843" spans="1:6" ht="11.25">
      <c r="A1843" s="18" t="s">
        <v>3804</v>
      </c>
      <c r="B1843" s="24" t="s">
        <v>3805</v>
      </c>
      <c r="C1843" s="24" t="str">
        <f t="shared" si="28"/>
        <v>U02.04 - Ecology, Evolution, Systematics &amp; Population Biology</v>
      </c>
      <c r="D1843" s="22"/>
      <c r="E1843" s="22" t="s">
        <v>127</v>
      </c>
      <c r="F1843" s="22"/>
    </row>
    <row r="1844" spans="1:6" ht="11.25">
      <c r="A1844" s="18" t="s">
        <v>3806</v>
      </c>
      <c r="B1844" s="24" t="s">
        <v>3807</v>
      </c>
      <c r="C1844" s="24" t="str">
        <f t="shared" si="28"/>
        <v>U02.05 - Zoology</v>
      </c>
      <c r="D1844" s="22"/>
      <c r="E1844" s="22" t="s">
        <v>127</v>
      </c>
      <c r="F1844" s="22"/>
    </row>
    <row r="1845" spans="1:6" ht="11.25">
      <c r="A1845" s="18" t="s">
        <v>3808</v>
      </c>
      <c r="B1845" s="24" t="s">
        <v>3809</v>
      </c>
      <c r="C1845" s="24" t="str">
        <f t="shared" si="28"/>
        <v>U03 - Engineering &amp; Technology</v>
      </c>
      <c r="D1845" s="22"/>
      <c r="E1845" s="22" t="s">
        <v>127</v>
      </c>
      <c r="F1845" s="22"/>
    </row>
    <row r="1846" spans="1:6" ht="11.25">
      <c r="A1846" s="18" t="s">
        <v>3810</v>
      </c>
      <c r="B1846" s="24" t="s">
        <v>3811</v>
      </c>
      <c r="C1846" s="24" t="str">
        <f t="shared" si="28"/>
        <v>U03.02 - Computer &amp; Information Science</v>
      </c>
      <c r="D1846" s="22"/>
      <c r="E1846" s="22" t="s">
        <v>127</v>
      </c>
      <c r="F1846" s="22"/>
    </row>
    <row r="1847" spans="1:6" ht="11.25">
      <c r="A1847" s="18" t="s">
        <v>3812</v>
      </c>
      <c r="B1847" s="24" t="s">
        <v>3813</v>
      </c>
      <c r="C1847" s="24" t="str">
        <f t="shared" si="28"/>
        <v>U03.03 - Engineering</v>
      </c>
      <c r="D1847" s="22"/>
      <c r="E1847" s="22" t="s">
        <v>127</v>
      </c>
      <c r="F1847" s="22"/>
    </row>
    <row r="1848" spans="1:6" ht="11.25">
      <c r="A1848" s="18" t="s">
        <v>3814</v>
      </c>
      <c r="B1848" s="24" t="s">
        <v>3815</v>
      </c>
      <c r="C1848" s="24" t="str">
        <f t="shared" si="28"/>
        <v>U03.04 - Manufacturing &amp; Industry</v>
      </c>
      <c r="D1848" s="22"/>
      <c r="E1848" s="22" t="s">
        <v>127</v>
      </c>
      <c r="F1848" s="22"/>
    </row>
    <row r="1849" spans="1:6" ht="11.25">
      <c r="A1849" s="18" t="s">
        <v>3816</v>
      </c>
      <c r="B1849" s="24" t="s">
        <v>3426</v>
      </c>
      <c r="C1849" s="24" t="str">
        <f t="shared" si="28"/>
        <v>U03.05 - Mathematics</v>
      </c>
      <c r="D1849" s="22"/>
      <c r="E1849" s="22" t="s">
        <v>127</v>
      </c>
      <c r="F1849" s="22"/>
    </row>
    <row r="1850" spans="1:6" ht="11.25">
      <c r="A1850" s="18" t="s">
        <v>3427</v>
      </c>
      <c r="B1850" s="24" t="s">
        <v>3428</v>
      </c>
      <c r="C1850" s="24" t="str">
        <f t="shared" si="28"/>
        <v>U04 - Physical &amp; Earth Sciences</v>
      </c>
      <c r="D1850" s="22"/>
      <c r="E1850" s="22" t="s">
        <v>127</v>
      </c>
      <c r="F1850" s="22"/>
    </row>
    <row r="1851" spans="1:6" ht="11.25">
      <c r="A1851" s="18" t="s">
        <v>3429</v>
      </c>
      <c r="B1851" s="24" t="s">
        <v>3430</v>
      </c>
      <c r="C1851" s="24" t="str">
        <f t="shared" si="28"/>
        <v>U04.02 - Astronomy &amp; Astrophysics</v>
      </c>
      <c r="D1851" s="22"/>
      <c r="E1851" s="22" t="s">
        <v>127</v>
      </c>
      <c r="F1851" s="22"/>
    </row>
    <row r="1852" spans="1:6" ht="11.25">
      <c r="A1852" s="18" t="s">
        <v>3431</v>
      </c>
      <c r="B1852" s="24" t="s">
        <v>3432</v>
      </c>
      <c r="C1852" s="24" t="str">
        <f t="shared" si="28"/>
        <v>U04.03 - Atmospheric Sciences &amp; Meteorology</v>
      </c>
      <c r="D1852" s="22"/>
      <c r="E1852" s="22" t="s">
        <v>127</v>
      </c>
      <c r="F1852" s="22"/>
    </row>
    <row r="1853" spans="1:6" ht="11.25">
      <c r="A1853" s="18" t="s">
        <v>3433</v>
      </c>
      <c r="B1853" s="24" t="s">
        <v>3434</v>
      </c>
      <c r="C1853" s="24" t="str">
        <f t="shared" si="28"/>
        <v>U04.04 - Chemistry</v>
      </c>
      <c r="D1853" s="22"/>
      <c r="E1853" s="22" t="s">
        <v>127</v>
      </c>
      <c r="F1853" s="22"/>
    </row>
    <row r="1854" spans="1:6" ht="11.25">
      <c r="A1854" s="18" t="s">
        <v>3435</v>
      </c>
      <c r="B1854" s="24" t="s">
        <v>3436</v>
      </c>
      <c r="C1854" s="24" t="str">
        <f t="shared" si="28"/>
        <v>U04.05 - Geological &amp; Earth Sciences</v>
      </c>
      <c r="D1854" s="22"/>
      <c r="E1854" s="22" t="s">
        <v>127</v>
      </c>
      <c r="F1854" s="22"/>
    </row>
    <row r="1855" spans="1:6" ht="11.25">
      <c r="A1855" s="18" t="s">
        <v>3437</v>
      </c>
      <c r="B1855" s="24" t="s">
        <v>3438</v>
      </c>
      <c r="C1855" s="24" t="str">
        <f t="shared" si="28"/>
        <v>U04.06 - Physics</v>
      </c>
      <c r="D1855" s="22"/>
      <c r="E1855" s="22" t="s">
        <v>127</v>
      </c>
      <c r="F1855" s="22"/>
    </row>
    <row r="1856" spans="1:6" ht="11.25">
      <c r="A1856" s="18" t="s">
        <v>3439</v>
      </c>
      <c r="B1856" s="24" t="s">
        <v>3440</v>
      </c>
      <c r="C1856" s="24" t="str">
        <f t="shared" si="28"/>
        <v>V01 - Social Science; General/Other</v>
      </c>
      <c r="D1856" s="22"/>
      <c r="E1856" s="22" t="s">
        <v>127</v>
      </c>
      <c r="F1856" s="22"/>
    </row>
    <row r="1857" spans="1:6" ht="11.25">
      <c r="A1857" s="18" t="s">
        <v>3441</v>
      </c>
      <c r="B1857" s="24" t="s">
        <v>3442</v>
      </c>
      <c r="C1857" s="24" t="str">
        <f t="shared" si="28"/>
        <v>V02 - Anthropology</v>
      </c>
      <c r="D1857" s="22"/>
      <c r="E1857" s="22" t="s">
        <v>127</v>
      </c>
      <c r="F1857" s="22"/>
    </row>
    <row r="1858" spans="1:6" ht="11.25">
      <c r="A1858" s="18" t="s">
        <v>3443</v>
      </c>
      <c r="B1858" s="24" t="s">
        <v>1125</v>
      </c>
      <c r="C1858" s="24" t="str">
        <f aca="true" t="shared" si="29" ref="C1858:C1911">A1858&amp;" - "&amp;B1858</f>
        <v>V03 - Area, Ethnic, Cultural &amp; Gender Studies</v>
      </c>
      <c r="D1858" s="22"/>
      <c r="E1858" s="22" t="s">
        <v>127</v>
      </c>
      <c r="F1858" s="22"/>
    </row>
    <row r="1859" spans="1:6" ht="11.25">
      <c r="A1859" s="18" t="s">
        <v>1126</v>
      </c>
      <c r="B1859" s="24" t="s">
        <v>1127</v>
      </c>
      <c r="C1859" s="24" t="str">
        <f t="shared" si="29"/>
        <v>V03.02 - African-American/Black Studies</v>
      </c>
      <c r="D1859" s="22"/>
      <c r="E1859" s="22" t="s">
        <v>127</v>
      </c>
      <c r="F1859" s="22"/>
    </row>
    <row r="1860" spans="1:6" ht="11.25">
      <c r="A1860" s="18" t="s">
        <v>1128</v>
      </c>
      <c r="B1860" s="24" t="s">
        <v>1129</v>
      </c>
      <c r="C1860" s="24" t="str">
        <f t="shared" si="29"/>
        <v>V03.03 - American Indian/Native American Studies</v>
      </c>
      <c r="D1860" s="22"/>
      <c r="E1860" s="22" t="s">
        <v>127</v>
      </c>
      <c r="F1860" s="22"/>
    </row>
    <row r="1861" spans="1:6" ht="11.25">
      <c r="A1861" s="18" t="s">
        <v>1130</v>
      </c>
      <c r="B1861" s="24" t="s">
        <v>1131</v>
      </c>
      <c r="C1861" s="24" t="str">
        <f t="shared" si="29"/>
        <v>V03.04 - Area Studies</v>
      </c>
      <c r="D1861" s="22"/>
      <c r="E1861" s="22" t="s">
        <v>127</v>
      </c>
      <c r="F1861" s="22"/>
    </row>
    <row r="1862" spans="1:6" ht="11.25">
      <c r="A1862" s="18" t="s">
        <v>1132</v>
      </c>
      <c r="B1862" s="24" t="s">
        <v>1133</v>
      </c>
      <c r="C1862" s="24" t="str">
        <f t="shared" si="29"/>
        <v>V03.05 - Asian-American Studies</v>
      </c>
      <c r="D1862" s="22"/>
      <c r="E1862" s="22" t="s">
        <v>127</v>
      </c>
      <c r="F1862" s="22"/>
    </row>
    <row r="1863" spans="1:6" ht="11.25">
      <c r="A1863" s="18" t="s">
        <v>1134</v>
      </c>
      <c r="B1863" s="24" t="s">
        <v>1135</v>
      </c>
      <c r="C1863" s="24" t="str">
        <f t="shared" si="29"/>
        <v>V03.06 - Gay/Lesbian Studies</v>
      </c>
      <c r="D1863" s="22"/>
      <c r="E1863" s="22" t="s">
        <v>127</v>
      </c>
      <c r="F1863" s="22"/>
    </row>
    <row r="1864" spans="1:6" ht="11.25">
      <c r="A1864" s="18" t="s">
        <v>1136</v>
      </c>
      <c r="B1864" s="24" t="s">
        <v>1627</v>
      </c>
      <c r="C1864" s="24" t="str">
        <f t="shared" si="29"/>
        <v>V03.07 - Hispanic-American, Puerto Rican &amp; Mexican-American/Chicano Studies</v>
      </c>
      <c r="D1864" s="22"/>
      <c r="E1864" s="22" t="s">
        <v>127</v>
      </c>
      <c r="F1864" s="22"/>
    </row>
    <row r="1865" spans="1:6" ht="11.25">
      <c r="A1865" s="18" t="s">
        <v>1628</v>
      </c>
      <c r="B1865" s="24" t="s">
        <v>1629</v>
      </c>
      <c r="C1865" s="24" t="str">
        <f t="shared" si="29"/>
        <v>V03.08 - Women's Studies</v>
      </c>
      <c r="D1865" s="22"/>
      <c r="E1865" s="22" t="s">
        <v>127</v>
      </c>
      <c r="F1865" s="22"/>
    </row>
    <row r="1866" spans="1:6" ht="11.25">
      <c r="A1866" s="18" t="s">
        <v>1630</v>
      </c>
      <c r="B1866" s="24" t="s">
        <v>1631</v>
      </c>
      <c r="C1866" s="24" t="str">
        <f t="shared" si="29"/>
        <v>V04 - Demography</v>
      </c>
      <c r="D1866" s="22"/>
      <c r="E1866" s="22" t="s">
        <v>127</v>
      </c>
      <c r="F1866" s="22"/>
    </row>
    <row r="1867" spans="1:6" ht="11.25">
      <c r="A1867" s="18" t="s">
        <v>1632</v>
      </c>
      <c r="B1867" s="24" t="s">
        <v>1633</v>
      </c>
      <c r="C1867" s="24" t="str">
        <f t="shared" si="29"/>
        <v>V05 - Economics</v>
      </c>
      <c r="D1867" s="22"/>
      <c r="E1867" s="22" t="s">
        <v>127</v>
      </c>
      <c r="F1867" s="22"/>
    </row>
    <row r="1868" spans="1:6" ht="11.25">
      <c r="A1868" s="18" t="s">
        <v>1634</v>
      </c>
      <c r="B1868" s="24" t="s">
        <v>1635</v>
      </c>
      <c r="C1868" s="24" t="str">
        <f t="shared" si="29"/>
        <v>V06 - Geography</v>
      </c>
      <c r="D1868" s="22"/>
      <c r="E1868" s="22" t="s">
        <v>127</v>
      </c>
      <c r="F1868" s="22"/>
    </row>
    <row r="1869" spans="1:6" ht="11.25">
      <c r="A1869" s="18" t="s">
        <v>1636</v>
      </c>
      <c r="B1869" s="24" t="s">
        <v>1637</v>
      </c>
      <c r="C1869" s="24" t="str">
        <f t="shared" si="29"/>
        <v>V07 - History</v>
      </c>
      <c r="D1869" s="22"/>
      <c r="E1869" s="22" t="s">
        <v>127</v>
      </c>
      <c r="F1869" s="22"/>
    </row>
    <row r="1870" spans="1:6" ht="11.25">
      <c r="A1870" s="18" t="s">
        <v>1638</v>
      </c>
      <c r="B1870" s="24" t="s">
        <v>1639</v>
      </c>
      <c r="C1870" s="24" t="str">
        <f t="shared" si="29"/>
        <v>V08 - Interdisciplinary Studies</v>
      </c>
      <c r="D1870" s="22"/>
      <c r="E1870" s="22" t="s">
        <v>127</v>
      </c>
      <c r="F1870" s="22"/>
    </row>
    <row r="1871" spans="1:6" ht="11.25">
      <c r="A1871" s="18" t="s">
        <v>1640</v>
      </c>
      <c r="B1871" s="24" t="s">
        <v>3081</v>
      </c>
      <c r="C1871" s="24" t="str">
        <f t="shared" si="29"/>
        <v>V08.02 - Behavioral Science Programs</v>
      </c>
      <c r="D1871" s="22"/>
      <c r="E1871" s="22" t="s">
        <v>127</v>
      </c>
      <c r="F1871" s="22"/>
    </row>
    <row r="1872" spans="1:6" ht="11.25">
      <c r="A1872" s="18" t="s">
        <v>3082</v>
      </c>
      <c r="B1872" s="24" t="s">
        <v>3083</v>
      </c>
      <c r="C1872" s="24" t="str">
        <f t="shared" si="29"/>
        <v>V08.03 - Diversity Studies</v>
      </c>
      <c r="D1872" s="22"/>
      <c r="E1872" s="22" t="s">
        <v>127</v>
      </c>
      <c r="F1872" s="22"/>
    </row>
    <row r="1873" spans="1:6" ht="11.25">
      <c r="A1873" s="18" t="s">
        <v>3084</v>
      </c>
      <c r="B1873" s="24" t="s">
        <v>3085</v>
      </c>
      <c r="C1873" s="24" t="str">
        <f t="shared" si="29"/>
        <v>V08.04 - Gerontology Studies</v>
      </c>
      <c r="D1873" s="22"/>
      <c r="E1873" s="22" t="s">
        <v>127</v>
      </c>
      <c r="F1873" s="22"/>
    </row>
    <row r="1874" spans="1:6" ht="11.25">
      <c r="A1874" s="18" t="s">
        <v>3086</v>
      </c>
      <c r="B1874" s="24" t="s">
        <v>3087</v>
      </c>
      <c r="C1874" s="24" t="str">
        <f t="shared" si="29"/>
        <v>V08.05 - Poverty Studies</v>
      </c>
      <c r="D1874" s="22"/>
      <c r="E1874" s="22" t="s">
        <v>127</v>
      </c>
      <c r="F1874" s="22"/>
    </row>
    <row r="1875" spans="1:6" ht="11.25">
      <c r="A1875" s="18" t="s">
        <v>3088</v>
      </c>
      <c r="B1875" s="24" t="s">
        <v>3089</v>
      </c>
      <c r="C1875" s="24" t="str">
        <f t="shared" si="29"/>
        <v>V08.06 - Science, Technology &amp; Society Studies</v>
      </c>
      <c r="D1875" s="22"/>
      <c r="E1875" s="22" t="s">
        <v>127</v>
      </c>
      <c r="F1875" s="22"/>
    </row>
    <row r="1876" spans="1:6" ht="11.25">
      <c r="A1876" s="18" t="s">
        <v>3090</v>
      </c>
      <c r="B1876" s="24" t="s">
        <v>3091</v>
      </c>
      <c r="C1876" s="24" t="str">
        <f t="shared" si="29"/>
        <v>V08.07 - Urban Studies</v>
      </c>
      <c r="D1876" s="22"/>
      <c r="E1876" s="22" t="s">
        <v>127</v>
      </c>
      <c r="F1876" s="22"/>
    </row>
    <row r="1877" spans="1:6" ht="11.25">
      <c r="A1877" s="18" t="s">
        <v>3092</v>
      </c>
      <c r="B1877" s="24" t="s">
        <v>3093</v>
      </c>
      <c r="C1877" s="24" t="str">
        <f t="shared" si="29"/>
        <v>V09 - Political Science</v>
      </c>
      <c r="D1877" s="22"/>
      <c r="E1877" s="22" t="s">
        <v>127</v>
      </c>
      <c r="F1877" s="22"/>
    </row>
    <row r="1878" spans="1:6" ht="11.25">
      <c r="A1878" s="18" t="s">
        <v>3094</v>
      </c>
      <c r="B1878" s="24" t="s">
        <v>3095</v>
      </c>
      <c r="C1878" s="24" t="str">
        <f t="shared" si="29"/>
        <v>V10 - Psychology</v>
      </c>
      <c r="D1878" s="22"/>
      <c r="E1878" s="22" t="s">
        <v>127</v>
      </c>
      <c r="F1878" s="22"/>
    </row>
    <row r="1879" spans="1:6" ht="11.25">
      <c r="A1879" s="18" t="s">
        <v>3096</v>
      </c>
      <c r="B1879" s="24" t="s">
        <v>3097</v>
      </c>
      <c r="C1879" s="24" t="str">
        <f t="shared" si="29"/>
        <v>V11 - Sociology</v>
      </c>
      <c r="D1879" s="22"/>
      <c r="E1879" s="22" t="s">
        <v>127</v>
      </c>
      <c r="F1879" s="22"/>
    </row>
    <row r="1880" spans="1:6" ht="11.25">
      <c r="A1880" s="18" t="s">
        <v>3098</v>
      </c>
      <c r="B1880" s="24" t="s">
        <v>3099</v>
      </c>
      <c r="C1880" s="24" t="str">
        <f t="shared" si="29"/>
        <v>W01 - Public, Society Benefit, General/Other</v>
      </c>
      <c r="D1880" s="22"/>
      <c r="E1880" s="22" t="s">
        <v>127</v>
      </c>
      <c r="F1880" s="22"/>
    </row>
    <row r="1881" spans="1:6" ht="11.25">
      <c r="A1881" s="18" t="s">
        <v>3100</v>
      </c>
      <c r="B1881" s="24" t="s">
        <v>3101</v>
      </c>
      <c r="C1881" s="24" t="str">
        <f t="shared" si="29"/>
        <v>W03 - Banking &amp; Financial Services</v>
      </c>
      <c r="D1881" s="22"/>
      <c r="E1881" s="22" t="s">
        <v>127</v>
      </c>
      <c r="F1881" s="22"/>
    </row>
    <row r="1882" spans="1:6" ht="11.25">
      <c r="A1882" s="18" t="s">
        <v>3102</v>
      </c>
      <c r="B1882" s="24" t="s">
        <v>3103</v>
      </c>
      <c r="C1882" s="24" t="str">
        <f t="shared" si="29"/>
        <v>W07 - Consumer Protection</v>
      </c>
      <c r="D1882" s="22"/>
      <c r="E1882" s="22" t="s">
        <v>127</v>
      </c>
      <c r="F1882" s="22"/>
    </row>
    <row r="1883" spans="1:6" ht="11.25">
      <c r="A1883" s="18" t="s">
        <v>3104</v>
      </c>
      <c r="B1883" s="24" t="s">
        <v>3105</v>
      </c>
      <c r="C1883" s="24" t="str">
        <f t="shared" si="29"/>
        <v>W08 - Government &amp; Public Administration</v>
      </c>
      <c r="D1883" s="22"/>
      <c r="E1883" s="22" t="s">
        <v>127</v>
      </c>
      <c r="F1883" s="22"/>
    </row>
    <row r="1884" spans="1:6" ht="11.25">
      <c r="A1884" s="18" t="s">
        <v>3106</v>
      </c>
      <c r="B1884" s="24" t="s">
        <v>3107</v>
      </c>
      <c r="C1884" s="24" t="str">
        <f t="shared" si="29"/>
        <v>W08.02 - Citizen Participation</v>
      </c>
      <c r="D1884" s="22"/>
      <c r="E1884" s="22" t="s">
        <v>127</v>
      </c>
      <c r="F1884" s="22"/>
    </row>
    <row r="1885" spans="1:6" ht="11.25">
      <c r="A1885" s="18" t="s">
        <v>3108</v>
      </c>
      <c r="B1885" s="24" t="s">
        <v>3109</v>
      </c>
      <c r="C1885" s="24" t="str">
        <f t="shared" si="29"/>
        <v>W08.03 - Public Assistance</v>
      </c>
      <c r="D1885" s="22"/>
      <c r="E1885" s="22" t="s">
        <v>127</v>
      </c>
      <c r="F1885" s="22"/>
    </row>
    <row r="1886" spans="1:6" ht="11.25">
      <c r="A1886" s="18" t="s">
        <v>3110</v>
      </c>
      <c r="B1886" s="24" t="s">
        <v>3111</v>
      </c>
      <c r="C1886" s="24" t="str">
        <f t="shared" si="29"/>
        <v>W08.04 - Public Finance, Taxation &amp; Monetary Policy</v>
      </c>
      <c r="D1886" s="22"/>
      <c r="E1886" s="22" t="s">
        <v>127</v>
      </c>
      <c r="F1886" s="22"/>
    </row>
    <row r="1887" spans="1:6" ht="11.25">
      <c r="A1887" s="18" t="s">
        <v>3112</v>
      </c>
      <c r="B1887" s="24" t="s">
        <v>3113</v>
      </c>
      <c r="C1887" s="24" t="str">
        <f t="shared" si="29"/>
        <v>W08.05 - Voter Services</v>
      </c>
      <c r="D1887" s="22"/>
      <c r="E1887" s="22" t="s">
        <v>127</v>
      </c>
      <c r="F1887" s="22"/>
    </row>
    <row r="1888" spans="1:6" ht="11.25">
      <c r="A1888" s="18" t="s">
        <v>3114</v>
      </c>
      <c r="B1888" s="24" t="s">
        <v>3115</v>
      </c>
      <c r="C1888" s="24" t="str">
        <f t="shared" si="29"/>
        <v>W09 - Infrastructure</v>
      </c>
      <c r="D1888" s="22"/>
      <c r="E1888" s="22" t="s">
        <v>127</v>
      </c>
      <c r="F1888" s="22"/>
    </row>
    <row r="1889" spans="1:6" ht="11.25">
      <c r="A1889" s="18" t="s">
        <v>3116</v>
      </c>
      <c r="B1889" s="24" t="s">
        <v>3117</v>
      </c>
      <c r="C1889" s="24" t="str">
        <f t="shared" si="29"/>
        <v>W09.02 - Communication Systems</v>
      </c>
      <c r="D1889" s="22"/>
      <c r="E1889" s="22" t="s">
        <v>127</v>
      </c>
      <c r="F1889" s="22"/>
    </row>
    <row r="1890" spans="1:6" ht="11.25">
      <c r="A1890" s="18" t="s">
        <v>3118</v>
      </c>
      <c r="B1890" s="24" t="s">
        <v>3119</v>
      </c>
      <c r="C1890" s="24" t="str">
        <f t="shared" si="29"/>
        <v>W09.03 - Maritime</v>
      </c>
      <c r="D1890" s="22"/>
      <c r="E1890" s="22" t="s">
        <v>127</v>
      </c>
      <c r="F1890" s="22"/>
    </row>
    <row r="1891" spans="1:6" ht="11.25">
      <c r="A1891" s="18" t="s">
        <v>3120</v>
      </c>
      <c r="B1891" s="24" t="s">
        <v>3121</v>
      </c>
      <c r="C1891" s="24" t="str">
        <f t="shared" si="29"/>
        <v>W09.04 - Transportation Systems</v>
      </c>
      <c r="D1891" s="22"/>
      <c r="E1891" s="22" t="s">
        <v>127</v>
      </c>
      <c r="F1891" s="22"/>
    </row>
    <row r="1892" spans="1:6" ht="11.25">
      <c r="A1892" s="18" t="s">
        <v>3122</v>
      </c>
      <c r="B1892" s="24" t="s">
        <v>3123</v>
      </c>
      <c r="C1892" s="24" t="str">
        <f t="shared" si="29"/>
        <v>W09.05 - Utility Systems</v>
      </c>
      <c r="D1892" s="22"/>
      <c r="E1892" s="22" t="s">
        <v>127</v>
      </c>
      <c r="F1892" s="22"/>
    </row>
    <row r="1893" spans="1:6" ht="11.25">
      <c r="A1893" s="18" t="s">
        <v>3124</v>
      </c>
      <c r="B1893" s="24" t="s">
        <v>3125</v>
      </c>
      <c r="C1893" s="24" t="str">
        <f t="shared" si="29"/>
        <v>W10 - Leadership Development</v>
      </c>
      <c r="D1893" s="22"/>
      <c r="E1893" s="22" t="s">
        <v>127</v>
      </c>
      <c r="F1893" s="22"/>
    </row>
    <row r="1894" spans="1:6" ht="11.25">
      <c r="A1894" s="18" t="s">
        <v>3126</v>
      </c>
      <c r="B1894" s="24" t="s">
        <v>3127</v>
      </c>
      <c r="C1894" s="24" t="str">
        <f t="shared" si="29"/>
        <v>W11 - Military &amp; Veterans Affairs</v>
      </c>
      <c r="D1894" s="22"/>
      <c r="E1894" s="22" t="s">
        <v>127</v>
      </c>
      <c r="F1894" s="22"/>
    </row>
    <row r="1895" spans="1:6" ht="11.25">
      <c r="A1895" s="18" t="s">
        <v>3128</v>
      </c>
      <c r="B1895" s="24" t="s">
        <v>3129</v>
      </c>
      <c r="C1895" s="24" t="str">
        <f t="shared" si="29"/>
        <v>X01 - Religion, General/Other</v>
      </c>
      <c r="D1895" s="22"/>
      <c r="E1895" s="22" t="s">
        <v>127</v>
      </c>
      <c r="F1895" s="22"/>
    </row>
    <row r="1896" spans="1:6" ht="11.25">
      <c r="A1896" s="18" t="s">
        <v>3130</v>
      </c>
      <c r="B1896" s="24" t="s">
        <v>3131</v>
      </c>
      <c r="C1896" s="24" t="str">
        <f t="shared" si="29"/>
        <v>X02 - Buddhism</v>
      </c>
      <c r="D1896" s="22"/>
      <c r="E1896" s="22" t="s">
        <v>127</v>
      </c>
      <c r="F1896" s="22"/>
    </row>
    <row r="1897" spans="1:6" ht="11.25">
      <c r="A1897" s="18" t="s">
        <v>3132</v>
      </c>
      <c r="B1897" s="24" t="s">
        <v>3133</v>
      </c>
      <c r="C1897" s="24" t="str">
        <f t="shared" si="29"/>
        <v>X03 - Christianity</v>
      </c>
      <c r="D1897" s="22"/>
      <c r="E1897" s="22" t="s">
        <v>127</v>
      </c>
      <c r="F1897" s="22"/>
    </row>
    <row r="1898" spans="1:6" ht="11.25">
      <c r="A1898" s="18" t="s">
        <v>3134</v>
      </c>
      <c r="B1898" s="24" t="s">
        <v>3135</v>
      </c>
      <c r="C1898" s="24" t="str">
        <f t="shared" si="29"/>
        <v>X04 - Hinduism</v>
      </c>
      <c r="D1898" s="22"/>
      <c r="E1898" s="22" t="s">
        <v>127</v>
      </c>
      <c r="F1898" s="22"/>
    </row>
    <row r="1899" spans="1:6" ht="11.25">
      <c r="A1899" s="18" t="s">
        <v>3136</v>
      </c>
      <c r="B1899" s="24" t="s">
        <v>3137</v>
      </c>
      <c r="C1899" s="24" t="str">
        <f t="shared" si="29"/>
        <v>X05 - Interfaith Programs</v>
      </c>
      <c r="D1899" s="22"/>
      <c r="E1899" s="22" t="s">
        <v>127</v>
      </c>
      <c r="F1899" s="22"/>
    </row>
    <row r="1900" spans="1:6" ht="11.25">
      <c r="A1900" s="18" t="s">
        <v>3138</v>
      </c>
      <c r="B1900" s="24" t="s">
        <v>3139</v>
      </c>
      <c r="C1900" s="24" t="str">
        <f t="shared" si="29"/>
        <v>X06 - Islam</v>
      </c>
      <c r="D1900" s="22"/>
      <c r="E1900" s="22" t="s">
        <v>127</v>
      </c>
      <c r="F1900" s="22"/>
    </row>
    <row r="1901" spans="1:6" ht="11.25">
      <c r="A1901" s="18" t="s">
        <v>3140</v>
      </c>
      <c r="B1901" s="24" t="s">
        <v>3141</v>
      </c>
      <c r="C1901" s="24" t="str">
        <f t="shared" si="29"/>
        <v>X07 - Judaism</v>
      </c>
      <c r="D1901" s="22"/>
      <c r="E1901" s="22" t="s">
        <v>127</v>
      </c>
      <c r="F1901" s="22"/>
    </row>
    <row r="1902" spans="1:6" ht="11.25">
      <c r="A1902" s="18" t="s">
        <v>3142</v>
      </c>
      <c r="B1902" s="24" t="s">
        <v>3143</v>
      </c>
      <c r="C1902" s="24" t="str">
        <f t="shared" si="29"/>
        <v>Y01 - Mutual, Membership Benefit, General/Other</v>
      </c>
      <c r="D1902" s="22"/>
      <c r="E1902" s="22" t="s">
        <v>127</v>
      </c>
      <c r="F1902" s="22"/>
    </row>
    <row r="1903" spans="1:6" ht="11.25">
      <c r="A1903" s="18" t="s">
        <v>3144</v>
      </c>
      <c r="B1903" s="24" t="s">
        <v>3145</v>
      </c>
      <c r="C1903" s="24" t="str">
        <f t="shared" si="29"/>
        <v>Y02 - Insurance Benefits</v>
      </c>
      <c r="D1903" s="22"/>
      <c r="E1903" s="22" t="s">
        <v>127</v>
      </c>
      <c r="F1903" s="22"/>
    </row>
    <row r="1904" spans="1:6" ht="11.25">
      <c r="A1904" s="18" t="s">
        <v>3146</v>
      </c>
      <c r="B1904" s="24" t="s">
        <v>3147</v>
      </c>
      <c r="C1904" s="24" t="str">
        <f t="shared" si="29"/>
        <v>Y02.02 - Disability Insurance</v>
      </c>
      <c r="D1904" s="22"/>
      <c r="E1904" s="22" t="s">
        <v>127</v>
      </c>
      <c r="F1904" s="22"/>
    </row>
    <row r="1905" spans="1:6" ht="11.25">
      <c r="A1905" s="18" t="s">
        <v>3148</v>
      </c>
      <c r="B1905" s="24" t="s">
        <v>563</v>
      </c>
      <c r="C1905" s="24" t="str">
        <f t="shared" si="29"/>
        <v>Y02.03 - Health Insurance</v>
      </c>
      <c r="D1905" s="22"/>
      <c r="E1905" s="22" t="s">
        <v>127</v>
      </c>
      <c r="F1905" s="22"/>
    </row>
    <row r="1906" spans="1:6" ht="11.25">
      <c r="A1906" s="18" t="s">
        <v>564</v>
      </c>
      <c r="B1906" s="24" t="s">
        <v>565</v>
      </c>
      <c r="C1906" s="24" t="str">
        <f t="shared" si="29"/>
        <v>Y02.04 - Life Insurance</v>
      </c>
      <c r="D1906" s="22"/>
      <c r="E1906" s="22" t="s">
        <v>127</v>
      </c>
      <c r="F1906" s="22"/>
    </row>
    <row r="1907" spans="1:6" ht="11.25">
      <c r="A1907" s="18" t="s">
        <v>566</v>
      </c>
      <c r="B1907" s="24" t="s">
        <v>567</v>
      </c>
      <c r="C1907" s="24" t="str">
        <f t="shared" si="29"/>
        <v>Y02.05 - Professional Liability Insurance</v>
      </c>
      <c r="D1907" s="22"/>
      <c r="E1907" s="22" t="s">
        <v>127</v>
      </c>
      <c r="F1907" s="22"/>
    </row>
    <row r="1908" spans="1:6" ht="11.25">
      <c r="A1908" s="18" t="s">
        <v>568</v>
      </c>
      <c r="B1908" s="24" t="s">
        <v>569</v>
      </c>
      <c r="C1908" s="24" t="str">
        <f t="shared" si="29"/>
        <v>Y02.06 - Unemployment Insurance</v>
      </c>
      <c r="D1908" s="22"/>
      <c r="E1908" s="22" t="s">
        <v>127</v>
      </c>
      <c r="F1908" s="22"/>
    </row>
    <row r="1909" spans="1:6" ht="11.25">
      <c r="A1909" s="18" t="s">
        <v>570</v>
      </c>
      <c r="B1909" s="24" t="s">
        <v>571</v>
      </c>
      <c r="C1909" s="24" t="str">
        <f t="shared" si="29"/>
        <v>Y02.07 - Worker's Compensation Insurance</v>
      </c>
      <c r="D1909" s="22"/>
      <c r="E1909" s="22" t="s">
        <v>127</v>
      </c>
      <c r="F1909" s="22"/>
    </row>
    <row r="1910" spans="1:6" ht="11.25">
      <c r="A1910" s="18" t="s">
        <v>572</v>
      </c>
      <c r="B1910" s="24" t="s">
        <v>573</v>
      </c>
      <c r="C1910" s="24" t="str">
        <f t="shared" si="29"/>
        <v>Y03 - Pension &amp; Retirement Benefits</v>
      </c>
      <c r="D1910" s="22"/>
      <c r="E1910" s="22" t="s">
        <v>127</v>
      </c>
      <c r="F1910" s="22"/>
    </row>
    <row r="1911" spans="1:6" ht="11.25">
      <c r="A1911" s="18" t="s">
        <v>574</v>
      </c>
      <c r="B1911" s="24" t="s">
        <v>2644</v>
      </c>
      <c r="C1911" s="24" t="str">
        <f t="shared" si="29"/>
        <v>Z99 - None of the above, unknown or unclassified</v>
      </c>
      <c r="D1911" s="22"/>
      <c r="E1911" s="22" t="s">
        <v>127</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65536"/>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123</v>
      </c>
      <c r="B1" s="19" t="s">
        <v>124</v>
      </c>
      <c r="C1" s="27" t="s">
        <v>3399</v>
      </c>
      <c r="D1" s="19" t="s">
        <v>3400</v>
      </c>
      <c r="F1" s="9"/>
    </row>
    <row r="2" spans="1:6" ht="45.75" customHeight="1">
      <c r="A2" s="31" t="s">
        <v>346</v>
      </c>
      <c r="B2" s="32" t="s">
        <v>347</v>
      </c>
      <c r="C2" s="28" t="str">
        <f>A2&amp;" - "&amp;B2</f>
        <v>0500 - Government Accountability Office</v>
      </c>
      <c r="F2" s="30"/>
    </row>
    <row r="3" spans="1:3" ht="11.25">
      <c r="A3" s="33" t="s">
        <v>348</v>
      </c>
      <c r="B3" s="34" t="s">
        <v>349</v>
      </c>
      <c r="C3" s="28" t="str">
        <f aca="true" t="shared" si="0" ref="C3:C66">A3&amp;" - "&amp;B3</f>
        <v>1201 - Office of the Secretary of Agriculture</v>
      </c>
    </row>
    <row r="4" spans="1:3" ht="11.25">
      <c r="A4" s="33" t="s">
        <v>350</v>
      </c>
      <c r="B4" s="34" t="s">
        <v>351</v>
      </c>
      <c r="C4" s="28" t="str">
        <f t="shared" si="0"/>
        <v>1204 - Office of the Inspector General</v>
      </c>
    </row>
    <row r="5" spans="1:3" ht="11.25">
      <c r="A5" s="33" t="s">
        <v>352</v>
      </c>
      <c r="B5" s="34" t="s">
        <v>353</v>
      </c>
      <c r="C5" s="28" t="str">
        <f t="shared" si="0"/>
        <v>12C2 - Forest Service</v>
      </c>
    </row>
    <row r="6" spans="1:3" ht="11.25">
      <c r="A6" s="33" t="s">
        <v>354</v>
      </c>
      <c r="B6" s="34" t="s">
        <v>355</v>
      </c>
      <c r="C6" s="28" t="str">
        <f t="shared" si="0"/>
        <v>12C3 - Natural Resources Conservation Service</v>
      </c>
    </row>
    <row r="7" spans="1:3" ht="11.25">
      <c r="A7" s="33" t="s">
        <v>356</v>
      </c>
      <c r="B7" s="34" t="s">
        <v>357</v>
      </c>
      <c r="C7" s="28" t="str">
        <f t="shared" si="0"/>
        <v>12D2 - Farm Service Agency</v>
      </c>
    </row>
    <row r="8" spans="1:3" ht="11.25">
      <c r="A8" s="33" t="s">
        <v>358</v>
      </c>
      <c r="B8" s="34" t="s">
        <v>359</v>
      </c>
      <c r="C8" s="28" t="str">
        <f t="shared" si="0"/>
        <v>12D3 - Foreign Agricultural Service</v>
      </c>
    </row>
    <row r="9" spans="1:3" ht="11.25">
      <c r="A9" s="33" t="s">
        <v>360</v>
      </c>
      <c r="B9" s="34" t="s">
        <v>361</v>
      </c>
      <c r="C9" s="28" t="str">
        <f t="shared" si="0"/>
        <v>12E0 - Under Secretary for Rural Development</v>
      </c>
    </row>
    <row r="10" spans="1:3" ht="11.25">
      <c r="A10" s="33" t="s">
        <v>362</v>
      </c>
      <c r="B10" s="34" t="s">
        <v>363</v>
      </c>
      <c r="C10" s="28" t="str">
        <f t="shared" si="0"/>
        <v>12E2 - Rural Utilities Service</v>
      </c>
    </row>
    <row r="11" spans="1:3" ht="11.25">
      <c r="A11" s="33" t="s">
        <v>364</v>
      </c>
      <c r="B11" s="34" t="s">
        <v>365</v>
      </c>
      <c r="C11" s="28" t="str">
        <f t="shared" si="0"/>
        <v>12E3 - Rural Housing Service</v>
      </c>
    </row>
    <row r="12" spans="1:3" ht="11.25">
      <c r="A12" s="33" t="s">
        <v>366</v>
      </c>
      <c r="B12" s="34" t="s">
        <v>367</v>
      </c>
      <c r="C12" s="28" t="str">
        <f t="shared" si="0"/>
        <v>12E4 - Rural Business Cooperative Service</v>
      </c>
    </row>
    <row r="13" spans="1:3" ht="11.25">
      <c r="A13" s="33" t="s">
        <v>368</v>
      </c>
      <c r="B13" s="34" t="s">
        <v>3954</v>
      </c>
      <c r="C13" s="28" t="str">
        <f t="shared" si="0"/>
        <v>12F2 - Food and Nutrition Service</v>
      </c>
    </row>
    <row r="14" spans="1:3" ht="11.25">
      <c r="A14" s="33" t="s">
        <v>3955</v>
      </c>
      <c r="B14" s="34" t="s">
        <v>3956</v>
      </c>
      <c r="C14" s="28" t="str">
        <f t="shared" si="0"/>
        <v>12H2 - Agricultural Research Service</v>
      </c>
    </row>
    <row r="15" spans="1:3" ht="11.25">
      <c r="A15" s="33" t="s">
        <v>3410</v>
      </c>
      <c r="B15" s="34" t="s">
        <v>351</v>
      </c>
      <c r="C15" s="28" t="str">
        <f t="shared" si="0"/>
        <v>1304 - Office of the Inspector General</v>
      </c>
    </row>
    <row r="16" spans="1:3" ht="11.25">
      <c r="A16" s="33" t="s">
        <v>3957</v>
      </c>
      <c r="B16" s="34" t="s">
        <v>3958</v>
      </c>
      <c r="C16" s="28" t="str">
        <f t="shared" si="0"/>
        <v>1323 - Bureau of the Census</v>
      </c>
    </row>
    <row r="17" spans="1:3" ht="11.25">
      <c r="A17" s="33" t="s">
        <v>3959</v>
      </c>
      <c r="B17" s="34" t="s">
        <v>3960</v>
      </c>
      <c r="C17" s="28" t="str">
        <f t="shared" si="0"/>
        <v>1325 - Economic Development Administration</v>
      </c>
    </row>
    <row r="18" spans="1:3" ht="11.25">
      <c r="A18" s="33" t="s">
        <v>3961</v>
      </c>
      <c r="B18" s="34" t="s">
        <v>3962</v>
      </c>
      <c r="C18" s="28" t="str">
        <f t="shared" si="0"/>
        <v>1330 - National Oceanic and Atmospheric Administration</v>
      </c>
    </row>
    <row r="19" spans="1:3" ht="11.25">
      <c r="A19" s="33" t="s">
        <v>3963</v>
      </c>
      <c r="B19" s="34" t="s">
        <v>3964</v>
      </c>
      <c r="C19" s="28" t="str">
        <f t="shared" si="0"/>
        <v>1335 - National Telecommunication and Information Administration</v>
      </c>
    </row>
    <row r="20" spans="1:3" ht="11.25">
      <c r="A20" s="33" t="s">
        <v>3965</v>
      </c>
      <c r="B20" s="34" t="s">
        <v>3966</v>
      </c>
      <c r="C20" s="28" t="str">
        <f t="shared" si="0"/>
        <v>1341 - National Institute of Standards and Technology</v>
      </c>
    </row>
    <row r="21" spans="1:3" ht="11.25">
      <c r="A21" s="33" t="s">
        <v>3967</v>
      </c>
      <c r="B21" s="34" t="s">
        <v>1343</v>
      </c>
      <c r="C21" s="28" t="str">
        <f t="shared" si="0"/>
        <v>1400 - Department of the Interior</v>
      </c>
    </row>
    <row r="22" spans="1:3" ht="11.25">
      <c r="A22" s="33" t="s">
        <v>3968</v>
      </c>
      <c r="B22" s="34" t="s">
        <v>3969</v>
      </c>
      <c r="C22" s="28" t="str">
        <f t="shared" si="0"/>
        <v>1403 - Office of the Solicitor</v>
      </c>
    </row>
    <row r="23" spans="1:3" ht="11.25">
      <c r="A23" s="33" t="s">
        <v>3970</v>
      </c>
      <c r="B23" s="34" t="s">
        <v>351</v>
      </c>
      <c r="C23" s="28" t="str">
        <f t="shared" si="0"/>
        <v>1404 - Office of the Inspector General</v>
      </c>
    </row>
    <row r="24" spans="1:3" ht="11.25">
      <c r="A24" s="33" t="s">
        <v>3971</v>
      </c>
      <c r="B24" s="34" t="s">
        <v>3972</v>
      </c>
      <c r="C24" s="28" t="str">
        <f t="shared" si="0"/>
        <v>1422 - Bureau of Land Management</v>
      </c>
    </row>
    <row r="25" spans="1:3" ht="11.25">
      <c r="A25" s="33" t="s">
        <v>3973</v>
      </c>
      <c r="B25" s="34" t="s">
        <v>3974</v>
      </c>
      <c r="C25" s="28" t="str">
        <f t="shared" si="0"/>
        <v>1425 - Bureau of Reclamation</v>
      </c>
    </row>
    <row r="26" spans="1:3" ht="11.25">
      <c r="A26" s="33" t="s">
        <v>3975</v>
      </c>
      <c r="B26" s="34" t="s">
        <v>3976</v>
      </c>
      <c r="C26" s="28" t="str">
        <f t="shared" si="0"/>
        <v>1434 - Geological Survey</v>
      </c>
    </row>
    <row r="27" spans="1:3" ht="11.25">
      <c r="A27" s="33" t="s">
        <v>3977</v>
      </c>
      <c r="B27" s="34" t="s">
        <v>3978</v>
      </c>
      <c r="C27" s="28" t="str">
        <f t="shared" si="0"/>
        <v>1443 - National Park Service.</v>
      </c>
    </row>
    <row r="28" spans="1:3" ht="11.25">
      <c r="A28" s="33" t="s">
        <v>3979</v>
      </c>
      <c r="B28" s="34" t="s">
        <v>3980</v>
      </c>
      <c r="C28" s="28" t="str">
        <f t="shared" si="0"/>
        <v>1448 - U.S. Fish and Wildlife Service</v>
      </c>
    </row>
    <row r="29" spans="1:3" ht="11.25">
      <c r="A29" s="33" t="s">
        <v>3981</v>
      </c>
      <c r="B29" s="34" t="s">
        <v>3982</v>
      </c>
      <c r="C29" s="28" t="str">
        <f t="shared" si="0"/>
        <v>1450 - Indian Affairs (Assistant Secretary)</v>
      </c>
    </row>
    <row r="30" spans="1:3" ht="11.25">
      <c r="A30" s="33" t="s">
        <v>3983</v>
      </c>
      <c r="B30" s="34" t="s">
        <v>3984</v>
      </c>
      <c r="C30" s="28" t="str">
        <f t="shared" si="0"/>
        <v>1467 - Utah Reclamation Mitigation and Conservation Commission</v>
      </c>
    </row>
    <row r="31" spans="1:3" ht="11.25">
      <c r="A31" s="33" t="s">
        <v>3985</v>
      </c>
      <c r="B31" s="34" t="s">
        <v>3986</v>
      </c>
      <c r="C31" s="28" t="str">
        <f t="shared" si="0"/>
        <v>1504 - Legal Activities &amp; US Marshals</v>
      </c>
    </row>
    <row r="32" spans="1:3" ht="11.25">
      <c r="A32" s="33" t="s">
        <v>3987</v>
      </c>
      <c r="B32" s="34" t="s">
        <v>3988</v>
      </c>
      <c r="C32" s="28" t="str">
        <f t="shared" si="0"/>
        <v>1550 - Office of Justice Programs</v>
      </c>
    </row>
    <row r="33" spans="1:3" ht="11.25">
      <c r="A33" s="33" t="s">
        <v>3989</v>
      </c>
      <c r="B33" s="34" t="s">
        <v>3988</v>
      </c>
      <c r="C33" s="28" t="str">
        <f t="shared" si="0"/>
        <v>1560 - Office of Justice Programs</v>
      </c>
    </row>
    <row r="34" spans="1:3" ht="11.25">
      <c r="A34" s="33" t="s">
        <v>3989</v>
      </c>
      <c r="B34" s="34" t="s">
        <v>3990</v>
      </c>
      <c r="C34" s="28" t="str">
        <f t="shared" si="0"/>
        <v>1560 - Bureau of Alcohol, Tobacco, Firearms and Explosives</v>
      </c>
    </row>
    <row r="35" spans="1:3" ht="11.25">
      <c r="A35" s="33" t="s">
        <v>3991</v>
      </c>
      <c r="B35" s="34" t="s">
        <v>3992</v>
      </c>
      <c r="C35" s="28" t="str">
        <f t="shared" si="0"/>
        <v>1605 - Office of the Assistant Secretary for Administration and Management</v>
      </c>
    </row>
    <row r="36" spans="1:3" ht="11.25">
      <c r="A36" s="33" t="s">
        <v>3993</v>
      </c>
      <c r="B36" s="34" t="s">
        <v>3994</v>
      </c>
      <c r="C36" s="28" t="str">
        <f t="shared" si="0"/>
        <v>1621 - Employee Benefits Security Administration</v>
      </c>
    </row>
    <row r="37" spans="1:3" ht="11.25">
      <c r="A37" s="33" t="s">
        <v>3995</v>
      </c>
      <c r="B37" s="34" t="s">
        <v>3996</v>
      </c>
      <c r="C37" s="28" t="str">
        <f t="shared" si="0"/>
        <v>1630 - Employment and Training Administration</v>
      </c>
    </row>
    <row r="38" spans="1:3" ht="11.25">
      <c r="A38" s="33" t="s">
        <v>3997</v>
      </c>
      <c r="B38" s="34" t="s">
        <v>3998</v>
      </c>
      <c r="C38" s="28" t="str">
        <f t="shared" si="0"/>
        <v>1635 - Employment Standards Administration</v>
      </c>
    </row>
    <row r="39" spans="1:3" ht="11.25">
      <c r="A39" s="33" t="s">
        <v>3999</v>
      </c>
      <c r="B39" s="34" t="s">
        <v>4000</v>
      </c>
      <c r="C39" s="28" t="str">
        <f t="shared" si="0"/>
        <v>1650 - Occupational Safety and Health Administration</v>
      </c>
    </row>
    <row r="40" spans="1:3" ht="11.25">
      <c r="A40" s="33" t="s">
        <v>4001</v>
      </c>
      <c r="B40" s="35" t="s">
        <v>4002</v>
      </c>
      <c r="C40" s="28" t="str">
        <f t="shared" si="0"/>
        <v>1700 - Department of the Navy</v>
      </c>
    </row>
    <row r="41" spans="1:3" ht="11.25">
      <c r="A41" s="33" t="s">
        <v>4003</v>
      </c>
      <c r="B41" s="34" t="s">
        <v>4004</v>
      </c>
      <c r="C41" s="28" t="str">
        <f t="shared" si="0"/>
        <v>1727 - U.S. Marine Corps</v>
      </c>
    </row>
    <row r="42" spans="1:3" ht="11.25">
      <c r="A42" s="33" t="s">
        <v>4005</v>
      </c>
      <c r="B42" s="34" t="s">
        <v>4006</v>
      </c>
      <c r="C42" s="28" t="str">
        <f t="shared" si="0"/>
        <v>1772 - Naval Reserve Force</v>
      </c>
    </row>
    <row r="43" spans="1:3" ht="11.25">
      <c r="A43" s="33" t="s">
        <v>4007</v>
      </c>
      <c r="B43" s="34" t="s">
        <v>1344</v>
      </c>
      <c r="C43" s="28" t="str">
        <f t="shared" si="0"/>
        <v>1900 - Department of State</v>
      </c>
    </row>
    <row r="44" spans="1:3" ht="11.25">
      <c r="A44" s="33" t="s">
        <v>4008</v>
      </c>
      <c r="B44" s="34" t="s">
        <v>351</v>
      </c>
      <c r="C44" s="28" t="str">
        <f t="shared" si="0"/>
        <v>1904 - Office of the Inspector General</v>
      </c>
    </row>
    <row r="45" spans="1:3" ht="11.25">
      <c r="A45" s="33" t="s">
        <v>4009</v>
      </c>
      <c r="B45" s="34" t="s">
        <v>4010</v>
      </c>
      <c r="C45" s="28" t="str">
        <f t="shared" si="0"/>
        <v>1930 - Bureau of Consular Affairs</v>
      </c>
    </row>
    <row r="46" spans="1:3" ht="11.25">
      <c r="A46" s="33" t="s">
        <v>4011</v>
      </c>
      <c r="B46" s="34" t="s">
        <v>4012</v>
      </c>
      <c r="C46" s="28" t="str">
        <f t="shared" si="0"/>
        <v>19BM - U.S. and Mexico International Boundary and Water Commission</v>
      </c>
    </row>
    <row r="47" spans="1:3" ht="11.25">
      <c r="A47" s="33" t="s">
        <v>4013</v>
      </c>
      <c r="B47" s="34" t="s">
        <v>380</v>
      </c>
      <c r="C47" s="28" t="str">
        <f t="shared" si="0"/>
        <v>2001 - Departmental Offices</v>
      </c>
    </row>
    <row r="48" spans="1:3" ht="11.25">
      <c r="A48" s="33" t="s">
        <v>381</v>
      </c>
      <c r="B48" s="34" t="s">
        <v>382</v>
      </c>
      <c r="C48" s="28" t="str">
        <f t="shared" si="0"/>
        <v>2050 - Internal Revenue Service</v>
      </c>
    </row>
    <row r="49" spans="1:3" ht="11.25">
      <c r="A49" s="33" t="s">
        <v>383</v>
      </c>
      <c r="B49" s="35" t="s">
        <v>384</v>
      </c>
      <c r="C49" s="28" t="str">
        <f t="shared" si="0"/>
        <v>2100 - Department of the Army</v>
      </c>
    </row>
    <row r="50" spans="1:3" ht="11.25">
      <c r="A50" s="33" t="s">
        <v>385</v>
      </c>
      <c r="B50" s="34" t="s">
        <v>386</v>
      </c>
      <c r="C50" s="28" t="str">
        <f t="shared" si="0"/>
        <v>21GB - Office of the Chief of the National Guard Bureau</v>
      </c>
    </row>
    <row r="51" spans="1:3" ht="11.25">
      <c r="A51" s="33" t="s">
        <v>387</v>
      </c>
      <c r="B51" s="34" t="s">
        <v>388</v>
      </c>
      <c r="C51" s="28" t="str">
        <f t="shared" si="0"/>
        <v>21HR - U.S. Army Reserve Command</v>
      </c>
    </row>
    <row r="52" spans="1:3" ht="11.25">
      <c r="A52" s="31" t="s">
        <v>389</v>
      </c>
      <c r="B52" s="32" t="s">
        <v>390</v>
      </c>
      <c r="C52" s="28" t="str">
        <f t="shared" si="0"/>
        <v>2700 - Federal Communications Commission</v>
      </c>
    </row>
    <row r="53" spans="1:3" ht="11.25">
      <c r="A53" s="33" t="s">
        <v>391</v>
      </c>
      <c r="B53" s="34" t="s">
        <v>392</v>
      </c>
      <c r="C53" s="28" t="str">
        <f t="shared" si="0"/>
        <v>2800 - Social Security Administration</v>
      </c>
    </row>
    <row r="54" spans="1:3" ht="11.25">
      <c r="A54" s="33" t="s">
        <v>393</v>
      </c>
      <c r="B54" s="34" t="s">
        <v>351</v>
      </c>
      <c r="C54" s="28" t="str">
        <f t="shared" si="0"/>
        <v>2804 - Office of the Inspector General</v>
      </c>
    </row>
    <row r="55" spans="1:3" ht="11.25">
      <c r="A55" s="31" t="s">
        <v>394</v>
      </c>
      <c r="B55" s="32" t="s">
        <v>395</v>
      </c>
      <c r="C55" s="28" t="str">
        <f t="shared" si="0"/>
        <v>3300 - Smithsonian Institution</v>
      </c>
    </row>
    <row r="56" spans="1:3" ht="11.25">
      <c r="A56" s="33" t="s">
        <v>396</v>
      </c>
      <c r="B56" s="34" t="s">
        <v>3303</v>
      </c>
      <c r="C56" s="28" t="str">
        <f t="shared" si="0"/>
        <v>3600 - Department of Veterans Affairs</v>
      </c>
    </row>
    <row r="57" spans="1:3" ht="11.25">
      <c r="A57" s="33" t="s">
        <v>3304</v>
      </c>
      <c r="B57" s="34" t="s">
        <v>3305</v>
      </c>
      <c r="C57" s="28" t="str">
        <f t="shared" si="0"/>
        <v>3604 - Inspector General</v>
      </c>
    </row>
    <row r="58" spans="1:3" ht="11.25">
      <c r="A58" s="33" t="s">
        <v>3306</v>
      </c>
      <c r="B58" s="34" t="s">
        <v>3307</v>
      </c>
      <c r="C58" s="28" t="str">
        <f t="shared" si="0"/>
        <v>3620 - Under Secretary for Health / Veterans Health Administration</v>
      </c>
    </row>
    <row r="59" spans="1:3" ht="11.25">
      <c r="A59" s="33" t="s">
        <v>3308</v>
      </c>
      <c r="B59" s="34" t="s">
        <v>3309</v>
      </c>
      <c r="C59" s="28" t="str">
        <f t="shared" si="0"/>
        <v>3630 - Under Secretary for Memorial Affairs / National Cemetery System</v>
      </c>
    </row>
    <row r="60" spans="1:3" ht="11.25">
      <c r="A60" s="33" t="s">
        <v>3310</v>
      </c>
      <c r="B60" s="34" t="s">
        <v>3311</v>
      </c>
      <c r="C60" s="28" t="str">
        <f t="shared" si="0"/>
        <v>3640 - Under Secretary for Benefits / Veterans Benefit Administration</v>
      </c>
    </row>
    <row r="61" spans="1:3" ht="11.25">
      <c r="A61" s="33" t="s">
        <v>441</v>
      </c>
      <c r="B61" s="34" t="s">
        <v>442</v>
      </c>
      <c r="C61" s="28" t="str">
        <f t="shared" si="0"/>
        <v>3651 - Immediate Office of the Assist. Sec. - Info. and Technology</v>
      </c>
    </row>
    <row r="62" spans="1:3" ht="11.25">
      <c r="A62" s="33" t="s">
        <v>443</v>
      </c>
      <c r="B62" s="35" t="s">
        <v>444</v>
      </c>
      <c r="C62" s="28" t="str">
        <f t="shared" si="0"/>
        <v>4700 - General Services Administration</v>
      </c>
    </row>
    <row r="63" spans="1:3" ht="11.25">
      <c r="A63" s="33" t="s">
        <v>445</v>
      </c>
      <c r="B63" s="34" t="s">
        <v>446</v>
      </c>
      <c r="C63" s="28" t="str">
        <f t="shared" si="0"/>
        <v>4704 - Office of Inspector General</v>
      </c>
    </row>
    <row r="64" spans="1:3" ht="11.25">
      <c r="A64" s="33" t="s">
        <v>447</v>
      </c>
      <c r="B64" s="34" t="s">
        <v>448</v>
      </c>
      <c r="C64" s="28" t="str">
        <f t="shared" si="0"/>
        <v>4732 - Office of the Federal Acquisition Service</v>
      </c>
    </row>
    <row r="65" spans="1:3" ht="11.25">
      <c r="A65" s="33" t="s">
        <v>449</v>
      </c>
      <c r="B65" s="34" t="s">
        <v>1626</v>
      </c>
      <c r="C65" s="28" t="str">
        <f t="shared" si="0"/>
        <v>4745 - Office of Government-wide Policy</v>
      </c>
    </row>
    <row r="66" spans="1:3" ht="11.25">
      <c r="A66" s="33" t="s">
        <v>450</v>
      </c>
      <c r="B66" s="34" t="s">
        <v>451</v>
      </c>
      <c r="C66" s="28" t="str">
        <f t="shared" si="0"/>
        <v>4900 - National Science Foundation</v>
      </c>
    </row>
    <row r="67" spans="1:3" ht="11.25">
      <c r="A67" s="33" t="s">
        <v>452</v>
      </c>
      <c r="B67" s="35" t="s">
        <v>453</v>
      </c>
      <c r="C67" s="28" t="str">
        <f aca="true" t="shared" si="1" ref="C67:C126">A67&amp;" - "&amp;B67</f>
        <v>5700 - Department of the Air Force</v>
      </c>
    </row>
    <row r="68" spans="1:3" ht="11.25">
      <c r="A68" s="33" t="s">
        <v>454</v>
      </c>
      <c r="B68" s="34" t="s">
        <v>455</v>
      </c>
      <c r="C68" s="28" t="str">
        <f t="shared" si="1"/>
        <v>570M - Headquarters, Air Force Reserve</v>
      </c>
    </row>
    <row r="69" spans="1:3" ht="11.25">
      <c r="A69" s="33" t="s">
        <v>456</v>
      </c>
      <c r="B69" s="34" t="s">
        <v>457</v>
      </c>
      <c r="C69" s="28" t="str">
        <f t="shared" si="1"/>
        <v>574Z - Air National Guard</v>
      </c>
    </row>
    <row r="70" spans="1:3" ht="11.25">
      <c r="A70" s="33" t="s">
        <v>458</v>
      </c>
      <c r="B70" s="34" t="s">
        <v>459</v>
      </c>
      <c r="C70" s="28" t="str">
        <f t="shared" si="1"/>
        <v>5920 - National Endowment for the Arts</v>
      </c>
    </row>
    <row r="71" spans="1:3" ht="11.25">
      <c r="A71" s="31" t="s">
        <v>460</v>
      </c>
      <c r="B71" s="32" t="s">
        <v>2352</v>
      </c>
      <c r="C71" s="28" t="str">
        <f t="shared" si="1"/>
        <v>6000 - Railroad Retirement Board</v>
      </c>
    </row>
    <row r="72" spans="1:3" ht="11.25">
      <c r="A72" s="33" t="s">
        <v>2353</v>
      </c>
      <c r="B72" s="34" t="s">
        <v>2248</v>
      </c>
      <c r="C72" s="28" t="str">
        <f t="shared" si="1"/>
        <v>6800 - Environmental Protection Agency</v>
      </c>
    </row>
    <row r="73" spans="1:3" ht="11.25">
      <c r="A73" s="33" t="s">
        <v>2249</v>
      </c>
      <c r="B73" s="34" t="s">
        <v>351</v>
      </c>
      <c r="C73" s="28" t="str">
        <f t="shared" si="1"/>
        <v>6804 - Office of the Inspector General</v>
      </c>
    </row>
    <row r="74" spans="1:3" ht="11.25">
      <c r="A74" s="33" t="s">
        <v>2250</v>
      </c>
      <c r="B74" s="34" t="s">
        <v>446</v>
      </c>
      <c r="C74" s="28" t="str">
        <f t="shared" si="1"/>
        <v>6904 - Office of Inspector General</v>
      </c>
    </row>
    <row r="75" spans="1:3" ht="11.25">
      <c r="A75" s="33" t="s">
        <v>2251</v>
      </c>
      <c r="B75" s="34" t="s">
        <v>2252</v>
      </c>
      <c r="C75" s="28" t="str">
        <f t="shared" si="1"/>
        <v>690S - Office of the Secretary of Transportation</v>
      </c>
    </row>
    <row r="76" spans="1:3" ht="11.25">
      <c r="A76" s="33" t="s">
        <v>2253</v>
      </c>
      <c r="B76" s="34" t="s">
        <v>2254</v>
      </c>
      <c r="C76" s="28" t="str">
        <f t="shared" si="1"/>
        <v>6920 - Federal Aviation Administration</v>
      </c>
    </row>
    <row r="77" spans="1:3" ht="11.25">
      <c r="A77" s="33" t="s">
        <v>2255</v>
      </c>
      <c r="B77" s="34" t="s">
        <v>2256</v>
      </c>
      <c r="C77" s="28" t="str">
        <f t="shared" si="1"/>
        <v>6925 - Federal Highway Administration</v>
      </c>
    </row>
    <row r="78" spans="1:3" ht="11.25">
      <c r="A78" s="33" t="s">
        <v>2257</v>
      </c>
      <c r="B78" s="34" t="s">
        <v>406</v>
      </c>
      <c r="C78" s="28" t="str">
        <f t="shared" si="1"/>
        <v>6930 - Federal Railroad Administration</v>
      </c>
    </row>
    <row r="79" spans="1:3" ht="11.25">
      <c r="A79" s="33" t="s">
        <v>407</v>
      </c>
      <c r="B79" s="34" t="s">
        <v>408</v>
      </c>
      <c r="C79" s="28" t="str">
        <f t="shared" si="1"/>
        <v>6938 - Maritime Administration</v>
      </c>
    </row>
    <row r="80" spans="1:3" ht="11.25">
      <c r="A80" s="33" t="s">
        <v>409</v>
      </c>
      <c r="B80" s="34" t="s">
        <v>410</v>
      </c>
      <c r="C80" s="28" t="str">
        <f t="shared" si="1"/>
        <v>6955 - Federal Transit Administration</v>
      </c>
    </row>
    <row r="81" spans="1:3" ht="11.25">
      <c r="A81" s="33" t="s">
        <v>411</v>
      </c>
      <c r="B81" s="34" t="s">
        <v>351</v>
      </c>
      <c r="C81" s="28" t="str">
        <f t="shared" si="1"/>
        <v>7004 - Office of the Inspector General</v>
      </c>
    </row>
    <row r="82" spans="1:3" ht="11.25">
      <c r="A82" s="33" t="s">
        <v>412</v>
      </c>
      <c r="B82" s="34" t="s">
        <v>413</v>
      </c>
      <c r="C82" s="28" t="str">
        <f t="shared" si="1"/>
        <v>7008 - U.S. Coast Guard</v>
      </c>
    </row>
    <row r="83" spans="1:3" ht="11.25">
      <c r="A83" s="33" t="s">
        <v>414</v>
      </c>
      <c r="B83" s="34" t="s">
        <v>415</v>
      </c>
      <c r="C83" s="28" t="str">
        <f t="shared" si="1"/>
        <v>7012 - U.S. Immigration and Customs Enforcement</v>
      </c>
    </row>
    <row r="84" spans="1:3" ht="11.25">
      <c r="A84" s="33" t="s">
        <v>416</v>
      </c>
      <c r="B84" s="34" t="s">
        <v>417</v>
      </c>
      <c r="C84" s="28" t="str">
        <f t="shared" si="1"/>
        <v>7013 - Transportation Security Administration</v>
      </c>
    </row>
    <row r="85" spans="1:3" ht="11.25">
      <c r="A85" s="33" t="s">
        <v>418</v>
      </c>
      <c r="B85" s="34" t="s">
        <v>419</v>
      </c>
      <c r="C85" s="28" t="str">
        <f t="shared" si="1"/>
        <v>7014 - U.S. Customs and Border Protection</v>
      </c>
    </row>
    <row r="86" spans="1:3" ht="11.25">
      <c r="A86" s="33" t="s">
        <v>420</v>
      </c>
      <c r="B86" s="34" t="s">
        <v>421</v>
      </c>
      <c r="C86" s="28" t="str">
        <f t="shared" si="1"/>
        <v>7022 - Federal Emergency Management Agency</v>
      </c>
    </row>
    <row r="87" spans="1:3" ht="11.25">
      <c r="A87" s="33" t="s">
        <v>422</v>
      </c>
      <c r="B87" s="34" t="s">
        <v>423</v>
      </c>
      <c r="C87" s="28" t="str">
        <f t="shared" si="1"/>
        <v>7051 - Office of the Under Secretary for Management</v>
      </c>
    </row>
    <row r="88" spans="1:3" ht="11.25">
      <c r="A88" s="31" t="s">
        <v>424</v>
      </c>
      <c r="B88" s="32" t="s">
        <v>425</v>
      </c>
      <c r="C88" s="28" t="str">
        <f t="shared" si="1"/>
        <v>7200 - U.S. Agency for International Development</v>
      </c>
    </row>
    <row r="89" spans="1:3" ht="11.25">
      <c r="A89" s="31" t="s">
        <v>426</v>
      </c>
      <c r="B89" s="32" t="s">
        <v>427</v>
      </c>
      <c r="C89" s="28" t="str">
        <f t="shared" si="1"/>
        <v>7300 - Small Business Administration</v>
      </c>
    </row>
    <row r="90" spans="1:3" ht="11.25">
      <c r="A90" s="33" t="s">
        <v>428</v>
      </c>
      <c r="B90" s="34" t="s">
        <v>429</v>
      </c>
      <c r="C90" s="28" t="str">
        <f t="shared" si="1"/>
        <v>7505 - Office of Assistant Secretary for Administration and Management</v>
      </c>
    </row>
    <row r="91" spans="1:3" ht="11.25">
      <c r="A91" s="33" t="s">
        <v>430</v>
      </c>
      <c r="B91" s="34" t="s">
        <v>431</v>
      </c>
      <c r="C91" s="28" t="str">
        <f t="shared" si="1"/>
        <v>7523 - Centers for Disease Control and Prevention</v>
      </c>
    </row>
    <row r="92" spans="1:3" ht="11.25">
      <c r="A92" s="33" t="s">
        <v>432</v>
      </c>
      <c r="B92" s="34" t="s">
        <v>433</v>
      </c>
      <c r="C92" s="28" t="str">
        <f t="shared" si="1"/>
        <v>7526 - Health Resources and Services Administration</v>
      </c>
    </row>
    <row r="93" spans="1:3" ht="11.25">
      <c r="A93" s="33" t="s">
        <v>434</v>
      </c>
      <c r="B93" s="34" t="s">
        <v>435</v>
      </c>
      <c r="C93" s="28" t="str">
        <f t="shared" si="1"/>
        <v>7527 - Indian Health Service</v>
      </c>
    </row>
    <row r="94" spans="1:3" ht="11.25">
      <c r="A94" s="33" t="s">
        <v>436</v>
      </c>
      <c r="B94" s="34" t="s">
        <v>437</v>
      </c>
      <c r="C94" s="28" t="str">
        <f t="shared" si="1"/>
        <v>7528 - Agency for Healthcare Research and Quality</v>
      </c>
    </row>
    <row r="95" spans="1:3" ht="11.25">
      <c r="A95" s="33" t="s">
        <v>438</v>
      </c>
      <c r="B95" s="34" t="s">
        <v>439</v>
      </c>
      <c r="C95" s="28" t="str">
        <f t="shared" si="1"/>
        <v>7529 - National Institutes of Health</v>
      </c>
    </row>
    <row r="96" spans="1:3" ht="11.25">
      <c r="A96" s="33" t="s">
        <v>440</v>
      </c>
      <c r="B96" s="34" t="s">
        <v>2816</v>
      </c>
      <c r="C96" s="28" t="str">
        <f t="shared" si="1"/>
        <v>7530 - Centers for Medicare and Medicaid Services</v>
      </c>
    </row>
    <row r="97" spans="1:3" ht="11.25">
      <c r="A97" s="33" t="s">
        <v>2817</v>
      </c>
      <c r="B97" s="34" t="s">
        <v>2818</v>
      </c>
      <c r="C97" s="28" t="str">
        <f t="shared" si="1"/>
        <v>7545 - Administration on Aging</v>
      </c>
    </row>
    <row r="98" spans="1:3" ht="11.25">
      <c r="A98" s="33" t="s">
        <v>2819</v>
      </c>
      <c r="B98" s="34" t="s">
        <v>2820</v>
      </c>
      <c r="C98" s="28" t="str">
        <f t="shared" si="1"/>
        <v>7560 - Administration for Children and Families</v>
      </c>
    </row>
    <row r="99" spans="1:3" ht="11.25">
      <c r="A99" s="33" t="s">
        <v>2821</v>
      </c>
      <c r="B99" s="34" t="s">
        <v>2820</v>
      </c>
      <c r="C99" s="28" t="str">
        <f t="shared" si="1"/>
        <v>7590 - Administration for Children and Families</v>
      </c>
    </row>
    <row r="100" spans="1:3" ht="11.25">
      <c r="A100" s="31" t="s">
        <v>2822</v>
      </c>
      <c r="B100" s="34" t="s">
        <v>1342</v>
      </c>
      <c r="C100" s="28" t="str">
        <f t="shared" si="1"/>
        <v>8000 - National Aeronautics and Space Administration</v>
      </c>
    </row>
    <row r="101" spans="1:3" ht="11.25">
      <c r="A101" s="33" t="s">
        <v>2823</v>
      </c>
      <c r="B101" s="34" t="s">
        <v>1341</v>
      </c>
      <c r="C101" s="28" t="str">
        <f t="shared" si="1"/>
        <v>8600 - Department of Housing and Urban Development</v>
      </c>
    </row>
    <row r="102" spans="1:3" ht="11.25">
      <c r="A102" s="33" t="s">
        <v>2824</v>
      </c>
      <c r="B102" s="34" t="s">
        <v>446</v>
      </c>
      <c r="C102" s="28" t="str">
        <f t="shared" si="1"/>
        <v>8604 - Office of Inspector General</v>
      </c>
    </row>
    <row r="103" spans="1:3" ht="11.25">
      <c r="A103" s="33" t="s">
        <v>2825</v>
      </c>
      <c r="B103" s="34" t="s">
        <v>2826</v>
      </c>
      <c r="C103" s="28" t="str">
        <f t="shared" si="1"/>
        <v>8620 - Assistant Secretary for Community Planning and Development</v>
      </c>
    </row>
    <row r="104" spans="1:3" ht="11.25">
      <c r="A104" s="33" t="s">
        <v>2827</v>
      </c>
      <c r="B104" s="34" t="s">
        <v>2828</v>
      </c>
      <c r="C104" s="28" t="str">
        <f t="shared" si="1"/>
        <v>8635 - Assistant Secretary for Public and Indian Housing</v>
      </c>
    </row>
    <row r="105" spans="1:3" ht="11.25">
      <c r="A105" s="33" t="s">
        <v>2829</v>
      </c>
      <c r="B105" s="34" t="s">
        <v>2830</v>
      </c>
      <c r="C105" s="28" t="str">
        <f t="shared" si="1"/>
        <v>8653 - Office Healthy Homes and Lead Hazard Control</v>
      </c>
    </row>
    <row r="106" spans="1:3" ht="11.25">
      <c r="A106" s="33" t="s">
        <v>2831</v>
      </c>
      <c r="B106" s="35" t="s">
        <v>2832</v>
      </c>
      <c r="C106" s="28" t="str">
        <f t="shared" si="1"/>
        <v>8900 - Department of Energy</v>
      </c>
    </row>
    <row r="107" spans="1:3" ht="11.25">
      <c r="A107" s="33" t="s">
        <v>2833</v>
      </c>
      <c r="B107" s="34" t="s">
        <v>2834</v>
      </c>
      <c r="C107" s="28" t="str">
        <f t="shared" si="1"/>
        <v>8925 - Office of Science</v>
      </c>
    </row>
    <row r="108" spans="1:3" ht="11.25">
      <c r="A108" s="33" t="s">
        <v>2835</v>
      </c>
      <c r="B108" s="34" t="s">
        <v>2836</v>
      </c>
      <c r="C108" s="28" t="str">
        <f t="shared" si="1"/>
        <v>8928 - Assistant Secretary for Fossil Energy</v>
      </c>
    </row>
    <row r="109" spans="1:3" ht="11.25">
      <c r="A109" s="33" t="s">
        <v>2837</v>
      </c>
      <c r="B109" s="34" t="s">
        <v>2838</v>
      </c>
      <c r="C109" s="28" t="str">
        <f t="shared" si="1"/>
        <v>898P - Bonneville Power Marketing Administration </v>
      </c>
    </row>
    <row r="110" spans="1:3" ht="11.25">
      <c r="A110" s="33" t="s">
        <v>2837</v>
      </c>
      <c r="B110" s="34" t="s">
        <v>2839</v>
      </c>
      <c r="C110" s="28" t="str">
        <f t="shared" si="1"/>
        <v>898P - Bonneville Power Marketing Administration</v>
      </c>
    </row>
    <row r="111" spans="1:3" ht="11.25">
      <c r="A111" s="33" t="s">
        <v>2840</v>
      </c>
      <c r="B111" s="34" t="s">
        <v>2841</v>
      </c>
      <c r="C111" s="28" t="str">
        <f t="shared" si="1"/>
        <v>89N1 - Deputy Administration for Defense Programs</v>
      </c>
    </row>
    <row r="112" spans="1:3" ht="11.25">
      <c r="A112" s="33" t="s">
        <v>2842</v>
      </c>
      <c r="B112" s="34" t="s">
        <v>2843</v>
      </c>
      <c r="C112" s="28" t="str">
        <f t="shared" si="1"/>
        <v>89N4 - Office of Emergency Operations</v>
      </c>
    </row>
    <row r="113" spans="1:3" ht="11.25">
      <c r="A113" s="33" t="s">
        <v>2844</v>
      </c>
      <c r="B113" s="34" t="s">
        <v>2845</v>
      </c>
      <c r="C113" s="28" t="str">
        <f t="shared" si="1"/>
        <v>89N6 - Associate Administrator for Management and Administration</v>
      </c>
    </row>
    <row r="114" spans="1:3" ht="11.25">
      <c r="A114" s="33" t="s">
        <v>2846</v>
      </c>
      <c r="B114" s="34" t="s">
        <v>2847</v>
      </c>
      <c r="C114" s="28" t="str">
        <f t="shared" si="1"/>
        <v>89NA - Office of Nuclear Security/National Nuclear Security Administration</v>
      </c>
    </row>
    <row r="115" spans="1:3" ht="11.25">
      <c r="A115" s="33" t="s">
        <v>2848</v>
      </c>
      <c r="B115" s="34" t="s">
        <v>446</v>
      </c>
      <c r="C115" s="28" t="str">
        <f t="shared" si="1"/>
        <v>9104 - Office of Inspector General</v>
      </c>
    </row>
    <row r="116" spans="1:3" ht="11.25">
      <c r="A116" s="33" t="s">
        <v>2849</v>
      </c>
      <c r="B116" s="34" t="s">
        <v>2850</v>
      </c>
      <c r="C116" s="28" t="str">
        <f t="shared" si="1"/>
        <v>9124 - Office of Special Education and Rehabilitative Services</v>
      </c>
    </row>
    <row r="117" spans="1:3" ht="11.25">
      <c r="A117" s="33" t="s">
        <v>2851</v>
      </c>
      <c r="B117" s="34" t="s">
        <v>2852</v>
      </c>
      <c r="C117" s="28" t="str">
        <f t="shared" si="1"/>
        <v>9131 - Federal Student Aid</v>
      </c>
    </row>
    <row r="118" spans="1:3" ht="11.25">
      <c r="A118" s="33" t="s">
        <v>2853</v>
      </c>
      <c r="B118" s="34" t="s">
        <v>2854</v>
      </c>
      <c r="C118" s="28" t="str">
        <f t="shared" si="1"/>
        <v>9134 - Office of Postsecondary Education</v>
      </c>
    </row>
    <row r="119" spans="1:3" ht="11.25">
      <c r="A119" s="33" t="s">
        <v>2855</v>
      </c>
      <c r="B119" s="34" t="s">
        <v>2856</v>
      </c>
      <c r="C119" s="28" t="str">
        <f t="shared" si="1"/>
        <v>9139 - Institute of Education Sciences</v>
      </c>
    </row>
    <row r="120" spans="1:3" ht="11.25">
      <c r="A120" s="33" t="s">
        <v>2857</v>
      </c>
      <c r="B120" s="34" t="s">
        <v>2858</v>
      </c>
      <c r="C120" s="28" t="str">
        <f t="shared" si="1"/>
        <v>9146 - Office of Elementary and Secondary Education</v>
      </c>
    </row>
    <row r="121" spans="1:3" ht="11.25">
      <c r="A121" s="33" t="s">
        <v>2859</v>
      </c>
      <c r="B121" s="34" t="s">
        <v>2860</v>
      </c>
      <c r="C121" s="28" t="str">
        <f t="shared" si="1"/>
        <v>9150 - Office of Innovation and Improvement</v>
      </c>
    </row>
    <row r="122" spans="1:3" ht="11.25">
      <c r="A122" s="33" t="s">
        <v>2861</v>
      </c>
      <c r="B122" s="34" t="s">
        <v>2862</v>
      </c>
      <c r="C122" s="28" t="str">
        <f t="shared" si="1"/>
        <v>9577 - Corporation for National and Community Service</v>
      </c>
    </row>
    <row r="123" spans="1:3" ht="11.25">
      <c r="A123" s="33" t="s">
        <v>2863</v>
      </c>
      <c r="B123" s="34" t="s">
        <v>2864</v>
      </c>
      <c r="C123" s="28" t="str">
        <f t="shared" si="1"/>
        <v>96CE - U.S. Army Corps of Engineers - civil program financing only</v>
      </c>
    </row>
    <row r="124" spans="1:3" ht="11.25">
      <c r="A124" s="33" t="s">
        <v>2865</v>
      </c>
      <c r="B124" s="34" t="s">
        <v>2866</v>
      </c>
      <c r="C124" s="28" t="str">
        <f t="shared" si="1"/>
        <v>9700 - Department of Defense</v>
      </c>
    </row>
    <row r="125" spans="1:3" ht="11.25">
      <c r="A125" s="33" t="s">
        <v>2867</v>
      </c>
      <c r="B125" s="34" t="s">
        <v>2868</v>
      </c>
      <c r="C125" s="28" t="str">
        <f t="shared" si="1"/>
        <v>9760 - TRICARE Management Activity</v>
      </c>
    </row>
    <row r="126" spans="1:3" ht="11.25">
      <c r="A126" s="33" t="s">
        <v>2869</v>
      </c>
      <c r="B126" s="34" t="s">
        <v>351</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5" t="s">
        <v>1871</v>
      </c>
      <c r="B1" s="355"/>
      <c r="C1" s="355"/>
      <c r="D1" s="355"/>
      <c r="F1" s="355" t="s">
        <v>1872</v>
      </c>
      <c r="G1" s="355"/>
      <c r="H1" s="355"/>
      <c r="I1" s="355"/>
    </row>
    <row r="2" spans="1:9" ht="11.25">
      <c r="A2" s="21" t="s">
        <v>123</v>
      </c>
      <c r="B2" s="21" t="s">
        <v>124</v>
      </c>
      <c r="C2" s="27" t="s">
        <v>3399</v>
      </c>
      <c r="D2" s="21" t="s">
        <v>3400</v>
      </c>
      <c r="E2" s="9"/>
      <c r="F2" s="10" t="s">
        <v>123</v>
      </c>
      <c r="G2" s="10" t="s">
        <v>124</v>
      </c>
      <c r="H2" s="27" t="s">
        <v>3399</v>
      </c>
      <c r="I2" s="10" t="s">
        <v>3400</v>
      </c>
    </row>
    <row r="3" spans="1:9" ht="40.5" customHeight="1">
      <c r="A3" s="20" t="s">
        <v>3367</v>
      </c>
      <c r="B3" s="20" t="s">
        <v>3368</v>
      </c>
      <c r="C3" s="24" t="str">
        <f aca="true" t="shared" si="0" ref="C3:C66">A3&amp;" - "&amp;B3</f>
        <v>US - United States</v>
      </c>
      <c r="E3" s="30"/>
      <c r="F3" s="13" t="s">
        <v>2216</v>
      </c>
      <c r="G3" s="14" t="s">
        <v>1330</v>
      </c>
      <c r="H3" s="28" t="str">
        <f aca="true" t="shared" si="1" ref="H3:H62">F3&amp;" - "&amp;G3</f>
        <v>AK - Alaska</v>
      </c>
      <c r="I3" s="12"/>
    </row>
    <row r="4" spans="1:9" ht="11.25">
      <c r="A4" s="20" t="s">
        <v>2645</v>
      </c>
      <c r="B4" s="20" t="s">
        <v>2646</v>
      </c>
      <c r="C4" s="24" t="str">
        <f t="shared" si="0"/>
        <v>AD - Andorra</v>
      </c>
      <c r="F4" s="13" t="s">
        <v>2215</v>
      </c>
      <c r="G4" s="14" t="s">
        <v>755</v>
      </c>
      <c r="H4" s="28" t="str">
        <f t="shared" si="1"/>
        <v>AL - Alabama</v>
      </c>
      <c r="I4" s="16"/>
    </row>
    <row r="5" spans="1:9" ht="11.25">
      <c r="A5" s="20" t="s">
        <v>2647</v>
      </c>
      <c r="B5" s="20" t="s">
        <v>2648</v>
      </c>
      <c r="C5" s="24" t="str">
        <f t="shared" si="0"/>
        <v>AE - United Arab Emirates</v>
      </c>
      <c r="F5" s="13" t="s">
        <v>2219</v>
      </c>
      <c r="G5" s="14" t="s">
        <v>765</v>
      </c>
      <c r="H5" s="28" t="str">
        <f t="shared" si="1"/>
        <v>AR - Arkansas</v>
      </c>
      <c r="I5" s="16"/>
    </row>
    <row r="6" spans="1:9" ht="22.5">
      <c r="A6" s="20" t="s">
        <v>2649</v>
      </c>
      <c r="B6" s="20" t="s">
        <v>2650</v>
      </c>
      <c r="C6" s="24" t="str">
        <f t="shared" si="0"/>
        <v>AF - Afghanistan</v>
      </c>
      <c r="F6" s="13" t="s">
        <v>2217</v>
      </c>
      <c r="G6" s="14" t="s">
        <v>1337</v>
      </c>
      <c r="H6" s="28" t="str">
        <f t="shared" si="1"/>
        <v>AS - American Samoa</v>
      </c>
      <c r="I6" s="16"/>
    </row>
    <row r="7" spans="1:9" ht="11.25">
      <c r="A7" s="20" t="s">
        <v>2651</v>
      </c>
      <c r="B7" s="20" t="s">
        <v>2652</v>
      </c>
      <c r="C7" s="24" t="str">
        <f t="shared" si="0"/>
        <v>AG - Antigua and Barbuda</v>
      </c>
      <c r="F7" s="13" t="s">
        <v>2218</v>
      </c>
      <c r="G7" s="14" t="s">
        <v>746</v>
      </c>
      <c r="H7" s="28" t="str">
        <f t="shared" si="1"/>
        <v>AZ - Arizona</v>
      </c>
      <c r="I7" s="16"/>
    </row>
    <row r="8" spans="1:9" ht="11.25">
      <c r="A8" s="20" t="s">
        <v>2653</v>
      </c>
      <c r="B8" s="20" t="s">
        <v>2654</v>
      </c>
      <c r="C8" s="24" t="str">
        <f t="shared" si="0"/>
        <v>AI - Anguilla</v>
      </c>
      <c r="F8" s="13" t="s">
        <v>2220</v>
      </c>
      <c r="G8" s="14" t="s">
        <v>117</v>
      </c>
      <c r="H8" s="28" t="str">
        <f t="shared" si="1"/>
        <v>CA - California</v>
      </c>
      <c r="I8" s="16"/>
    </row>
    <row r="9" spans="1:9" ht="11.25">
      <c r="A9" s="20" t="s">
        <v>2215</v>
      </c>
      <c r="B9" s="20" t="s">
        <v>2655</v>
      </c>
      <c r="C9" s="24" t="str">
        <f t="shared" si="0"/>
        <v>AL - Albania</v>
      </c>
      <c r="F9" s="13" t="s">
        <v>2221</v>
      </c>
      <c r="G9" s="14" t="s">
        <v>754</v>
      </c>
      <c r="H9" s="28" t="str">
        <f t="shared" si="1"/>
        <v>CO - Colorado</v>
      </c>
      <c r="I9" s="16"/>
    </row>
    <row r="10" spans="1:9" ht="11.25">
      <c r="A10" s="20" t="s">
        <v>2656</v>
      </c>
      <c r="B10" s="20" t="s">
        <v>2657</v>
      </c>
      <c r="C10" s="24" t="str">
        <f t="shared" si="0"/>
        <v>AM - Armenia</v>
      </c>
      <c r="F10" s="13" t="s">
        <v>2222</v>
      </c>
      <c r="G10" s="14" t="s">
        <v>762</v>
      </c>
      <c r="H10" s="28" t="str">
        <f t="shared" si="1"/>
        <v>CT - Connecticut</v>
      </c>
      <c r="I10" s="16"/>
    </row>
    <row r="11" spans="1:9" ht="22.5">
      <c r="A11" s="20" t="s">
        <v>2658</v>
      </c>
      <c r="B11" s="20" t="s">
        <v>2659</v>
      </c>
      <c r="C11" s="24" t="str">
        <f t="shared" si="0"/>
        <v>AN - Netherlands Antilles</v>
      </c>
      <c r="F11" s="13" t="s">
        <v>2224</v>
      </c>
      <c r="G11" s="14" t="s">
        <v>1333</v>
      </c>
      <c r="H11" s="28" t="str">
        <f t="shared" si="1"/>
        <v>DC - District of Columbia</v>
      </c>
      <c r="I11" s="16"/>
    </row>
    <row r="12" spans="1:9" ht="11.25">
      <c r="A12" s="20" t="s">
        <v>2660</v>
      </c>
      <c r="B12" s="20" t="s">
        <v>2661</v>
      </c>
      <c r="C12" s="24" t="str">
        <f t="shared" si="0"/>
        <v>AO - Angola</v>
      </c>
      <c r="F12" s="13" t="s">
        <v>2223</v>
      </c>
      <c r="G12" s="14" t="s">
        <v>1328</v>
      </c>
      <c r="H12" s="28" t="str">
        <f t="shared" si="1"/>
        <v>DE - Delaware</v>
      </c>
      <c r="I12" s="16"/>
    </row>
    <row r="13" spans="1:9" ht="11.25">
      <c r="A13" s="20" t="s">
        <v>2662</v>
      </c>
      <c r="B13" s="20" t="s">
        <v>2663</v>
      </c>
      <c r="C13" s="24" t="str">
        <f t="shared" si="0"/>
        <v>AQ - Antarctica</v>
      </c>
      <c r="F13" s="13" t="s">
        <v>2226</v>
      </c>
      <c r="G13" s="14" t="s">
        <v>120</v>
      </c>
      <c r="H13" s="28" t="str">
        <f t="shared" si="1"/>
        <v>FL - Florida</v>
      </c>
      <c r="I13" s="16"/>
    </row>
    <row r="14" spans="1:9" ht="33.75">
      <c r="A14" s="20" t="s">
        <v>2219</v>
      </c>
      <c r="B14" s="20" t="s">
        <v>2664</v>
      </c>
      <c r="C14" s="24" t="str">
        <f t="shared" si="0"/>
        <v>AR - Argentina</v>
      </c>
      <c r="F14" s="13" t="s">
        <v>2225</v>
      </c>
      <c r="G14" s="14" t="s">
        <v>1340</v>
      </c>
      <c r="H14" s="28" t="str">
        <f t="shared" si="1"/>
        <v>FM - Federated States of Micronesia</v>
      </c>
      <c r="I14" s="16"/>
    </row>
    <row r="15" spans="1:9" ht="11.25">
      <c r="A15" s="20" t="s">
        <v>2217</v>
      </c>
      <c r="B15" s="20" t="s">
        <v>1337</v>
      </c>
      <c r="C15" s="24" t="str">
        <f t="shared" si="0"/>
        <v>AS - American Samoa</v>
      </c>
      <c r="F15" s="13" t="s">
        <v>2227</v>
      </c>
      <c r="G15" s="14" t="s">
        <v>3713</v>
      </c>
      <c r="H15" s="28" t="str">
        <f t="shared" si="1"/>
        <v>GA - Georgia</v>
      </c>
      <c r="I15" s="16"/>
    </row>
    <row r="16" spans="1:9" ht="11.25">
      <c r="A16" s="20" t="s">
        <v>2665</v>
      </c>
      <c r="B16" s="20" t="s">
        <v>2666</v>
      </c>
      <c r="C16" s="24" t="str">
        <f t="shared" si="0"/>
        <v>AT - Austria</v>
      </c>
      <c r="F16" s="13" t="s">
        <v>2228</v>
      </c>
      <c r="G16" s="14" t="s">
        <v>1335</v>
      </c>
      <c r="H16" s="28" t="str">
        <f t="shared" si="1"/>
        <v>GU - Guam</v>
      </c>
      <c r="I16" s="16"/>
    </row>
    <row r="17" spans="1:9" ht="11.25">
      <c r="A17" s="20" t="s">
        <v>2667</v>
      </c>
      <c r="B17" s="20" t="s">
        <v>2668</v>
      </c>
      <c r="C17" s="24" t="str">
        <f t="shared" si="0"/>
        <v>AU - Australia</v>
      </c>
      <c r="F17" s="13" t="s">
        <v>2229</v>
      </c>
      <c r="G17" s="14" t="s">
        <v>1325</v>
      </c>
      <c r="H17" s="28" t="str">
        <f t="shared" si="1"/>
        <v>HI - Hawaii</v>
      </c>
      <c r="I17" s="16"/>
    </row>
    <row r="18" spans="1:9" ht="11.25">
      <c r="A18" s="20" t="s">
        <v>2669</v>
      </c>
      <c r="B18" s="20" t="s">
        <v>2670</v>
      </c>
      <c r="C18" s="24" t="str">
        <f t="shared" si="0"/>
        <v>AW - Aruba</v>
      </c>
      <c r="F18" s="13" t="s">
        <v>2233</v>
      </c>
      <c r="G18" s="14" t="s">
        <v>763</v>
      </c>
      <c r="H18" s="28" t="str">
        <f t="shared" si="1"/>
        <v>IA - Iowa</v>
      </c>
      <c r="I18" s="16"/>
    </row>
    <row r="19" spans="1:9" ht="11.25">
      <c r="A19" s="20" t="s">
        <v>2671</v>
      </c>
      <c r="B19" s="20" t="s">
        <v>3401</v>
      </c>
      <c r="C19" s="24" t="str">
        <f t="shared" si="0"/>
        <v>AX - Aland Islands</v>
      </c>
      <c r="F19" s="13" t="s">
        <v>2230</v>
      </c>
      <c r="G19" s="14" t="s">
        <v>1322</v>
      </c>
      <c r="H19" s="28" t="str">
        <f t="shared" si="1"/>
        <v>ID - Idaho</v>
      </c>
      <c r="I19" s="16"/>
    </row>
    <row r="20" spans="1:9" ht="11.25">
      <c r="A20" s="20" t="s">
        <v>2218</v>
      </c>
      <c r="B20" s="20" t="s">
        <v>2672</v>
      </c>
      <c r="C20" s="24" t="str">
        <f t="shared" si="0"/>
        <v>AZ - Azerbaijan</v>
      </c>
      <c r="F20" s="13" t="s">
        <v>2231</v>
      </c>
      <c r="G20" s="14" t="s">
        <v>121</v>
      </c>
      <c r="H20" s="28" t="str">
        <f t="shared" si="1"/>
        <v>IL - Illinois</v>
      </c>
      <c r="I20" s="16"/>
    </row>
    <row r="21" spans="1:9" ht="11.25">
      <c r="A21" s="20" t="s">
        <v>2673</v>
      </c>
      <c r="B21" s="20" t="s">
        <v>2674</v>
      </c>
      <c r="C21" s="24" t="str">
        <f t="shared" si="0"/>
        <v>BA - Bosnia and Herzegovina</v>
      </c>
      <c r="F21" s="13" t="s">
        <v>2232</v>
      </c>
      <c r="G21" s="14" t="s">
        <v>748</v>
      </c>
      <c r="H21" s="28" t="str">
        <f t="shared" si="1"/>
        <v>IN - Indiana</v>
      </c>
      <c r="I21" s="16"/>
    </row>
    <row r="22" spans="1:9" ht="11.25">
      <c r="A22" s="20" t="s">
        <v>2675</v>
      </c>
      <c r="B22" s="20" t="s">
        <v>2676</v>
      </c>
      <c r="C22" s="24" t="str">
        <f t="shared" si="0"/>
        <v>BB - Barbados</v>
      </c>
      <c r="F22" s="13" t="s">
        <v>2234</v>
      </c>
      <c r="G22" s="14" t="s">
        <v>766</v>
      </c>
      <c r="H22" s="28" t="str">
        <f t="shared" si="1"/>
        <v>KS - Kansas</v>
      </c>
      <c r="I22" s="16"/>
    </row>
    <row r="23" spans="1:9" ht="11.25">
      <c r="A23" s="20" t="s">
        <v>2677</v>
      </c>
      <c r="B23" s="20" t="s">
        <v>2678</v>
      </c>
      <c r="C23" s="24" t="str">
        <f t="shared" si="0"/>
        <v>BD - Bangladesh</v>
      </c>
      <c r="F23" s="13" t="s">
        <v>3027</v>
      </c>
      <c r="G23" s="14" t="s">
        <v>758</v>
      </c>
      <c r="H23" s="28" t="str">
        <f t="shared" si="1"/>
        <v>KY - Kentucky</v>
      </c>
      <c r="I23" s="16"/>
    </row>
    <row r="24" spans="1:9" ht="11.25">
      <c r="A24" s="20" t="s">
        <v>2679</v>
      </c>
      <c r="B24" s="20" t="s">
        <v>2680</v>
      </c>
      <c r="C24" s="24" t="str">
        <f t="shared" si="0"/>
        <v>BE - Belgium</v>
      </c>
      <c r="F24" s="13" t="s">
        <v>371</v>
      </c>
      <c r="G24" s="14" t="s">
        <v>757</v>
      </c>
      <c r="H24" s="28" t="str">
        <f t="shared" si="1"/>
        <v>LA - Louisiana</v>
      </c>
      <c r="I24" s="16"/>
    </row>
    <row r="25" spans="1:9" ht="22.5">
      <c r="A25" s="20" t="s">
        <v>2681</v>
      </c>
      <c r="B25" s="20" t="s">
        <v>2682</v>
      </c>
      <c r="C25" s="24" t="str">
        <f t="shared" si="0"/>
        <v>BF - Burkina Faso</v>
      </c>
      <c r="F25" s="13" t="s">
        <v>3031</v>
      </c>
      <c r="G25" s="14" t="s">
        <v>747</v>
      </c>
      <c r="H25" s="28" t="str">
        <f t="shared" si="1"/>
        <v>MA - Massachusetts</v>
      </c>
      <c r="I25" s="16"/>
    </row>
    <row r="26" spans="1:9" ht="11.25">
      <c r="A26" s="20" t="s">
        <v>2683</v>
      </c>
      <c r="B26" s="20" t="s">
        <v>2684</v>
      </c>
      <c r="C26" s="24" t="str">
        <f t="shared" si="0"/>
        <v>BG - Bulgaria</v>
      </c>
      <c r="F26" s="13" t="s">
        <v>3030</v>
      </c>
      <c r="G26" s="14" t="s">
        <v>751</v>
      </c>
      <c r="H26" s="28" t="str">
        <f t="shared" si="1"/>
        <v>MD - Maryland</v>
      </c>
      <c r="I26" s="16"/>
    </row>
    <row r="27" spans="1:9" ht="11.25">
      <c r="A27" s="20" t="s">
        <v>2685</v>
      </c>
      <c r="B27" s="20" t="s">
        <v>2686</v>
      </c>
      <c r="C27" s="24" t="str">
        <f t="shared" si="0"/>
        <v>BH - Bahrain</v>
      </c>
      <c r="F27" s="13" t="s">
        <v>3028</v>
      </c>
      <c r="G27" s="14" t="s">
        <v>1323</v>
      </c>
      <c r="H27" s="28" t="str">
        <f t="shared" si="1"/>
        <v>ME - Maine</v>
      </c>
      <c r="I27" s="16"/>
    </row>
    <row r="28" spans="1:9" ht="22.5">
      <c r="A28" s="20" t="s">
        <v>2687</v>
      </c>
      <c r="B28" s="20" t="s">
        <v>2688</v>
      </c>
      <c r="C28" s="24" t="str">
        <f t="shared" si="0"/>
        <v>BI - Burundi</v>
      </c>
      <c r="F28" s="13" t="s">
        <v>3029</v>
      </c>
      <c r="G28" s="14" t="s">
        <v>1339</v>
      </c>
      <c r="H28" s="28" t="str">
        <f t="shared" si="1"/>
        <v>MH - Marshall Islands</v>
      </c>
      <c r="I28" s="16"/>
    </row>
    <row r="29" spans="1:9" ht="11.25">
      <c r="A29" s="20" t="s">
        <v>2689</v>
      </c>
      <c r="B29" s="20" t="s">
        <v>2690</v>
      </c>
      <c r="C29" s="24" t="str">
        <f t="shared" si="0"/>
        <v>BJ - Benin</v>
      </c>
      <c r="F29" s="13" t="s">
        <v>3032</v>
      </c>
      <c r="G29" s="14" t="s">
        <v>3712</v>
      </c>
      <c r="H29" s="28" t="str">
        <f t="shared" si="1"/>
        <v>MI - Michigan</v>
      </c>
      <c r="I29" s="16"/>
    </row>
    <row r="30" spans="1:9" ht="11.25">
      <c r="A30" s="20" t="s">
        <v>2691</v>
      </c>
      <c r="B30" s="20" t="s">
        <v>2692</v>
      </c>
      <c r="C30" s="24" t="str">
        <f t="shared" si="0"/>
        <v>BM - Bermuda</v>
      </c>
      <c r="F30" s="13" t="s">
        <v>3033</v>
      </c>
      <c r="G30" s="14" t="s">
        <v>753</v>
      </c>
      <c r="H30" s="28" t="str">
        <f t="shared" si="1"/>
        <v>MN - Minnesota</v>
      </c>
      <c r="I30" s="16"/>
    </row>
    <row r="31" spans="1:9" ht="11.25">
      <c r="A31" s="20" t="s">
        <v>2693</v>
      </c>
      <c r="B31" s="20" t="s">
        <v>2694</v>
      </c>
      <c r="C31" s="24" t="str">
        <f t="shared" si="0"/>
        <v>BN - Brunei Darussalam</v>
      </c>
      <c r="F31" s="13" t="s">
        <v>3035</v>
      </c>
      <c r="G31" s="14" t="s">
        <v>750</v>
      </c>
      <c r="H31" s="28" t="str">
        <f t="shared" si="1"/>
        <v>MO - Missouri</v>
      </c>
      <c r="I31" s="16"/>
    </row>
    <row r="32" spans="1:9" ht="33.75">
      <c r="A32" s="20" t="s">
        <v>2695</v>
      </c>
      <c r="B32" s="20" t="s">
        <v>3402</v>
      </c>
      <c r="C32" s="24" t="str">
        <f t="shared" si="0"/>
        <v>BO - Bolivia</v>
      </c>
      <c r="F32" s="13" t="s">
        <v>1951</v>
      </c>
      <c r="G32" s="14" t="s">
        <v>1336</v>
      </c>
      <c r="H32" s="28" t="str">
        <f t="shared" si="1"/>
        <v>MP - Northern Mariana Islands</v>
      </c>
      <c r="I32" s="16"/>
    </row>
    <row r="33" spans="1:9" ht="11.25">
      <c r="A33" s="20" t="s">
        <v>2696</v>
      </c>
      <c r="B33" s="20" t="s">
        <v>2697</v>
      </c>
      <c r="C33" s="24" t="str">
        <f t="shared" si="0"/>
        <v>BR - Brazil</v>
      </c>
      <c r="F33" s="13" t="s">
        <v>3034</v>
      </c>
      <c r="G33" s="14" t="s">
        <v>764</v>
      </c>
      <c r="H33" s="28" t="str">
        <f t="shared" si="1"/>
        <v>MS - Mississippi</v>
      </c>
      <c r="I33" s="16"/>
    </row>
    <row r="34" spans="1:9" ht="11.25">
      <c r="A34" s="20" t="s">
        <v>2698</v>
      </c>
      <c r="B34" s="20" t="s">
        <v>2699</v>
      </c>
      <c r="C34" s="24" t="str">
        <f t="shared" si="0"/>
        <v>BS - Bahamas</v>
      </c>
      <c r="F34" s="13" t="s">
        <v>3036</v>
      </c>
      <c r="G34" s="14" t="s">
        <v>1327</v>
      </c>
      <c r="H34" s="28" t="str">
        <f t="shared" si="1"/>
        <v>MT - Montana</v>
      </c>
      <c r="I34" s="16"/>
    </row>
    <row r="35" spans="1:9" ht="22.5">
      <c r="A35" s="20" t="s">
        <v>2700</v>
      </c>
      <c r="B35" s="20" t="s">
        <v>2701</v>
      </c>
      <c r="C35" s="24" t="str">
        <f t="shared" si="0"/>
        <v>BT - Bhutan</v>
      </c>
      <c r="F35" s="13" t="s">
        <v>3043</v>
      </c>
      <c r="G35" s="14" t="s">
        <v>3714</v>
      </c>
      <c r="H35" s="28" t="str">
        <f t="shared" si="1"/>
        <v>NC - North Carolina</v>
      </c>
      <c r="I35" s="16"/>
    </row>
    <row r="36" spans="1:9" ht="22.5">
      <c r="A36" s="20" t="s">
        <v>2702</v>
      </c>
      <c r="B36" s="20" t="s">
        <v>2703</v>
      </c>
      <c r="C36" s="24" t="str">
        <f t="shared" si="0"/>
        <v>BV - Bouvet Island</v>
      </c>
      <c r="F36" s="13" t="s">
        <v>3044</v>
      </c>
      <c r="G36" s="14" t="s">
        <v>1331</v>
      </c>
      <c r="H36" s="28" t="str">
        <f t="shared" si="1"/>
        <v>ND - North Dakota</v>
      </c>
      <c r="I36" s="16"/>
    </row>
    <row r="37" spans="1:9" ht="11.25">
      <c r="A37" s="20" t="s">
        <v>2704</v>
      </c>
      <c r="B37" s="20" t="s">
        <v>2705</v>
      </c>
      <c r="C37" s="24" t="str">
        <f t="shared" si="0"/>
        <v>BW - Botswana</v>
      </c>
      <c r="F37" s="13" t="s">
        <v>3037</v>
      </c>
      <c r="G37" s="14" t="s">
        <v>1321</v>
      </c>
      <c r="H37" s="28" t="str">
        <f t="shared" si="1"/>
        <v>NE - Nebraska</v>
      </c>
      <c r="I37" s="16"/>
    </row>
    <row r="38" spans="1:9" ht="22.5">
      <c r="A38" s="20" t="s">
        <v>2706</v>
      </c>
      <c r="B38" s="20" t="s">
        <v>2707</v>
      </c>
      <c r="C38" s="24" t="str">
        <f t="shared" si="0"/>
        <v>BY - Belarus</v>
      </c>
      <c r="F38" s="13" t="s">
        <v>3039</v>
      </c>
      <c r="G38" s="14" t="s">
        <v>1324</v>
      </c>
      <c r="H38" s="28" t="str">
        <f t="shared" si="1"/>
        <v>NH - New Hampshire</v>
      </c>
      <c r="I38" s="16"/>
    </row>
    <row r="39" spans="1:9" ht="22.5">
      <c r="A39" s="20" t="s">
        <v>2708</v>
      </c>
      <c r="B39" s="20" t="s">
        <v>2709</v>
      </c>
      <c r="C39" s="24" t="str">
        <f t="shared" si="0"/>
        <v>BZ - Belize</v>
      </c>
      <c r="F39" s="13" t="s">
        <v>3040</v>
      </c>
      <c r="G39" s="14" t="s">
        <v>743</v>
      </c>
      <c r="H39" s="28" t="str">
        <f t="shared" si="1"/>
        <v>NJ - New Jersey</v>
      </c>
      <c r="I39" s="16"/>
    </row>
    <row r="40" spans="1:9" ht="22.5">
      <c r="A40" s="20" t="s">
        <v>2220</v>
      </c>
      <c r="B40" s="20" t="s">
        <v>2710</v>
      </c>
      <c r="C40" s="24" t="str">
        <f t="shared" si="0"/>
        <v>CA - Canada</v>
      </c>
      <c r="F40" s="13" t="s">
        <v>3041</v>
      </c>
      <c r="G40" s="14" t="s">
        <v>1319</v>
      </c>
      <c r="H40" s="28" t="str">
        <f t="shared" si="1"/>
        <v>NM - New Mexico</v>
      </c>
      <c r="I40" s="16"/>
    </row>
    <row r="41" spans="1:9" ht="11.25">
      <c r="A41" s="20" t="s">
        <v>2711</v>
      </c>
      <c r="B41" s="20" t="s">
        <v>2712</v>
      </c>
      <c r="C41" s="24" t="str">
        <f t="shared" si="0"/>
        <v>CC - Cocos (Keeling) Islands</v>
      </c>
      <c r="F41" s="13" t="s">
        <v>3038</v>
      </c>
      <c r="G41" s="14" t="s">
        <v>1318</v>
      </c>
      <c r="H41" s="28" t="str">
        <f t="shared" si="1"/>
        <v>NV - Nevada</v>
      </c>
      <c r="I41" s="16"/>
    </row>
    <row r="42" spans="1:9" ht="11.25">
      <c r="A42" s="20" t="s">
        <v>2713</v>
      </c>
      <c r="B42" s="20" t="s">
        <v>2714</v>
      </c>
      <c r="C42" s="24" t="str">
        <f t="shared" si="0"/>
        <v>CD - Congo, the Democratic Republic of the</v>
      </c>
      <c r="F42" s="13" t="s">
        <v>3042</v>
      </c>
      <c r="G42" s="14" t="s">
        <v>119</v>
      </c>
      <c r="H42" s="28" t="str">
        <f t="shared" si="1"/>
        <v>NY - New York</v>
      </c>
      <c r="I42" s="16"/>
    </row>
    <row r="43" spans="1:9" ht="11.25">
      <c r="A43" s="20" t="s">
        <v>2715</v>
      </c>
      <c r="B43" s="20" t="s">
        <v>2716</v>
      </c>
      <c r="C43" s="24" t="str">
        <f t="shared" si="0"/>
        <v>CF - Central African Republic</v>
      </c>
      <c r="F43" s="13" t="s">
        <v>1952</v>
      </c>
      <c r="G43" s="14" t="s">
        <v>3711</v>
      </c>
      <c r="H43" s="28" t="str">
        <f t="shared" si="1"/>
        <v>OH - Ohio</v>
      </c>
      <c r="I43" s="16"/>
    </row>
    <row r="44" spans="1:9" ht="11.25">
      <c r="A44" s="20" t="s">
        <v>2717</v>
      </c>
      <c r="B44" s="20" t="s">
        <v>2718</v>
      </c>
      <c r="C44" s="24" t="str">
        <f t="shared" si="0"/>
        <v>CG - Congo</v>
      </c>
      <c r="F44" s="13" t="s">
        <v>1953</v>
      </c>
      <c r="G44" s="14" t="s">
        <v>761</v>
      </c>
      <c r="H44" s="28" t="str">
        <f t="shared" si="1"/>
        <v>OK - Oklahoma</v>
      </c>
      <c r="I44" s="16"/>
    </row>
    <row r="45" spans="1:9" ht="11.25">
      <c r="A45" s="20" t="s">
        <v>2719</v>
      </c>
      <c r="B45" s="20" t="s">
        <v>2720</v>
      </c>
      <c r="C45" s="24" t="str">
        <f t="shared" si="0"/>
        <v>CH - Switzerland</v>
      </c>
      <c r="F45" s="13" t="s">
        <v>1954</v>
      </c>
      <c r="G45" s="14" t="s">
        <v>760</v>
      </c>
      <c r="H45" s="28" t="str">
        <f t="shared" si="1"/>
        <v>OR - Oregon</v>
      </c>
      <c r="I45" s="16"/>
    </row>
    <row r="46" spans="1:9" ht="22.5">
      <c r="A46" s="20" t="s">
        <v>2721</v>
      </c>
      <c r="B46" s="20" t="s">
        <v>3403</v>
      </c>
      <c r="C46" s="24" t="str">
        <f t="shared" si="0"/>
        <v>CI - Cote Divoire</v>
      </c>
      <c r="F46" s="13" t="s">
        <v>1956</v>
      </c>
      <c r="G46" s="14" t="s">
        <v>3710</v>
      </c>
      <c r="H46" s="28" t="str">
        <f t="shared" si="1"/>
        <v>PA - Pennsylvania</v>
      </c>
      <c r="I46" s="16"/>
    </row>
    <row r="47" spans="1:9" ht="11.25">
      <c r="A47" s="20" t="s">
        <v>2722</v>
      </c>
      <c r="B47" s="20" t="s">
        <v>2723</v>
      </c>
      <c r="C47" s="24" t="str">
        <f t="shared" si="0"/>
        <v>CK - Cook Islands</v>
      </c>
      <c r="F47" s="13" t="s">
        <v>1957</v>
      </c>
      <c r="G47" s="14" t="s">
        <v>759</v>
      </c>
      <c r="H47" s="28" t="str">
        <f t="shared" si="1"/>
        <v>PR - Puerto Rico</v>
      </c>
      <c r="I47" s="16"/>
    </row>
    <row r="48" spans="1:9" ht="11.25">
      <c r="A48" s="20" t="s">
        <v>2724</v>
      </c>
      <c r="B48" s="20" t="s">
        <v>2725</v>
      </c>
      <c r="C48" s="24" t="str">
        <f t="shared" si="0"/>
        <v>CL - Chile</v>
      </c>
      <c r="F48" s="13" t="s">
        <v>1955</v>
      </c>
      <c r="G48" s="14" t="s">
        <v>1338</v>
      </c>
      <c r="H48" s="28" t="str">
        <f t="shared" si="1"/>
        <v>PW - Palau</v>
      </c>
      <c r="I48" s="16"/>
    </row>
    <row r="49" spans="1:9" ht="22.5">
      <c r="A49" s="20" t="s">
        <v>2726</v>
      </c>
      <c r="B49" s="20" t="s">
        <v>2727</v>
      </c>
      <c r="C49" s="24" t="str">
        <f t="shared" si="0"/>
        <v>CM - Cameroon</v>
      </c>
      <c r="F49" s="13" t="s">
        <v>1958</v>
      </c>
      <c r="G49" s="14" t="s">
        <v>1326</v>
      </c>
      <c r="H49" s="28" t="str">
        <f t="shared" si="1"/>
        <v>RI - Rhode Island</v>
      </c>
      <c r="I49" s="16"/>
    </row>
    <row r="50" spans="1:9" ht="22.5">
      <c r="A50" s="20" t="s">
        <v>2728</v>
      </c>
      <c r="B50" s="20" t="s">
        <v>2729</v>
      </c>
      <c r="C50" s="24" t="str">
        <f t="shared" si="0"/>
        <v>CN - China</v>
      </c>
      <c r="F50" s="13" t="s">
        <v>1959</v>
      </c>
      <c r="G50" s="14" t="s">
        <v>756</v>
      </c>
      <c r="H50" s="28" t="str">
        <f t="shared" si="1"/>
        <v>SC - South Carolina</v>
      </c>
      <c r="I50" s="16"/>
    </row>
    <row r="51" spans="1:9" ht="22.5">
      <c r="A51" s="20" t="s">
        <v>2221</v>
      </c>
      <c r="B51" s="20" t="s">
        <v>2730</v>
      </c>
      <c r="C51" s="24" t="str">
        <f t="shared" si="0"/>
        <v>CO - Colombia</v>
      </c>
      <c r="F51" s="13" t="s">
        <v>1960</v>
      </c>
      <c r="G51" s="14" t="s">
        <v>1329</v>
      </c>
      <c r="H51" s="28" t="str">
        <f t="shared" si="1"/>
        <v>SD - South Dakota</v>
      </c>
      <c r="I51" s="16"/>
    </row>
    <row r="52" spans="1:9" ht="11.25">
      <c r="A52" s="20" t="s">
        <v>2731</v>
      </c>
      <c r="B52" s="20" t="s">
        <v>2732</v>
      </c>
      <c r="C52" s="24" t="str">
        <f t="shared" si="0"/>
        <v>CR - Costa Rica</v>
      </c>
      <c r="F52" s="13" t="s">
        <v>1961</v>
      </c>
      <c r="G52" s="14" t="s">
        <v>749</v>
      </c>
      <c r="H52" s="28" t="str">
        <f t="shared" si="1"/>
        <v>TN - Tennessee</v>
      </c>
      <c r="I52" s="16"/>
    </row>
    <row r="53" spans="1:9" ht="11.25">
      <c r="A53" s="20" t="s">
        <v>2733</v>
      </c>
      <c r="B53" s="20" t="s">
        <v>2734</v>
      </c>
      <c r="C53" s="24" t="str">
        <f t="shared" si="0"/>
        <v>CU - Cuba</v>
      </c>
      <c r="F53" s="13" t="s">
        <v>1962</v>
      </c>
      <c r="G53" s="14" t="s">
        <v>118</v>
      </c>
      <c r="H53" s="28" t="str">
        <f t="shared" si="1"/>
        <v>TX - Texas</v>
      </c>
      <c r="I53" s="16"/>
    </row>
    <row r="54" spans="1:9" ht="33.75">
      <c r="A54" s="20" t="s">
        <v>2735</v>
      </c>
      <c r="B54" s="20" t="s">
        <v>2736</v>
      </c>
      <c r="C54" s="24" t="str">
        <f t="shared" si="0"/>
        <v>CV - Cape Verde</v>
      </c>
      <c r="F54" s="13" t="s">
        <v>1395</v>
      </c>
      <c r="G54" s="14" t="s">
        <v>125</v>
      </c>
      <c r="H54" s="28" t="str">
        <f t="shared" si="1"/>
        <v>UM - Minor Outlying Islands</v>
      </c>
      <c r="I54" s="16"/>
    </row>
    <row r="55" spans="1:9" ht="11.25">
      <c r="A55" s="20" t="s">
        <v>2737</v>
      </c>
      <c r="B55" s="20" t="s">
        <v>2738</v>
      </c>
      <c r="C55" s="24" t="str">
        <f t="shared" si="0"/>
        <v>CX - Christmas Island</v>
      </c>
      <c r="F55" s="13" t="s">
        <v>1963</v>
      </c>
      <c r="G55" s="14" t="s">
        <v>1317</v>
      </c>
      <c r="H55" s="28" t="str">
        <f t="shared" si="1"/>
        <v>UT - Utah</v>
      </c>
      <c r="I55" s="16"/>
    </row>
    <row r="56" spans="1:9" ht="11.25">
      <c r="A56" s="20" t="s">
        <v>2739</v>
      </c>
      <c r="B56" s="20" t="s">
        <v>2740</v>
      </c>
      <c r="C56" s="24" t="str">
        <f t="shared" si="0"/>
        <v>CY - Cyprus</v>
      </c>
      <c r="F56" s="13" t="s">
        <v>1966</v>
      </c>
      <c r="G56" s="14" t="s">
        <v>744</v>
      </c>
      <c r="H56" s="28" t="str">
        <f t="shared" si="1"/>
        <v>VA - Virginia</v>
      </c>
      <c r="I56" s="16"/>
    </row>
    <row r="57" spans="1:9" ht="33.75">
      <c r="A57" s="20" t="s">
        <v>2741</v>
      </c>
      <c r="B57" s="20" t="s">
        <v>2742</v>
      </c>
      <c r="C57" s="24" t="str">
        <f t="shared" si="0"/>
        <v>CZ - Czech Republic</v>
      </c>
      <c r="F57" s="13" t="s">
        <v>1965</v>
      </c>
      <c r="G57" s="14" t="s">
        <v>1396</v>
      </c>
      <c r="H57" s="28" t="str">
        <f t="shared" si="1"/>
        <v>VI - Virgin Islands of the U.S.</v>
      </c>
      <c r="I57" s="16"/>
    </row>
    <row r="58" spans="1:9" ht="11.25">
      <c r="A58" s="20" t="s">
        <v>2223</v>
      </c>
      <c r="B58" s="20" t="s">
        <v>2743</v>
      </c>
      <c r="C58" s="24" t="str">
        <f t="shared" si="0"/>
        <v>DE - Germany</v>
      </c>
      <c r="F58" s="13" t="s">
        <v>1964</v>
      </c>
      <c r="G58" s="14" t="s">
        <v>1332</v>
      </c>
      <c r="H58" s="28" t="str">
        <f t="shared" si="1"/>
        <v>VT - Vermont</v>
      </c>
      <c r="I58" s="16"/>
    </row>
    <row r="59" spans="1:9" ht="11.25">
      <c r="A59" s="20" t="s">
        <v>2744</v>
      </c>
      <c r="B59" s="20" t="s">
        <v>2745</v>
      </c>
      <c r="C59" s="24" t="str">
        <f t="shared" si="0"/>
        <v>DJ - Djibouti</v>
      </c>
      <c r="F59" s="13" t="s">
        <v>1967</v>
      </c>
      <c r="G59" s="14" t="s">
        <v>745</v>
      </c>
      <c r="H59" s="28" t="str">
        <f t="shared" si="1"/>
        <v>WA - Washington</v>
      </c>
      <c r="I59" s="16"/>
    </row>
    <row r="60" spans="1:9" ht="11.25">
      <c r="A60" s="20" t="s">
        <v>2746</v>
      </c>
      <c r="B60" s="20" t="s">
        <v>2747</v>
      </c>
      <c r="C60" s="24" t="str">
        <f t="shared" si="0"/>
        <v>DK - Denmark</v>
      </c>
      <c r="F60" s="13" t="s">
        <v>1969</v>
      </c>
      <c r="G60" s="14" t="s">
        <v>752</v>
      </c>
      <c r="H60" s="28" t="str">
        <f t="shared" si="1"/>
        <v>WI - Wisconsin</v>
      </c>
      <c r="I60" s="16"/>
    </row>
    <row r="61" spans="1:9" ht="22.5">
      <c r="A61" s="20" t="s">
        <v>2748</v>
      </c>
      <c r="B61" s="20" t="s">
        <v>2749</v>
      </c>
      <c r="C61" s="24" t="str">
        <f t="shared" si="0"/>
        <v>DM - Dominica</v>
      </c>
      <c r="F61" s="13" t="s">
        <v>1968</v>
      </c>
      <c r="G61" s="14" t="s">
        <v>1320</v>
      </c>
      <c r="H61" s="28" t="str">
        <f t="shared" si="1"/>
        <v>WV - West Virginia</v>
      </c>
      <c r="I61" s="16"/>
    </row>
    <row r="62" spans="1:9" ht="11.25">
      <c r="A62" s="20" t="s">
        <v>2750</v>
      </c>
      <c r="B62" s="20" t="s">
        <v>2751</v>
      </c>
      <c r="C62" s="24" t="str">
        <f t="shared" si="0"/>
        <v>DO - Dominican Republic</v>
      </c>
      <c r="F62" s="13" t="s">
        <v>1970</v>
      </c>
      <c r="G62" s="14" t="s">
        <v>1334</v>
      </c>
      <c r="H62" s="28" t="str">
        <f t="shared" si="1"/>
        <v>WY - Wyoming</v>
      </c>
      <c r="I62" s="16"/>
    </row>
    <row r="63" spans="1:3" ht="11.25">
      <c r="A63" s="20" t="s">
        <v>2752</v>
      </c>
      <c r="B63" s="20" t="s">
        <v>2753</v>
      </c>
      <c r="C63" s="24" t="str">
        <f t="shared" si="0"/>
        <v>DZ - Algeria</v>
      </c>
    </row>
    <row r="64" spans="1:3" ht="11.25">
      <c r="A64" s="20" t="s">
        <v>2754</v>
      </c>
      <c r="B64" s="20" t="s">
        <v>2755</v>
      </c>
      <c r="C64" s="24" t="str">
        <f t="shared" si="0"/>
        <v>EC - Ecuador</v>
      </c>
    </row>
    <row r="65" spans="1:3" ht="11.25">
      <c r="A65" s="20" t="s">
        <v>2756</v>
      </c>
      <c r="B65" s="20" t="s">
        <v>2757</v>
      </c>
      <c r="C65" s="24" t="str">
        <f t="shared" si="0"/>
        <v>EE - Estonia</v>
      </c>
    </row>
    <row r="66" spans="1:3" ht="11.25">
      <c r="A66" s="20" t="s">
        <v>2758</v>
      </c>
      <c r="B66" s="20" t="s">
        <v>2759</v>
      </c>
      <c r="C66" s="24" t="str">
        <f t="shared" si="0"/>
        <v>EG - Egypt</v>
      </c>
    </row>
    <row r="67" spans="1:3" ht="11.25">
      <c r="A67" s="20" t="s">
        <v>2760</v>
      </c>
      <c r="B67" s="20" t="s">
        <v>2761</v>
      </c>
      <c r="C67" s="24" t="str">
        <f aca="true" t="shared" si="2" ref="C67:C130">A67&amp;" - "&amp;B67</f>
        <v>EH - Western Sahara</v>
      </c>
    </row>
    <row r="68" spans="1:3" ht="11.25">
      <c r="A68" s="20" t="s">
        <v>815</v>
      </c>
      <c r="B68" s="20" t="s">
        <v>816</v>
      </c>
      <c r="C68" s="24" t="str">
        <f t="shared" si="2"/>
        <v>ER - Eritrea</v>
      </c>
    </row>
    <row r="69" spans="1:3" ht="11.25">
      <c r="A69" s="20" t="s">
        <v>817</v>
      </c>
      <c r="B69" s="20" t="s">
        <v>818</v>
      </c>
      <c r="C69" s="24" t="str">
        <f t="shared" si="2"/>
        <v>ES - Spain</v>
      </c>
    </row>
    <row r="70" spans="1:3" ht="11.25">
      <c r="A70" s="20" t="s">
        <v>819</v>
      </c>
      <c r="B70" s="20" t="s">
        <v>820</v>
      </c>
      <c r="C70" s="24" t="str">
        <f t="shared" si="2"/>
        <v>ET - Ethiopia</v>
      </c>
    </row>
    <row r="71" spans="1:3" ht="11.25">
      <c r="A71" s="20" t="s">
        <v>821</v>
      </c>
      <c r="B71" s="20" t="s">
        <v>822</v>
      </c>
      <c r="C71" s="24" t="str">
        <f t="shared" si="2"/>
        <v>FI - Finland</v>
      </c>
    </row>
    <row r="72" spans="1:3" ht="11.25">
      <c r="A72" s="20" t="s">
        <v>823</v>
      </c>
      <c r="B72" s="20" t="s">
        <v>824</v>
      </c>
      <c r="C72" s="24" t="str">
        <f t="shared" si="2"/>
        <v>FJ - Fiji</v>
      </c>
    </row>
    <row r="73" spans="1:3" ht="11.25">
      <c r="A73" s="20" t="s">
        <v>825</v>
      </c>
      <c r="B73" s="20" t="s">
        <v>826</v>
      </c>
      <c r="C73" s="24" t="str">
        <f t="shared" si="2"/>
        <v>FK - Falkland Islands (Malvinas)</v>
      </c>
    </row>
    <row r="74" spans="1:3" ht="11.25">
      <c r="A74" s="20" t="s">
        <v>2225</v>
      </c>
      <c r="B74" s="20" t="s">
        <v>827</v>
      </c>
      <c r="C74" s="24" t="str">
        <f t="shared" si="2"/>
        <v>FM - Micronesia, Federated States of</v>
      </c>
    </row>
    <row r="75" spans="1:3" ht="11.25">
      <c r="A75" s="20" t="s">
        <v>828</v>
      </c>
      <c r="B75" s="20" t="s">
        <v>829</v>
      </c>
      <c r="C75" s="24" t="str">
        <f t="shared" si="2"/>
        <v>FO - Faroe Islands</v>
      </c>
    </row>
    <row r="76" spans="1:3" ht="11.25">
      <c r="A76" s="20" t="s">
        <v>830</v>
      </c>
      <c r="B76" s="20" t="s">
        <v>831</v>
      </c>
      <c r="C76" s="24" t="str">
        <f t="shared" si="2"/>
        <v>FR - France</v>
      </c>
    </row>
    <row r="77" spans="1:3" ht="11.25">
      <c r="A77" s="20" t="s">
        <v>2227</v>
      </c>
      <c r="B77" s="20" t="s">
        <v>832</v>
      </c>
      <c r="C77" s="24" t="str">
        <f t="shared" si="2"/>
        <v>GA - Gabon</v>
      </c>
    </row>
    <row r="78" spans="1:3" ht="11.25">
      <c r="A78" s="20" t="s">
        <v>833</v>
      </c>
      <c r="B78" s="20" t="s">
        <v>834</v>
      </c>
      <c r="C78" s="24" t="str">
        <f t="shared" si="2"/>
        <v>GB - United Kingdom</v>
      </c>
    </row>
    <row r="79" spans="1:3" ht="11.25">
      <c r="A79" s="20" t="s">
        <v>835</v>
      </c>
      <c r="B79" s="20" t="s">
        <v>836</v>
      </c>
      <c r="C79" s="24" t="str">
        <f t="shared" si="2"/>
        <v>GD - Grenada</v>
      </c>
    </row>
    <row r="80" spans="1:3" ht="11.25">
      <c r="A80" s="20" t="s">
        <v>837</v>
      </c>
      <c r="B80" s="20" t="s">
        <v>3713</v>
      </c>
      <c r="C80" s="24" t="str">
        <f t="shared" si="2"/>
        <v>GE - Georgia</v>
      </c>
    </row>
    <row r="81" spans="1:3" ht="11.25">
      <c r="A81" s="20" t="s">
        <v>838</v>
      </c>
      <c r="B81" s="20" t="s">
        <v>839</v>
      </c>
      <c r="C81" s="24" t="str">
        <f t="shared" si="2"/>
        <v>GF - French Guiana</v>
      </c>
    </row>
    <row r="82" spans="1:3" ht="11.25">
      <c r="A82" s="20" t="s">
        <v>840</v>
      </c>
      <c r="B82" s="20" t="s">
        <v>841</v>
      </c>
      <c r="C82" s="24" t="str">
        <f t="shared" si="2"/>
        <v>GG - Guernsey</v>
      </c>
    </row>
    <row r="83" spans="1:3" ht="11.25">
      <c r="A83" s="20" t="s">
        <v>842</v>
      </c>
      <c r="B83" s="20" t="s">
        <v>843</v>
      </c>
      <c r="C83" s="24" t="str">
        <f t="shared" si="2"/>
        <v>GH - Ghana</v>
      </c>
    </row>
    <row r="84" spans="1:3" ht="11.25">
      <c r="A84" s="20" t="s">
        <v>844</v>
      </c>
      <c r="B84" s="20" t="s">
        <v>845</v>
      </c>
      <c r="C84" s="24" t="str">
        <f t="shared" si="2"/>
        <v>GI - Gibraltar</v>
      </c>
    </row>
    <row r="85" spans="1:3" ht="11.25">
      <c r="A85" s="20" t="s">
        <v>846</v>
      </c>
      <c r="B85" s="20" t="s">
        <v>847</v>
      </c>
      <c r="C85" s="24" t="str">
        <f t="shared" si="2"/>
        <v>GL - Greenland</v>
      </c>
    </row>
    <row r="86" spans="1:3" ht="11.25">
      <c r="A86" s="20" t="s">
        <v>848</v>
      </c>
      <c r="B86" s="20" t="s">
        <v>849</v>
      </c>
      <c r="C86" s="24" t="str">
        <f t="shared" si="2"/>
        <v>GM - Gambia</v>
      </c>
    </row>
    <row r="87" spans="1:3" ht="11.25">
      <c r="A87" s="20" t="s">
        <v>850</v>
      </c>
      <c r="B87" s="20" t="s">
        <v>851</v>
      </c>
      <c r="C87" s="24" t="str">
        <f t="shared" si="2"/>
        <v>GN - Guinea</v>
      </c>
    </row>
    <row r="88" spans="1:3" ht="11.25">
      <c r="A88" s="20" t="s">
        <v>852</v>
      </c>
      <c r="B88" s="20" t="s">
        <v>853</v>
      </c>
      <c r="C88" s="24" t="str">
        <f t="shared" si="2"/>
        <v>GP - Guadeloupe</v>
      </c>
    </row>
    <row r="89" spans="1:3" ht="11.25">
      <c r="A89" s="20" t="s">
        <v>854</v>
      </c>
      <c r="B89" s="20" t="s">
        <v>855</v>
      </c>
      <c r="C89" s="24" t="str">
        <f t="shared" si="2"/>
        <v>GQ - Equatorial Guinea</v>
      </c>
    </row>
    <row r="90" spans="1:3" ht="11.25">
      <c r="A90" s="20" t="s">
        <v>856</v>
      </c>
      <c r="B90" s="20" t="s">
        <v>857</v>
      </c>
      <c r="C90" s="24" t="str">
        <f t="shared" si="2"/>
        <v>GR - Greece</v>
      </c>
    </row>
    <row r="91" spans="1:3" ht="11.25">
      <c r="A91" s="20" t="s">
        <v>858</v>
      </c>
      <c r="B91" s="20" t="s">
        <v>859</v>
      </c>
      <c r="C91" s="24" t="str">
        <f t="shared" si="2"/>
        <v>GS - South Georgia and the South Sandwich Islands</v>
      </c>
    </row>
    <row r="92" spans="1:3" ht="11.25">
      <c r="A92" s="20" t="s">
        <v>860</v>
      </c>
      <c r="B92" s="20" t="s">
        <v>861</v>
      </c>
      <c r="C92" s="24" t="str">
        <f t="shared" si="2"/>
        <v>GT - Guatemala</v>
      </c>
    </row>
    <row r="93" spans="1:3" ht="11.25">
      <c r="A93" s="20" t="s">
        <v>2228</v>
      </c>
      <c r="B93" s="20" t="s">
        <v>1335</v>
      </c>
      <c r="C93" s="24" t="str">
        <f t="shared" si="2"/>
        <v>GU - Guam</v>
      </c>
    </row>
    <row r="94" spans="1:3" ht="11.25">
      <c r="A94" s="20" t="s">
        <v>862</v>
      </c>
      <c r="B94" s="20" t="s">
        <v>863</v>
      </c>
      <c r="C94" s="24" t="str">
        <f t="shared" si="2"/>
        <v>GW - Guinea-Bissau</v>
      </c>
    </row>
    <row r="95" spans="1:3" ht="11.25">
      <c r="A95" s="20" t="s">
        <v>864</v>
      </c>
      <c r="B95" s="20" t="s">
        <v>865</v>
      </c>
      <c r="C95" s="24" t="str">
        <f t="shared" si="2"/>
        <v>GY - Guyana</v>
      </c>
    </row>
    <row r="96" spans="1:3" ht="11.25">
      <c r="A96" s="20" t="s">
        <v>866</v>
      </c>
      <c r="B96" s="20" t="s">
        <v>867</v>
      </c>
      <c r="C96" s="24" t="str">
        <f t="shared" si="2"/>
        <v>HK - Hong Kong</v>
      </c>
    </row>
    <row r="97" spans="1:3" ht="11.25">
      <c r="A97" s="20" t="s">
        <v>868</v>
      </c>
      <c r="B97" s="20" t="s">
        <v>869</v>
      </c>
      <c r="C97" s="24" t="str">
        <f t="shared" si="2"/>
        <v>HM - Heard Island and McDonald Islands</v>
      </c>
    </row>
    <row r="98" spans="1:3" ht="11.25">
      <c r="A98" s="20" t="s">
        <v>870</v>
      </c>
      <c r="B98" s="20" t="s">
        <v>871</v>
      </c>
      <c r="C98" s="24" t="str">
        <f t="shared" si="2"/>
        <v>HN - Honduras</v>
      </c>
    </row>
    <row r="99" spans="1:3" ht="11.25">
      <c r="A99" s="20" t="s">
        <v>872</v>
      </c>
      <c r="B99" s="20" t="s">
        <v>873</v>
      </c>
      <c r="C99" s="24" t="str">
        <f t="shared" si="2"/>
        <v>HR - Croatia</v>
      </c>
    </row>
    <row r="100" spans="1:3" ht="11.25">
      <c r="A100" s="20" t="s">
        <v>874</v>
      </c>
      <c r="B100" s="20" t="s">
        <v>875</v>
      </c>
      <c r="C100" s="24" t="str">
        <f t="shared" si="2"/>
        <v>HT - Haiti</v>
      </c>
    </row>
    <row r="101" spans="1:3" ht="11.25">
      <c r="A101" s="20" t="s">
        <v>876</v>
      </c>
      <c r="B101" s="20" t="s">
        <v>877</v>
      </c>
      <c r="C101" s="24" t="str">
        <f t="shared" si="2"/>
        <v>HU - Hungary</v>
      </c>
    </row>
    <row r="102" spans="1:3" ht="11.25">
      <c r="A102" s="20" t="s">
        <v>2230</v>
      </c>
      <c r="B102" s="20" t="s">
        <v>878</v>
      </c>
      <c r="C102" s="24" t="str">
        <f t="shared" si="2"/>
        <v>ID - Indonesia</v>
      </c>
    </row>
    <row r="103" spans="1:3" ht="11.25">
      <c r="A103" s="20" t="s">
        <v>879</v>
      </c>
      <c r="B103" s="20" t="s">
        <v>880</v>
      </c>
      <c r="C103" s="24" t="str">
        <f t="shared" si="2"/>
        <v>IE - Ireland</v>
      </c>
    </row>
    <row r="104" spans="1:3" ht="11.25">
      <c r="A104" s="20" t="s">
        <v>2231</v>
      </c>
      <c r="B104" s="20" t="s">
        <v>881</v>
      </c>
      <c r="C104" s="24" t="str">
        <f t="shared" si="2"/>
        <v>IL - Israel</v>
      </c>
    </row>
    <row r="105" spans="1:3" ht="11.25">
      <c r="A105" s="20" t="s">
        <v>882</v>
      </c>
      <c r="B105" s="20" t="s">
        <v>883</v>
      </c>
      <c r="C105" s="24" t="str">
        <f t="shared" si="2"/>
        <v>IM - Isle of Man</v>
      </c>
    </row>
    <row r="106" spans="1:3" ht="11.25">
      <c r="A106" s="20" t="s">
        <v>2232</v>
      </c>
      <c r="B106" s="20" t="s">
        <v>884</v>
      </c>
      <c r="C106" s="24" t="str">
        <f t="shared" si="2"/>
        <v>IN - India</v>
      </c>
    </row>
    <row r="107" spans="1:3" ht="11.25">
      <c r="A107" s="20" t="s">
        <v>885</v>
      </c>
      <c r="B107" s="20" t="s">
        <v>886</v>
      </c>
      <c r="C107" s="24" t="str">
        <f t="shared" si="2"/>
        <v>IO - British Indian Ocean Territory</v>
      </c>
    </row>
    <row r="108" spans="1:3" ht="11.25">
      <c r="A108" s="20" t="s">
        <v>887</v>
      </c>
      <c r="B108" s="20" t="s">
        <v>888</v>
      </c>
      <c r="C108" s="24" t="str">
        <f t="shared" si="2"/>
        <v>IQ - Iraq</v>
      </c>
    </row>
    <row r="109" spans="1:3" ht="11.25">
      <c r="A109" s="20" t="s">
        <v>889</v>
      </c>
      <c r="B109" s="20" t="s">
        <v>890</v>
      </c>
      <c r="C109" s="24" t="str">
        <f t="shared" si="2"/>
        <v>IR - Iran, Islamic Republic of</v>
      </c>
    </row>
    <row r="110" spans="1:3" ht="11.25">
      <c r="A110" s="20" t="s">
        <v>891</v>
      </c>
      <c r="B110" s="20" t="s">
        <v>892</v>
      </c>
      <c r="C110" s="24" t="str">
        <f t="shared" si="2"/>
        <v>IS - Iceland</v>
      </c>
    </row>
    <row r="111" spans="1:3" ht="11.25">
      <c r="A111" s="20" t="s">
        <v>893</v>
      </c>
      <c r="B111" s="20" t="s">
        <v>894</v>
      </c>
      <c r="C111" s="24" t="str">
        <f t="shared" si="2"/>
        <v>IT - Italy</v>
      </c>
    </row>
    <row r="112" spans="1:3" ht="11.25">
      <c r="A112" s="20" t="s">
        <v>895</v>
      </c>
      <c r="B112" s="20" t="s">
        <v>896</v>
      </c>
      <c r="C112" s="24" t="str">
        <f t="shared" si="2"/>
        <v>JE - Jersey</v>
      </c>
    </row>
    <row r="113" spans="1:3" ht="11.25">
      <c r="A113" s="20" t="s">
        <v>897</v>
      </c>
      <c r="B113" s="20" t="s">
        <v>898</v>
      </c>
      <c r="C113" s="24" t="str">
        <f t="shared" si="2"/>
        <v>JM - Jamaica</v>
      </c>
    </row>
    <row r="114" spans="1:3" ht="11.25">
      <c r="A114" s="20" t="s">
        <v>899</v>
      </c>
      <c r="B114" s="20" t="s">
        <v>900</v>
      </c>
      <c r="C114" s="24" t="str">
        <f t="shared" si="2"/>
        <v>JO - Jordan</v>
      </c>
    </row>
    <row r="115" spans="1:3" ht="11.25">
      <c r="A115" s="20" t="s">
        <v>901</v>
      </c>
      <c r="B115" s="20" t="s">
        <v>902</v>
      </c>
      <c r="C115" s="24" t="str">
        <f t="shared" si="2"/>
        <v>JP - Japan</v>
      </c>
    </row>
    <row r="116" spans="1:3" ht="11.25">
      <c r="A116" s="20" t="s">
        <v>903</v>
      </c>
      <c r="B116" s="20" t="s">
        <v>904</v>
      </c>
      <c r="C116" s="24" t="str">
        <f t="shared" si="2"/>
        <v>KE - Kenya</v>
      </c>
    </row>
    <row r="117" spans="1:3" ht="11.25">
      <c r="A117" s="20" t="s">
        <v>905</v>
      </c>
      <c r="B117" s="20" t="s">
        <v>906</v>
      </c>
      <c r="C117" s="24" t="str">
        <f t="shared" si="2"/>
        <v>KG - Kyrgyzstan</v>
      </c>
    </row>
    <row r="118" spans="1:3" ht="11.25">
      <c r="A118" s="20" t="s">
        <v>907</v>
      </c>
      <c r="B118" s="20" t="s">
        <v>908</v>
      </c>
      <c r="C118" s="24" t="str">
        <f t="shared" si="2"/>
        <v>KH - Cambodia</v>
      </c>
    </row>
    <row r="119" spans="1:3" ht="11.25">
      <c r="A119" s="20" t="s">
        <v>909</v>
      </c>
      <c r="B119" s="20" t="s">
        <v>910</v>
      </c>
      <c r="C119" s="24" t="str">
        <f t="shared" si="2"/>
        <v>KI - Kiribati</v>
      </c>
    </row>
    <row r="120" spans="1:3" ht="11.25">
      <c r="A120" s="20" t="s">
        <v>911</v>
      </c>
      <c r="B120" s="20" t="s">
        <v>912</v>
      </c>
      <c r="C120" s="24" t="str">
        <f t="shared" si="2"/>
        <v>KM - Comoros</v>
      </c>
    </row>
    <row r="121" spans="1:3" ht="11.25">
      <c r="A121" s="20" t="s">
        <v>913</v>
      </c>
      <c r="B121" s="20" t="s">
        <v>914</v>
      </c>
      <c r="C121" s="24" t="str">
        <f t="shared" si="2"/>
        <v>KN - Saint Kitts and Nevis</v>
      </c>
    </row>
    <row r="122" spans="1:3" ht="11.25">
      <c r="A122" s="20" t="s">
        <v>915</v>
      </c>
      <c r="B122" s="20" t="s">
        <v>3405</v>
      </c>
      <c r="C122" s="24" t="str">
        <f t="shared" si="2"/>
        <v>KP - Korea, Democratic Peoples Republic of</v>
      </c>
    </row>
    <row r="123" spans="1:3" ht="11.25">
      <c r="A123" s="20" t="s">
        <v>916</v>
      </c>
      <c r="B123" s="20" t="s">
        <v>917</v>
      </c>
      <c r="C123" s="24" t="str">
        <f t="shared" si="2"/>
        <v>KR - Korea, Republic of</v>
      </c>
    </row>
    <row r="124" spans="1:3" ht="11.25">
      <c r="A124" s="20" t="s">
        <v>918</v>
      </c>
      <c r="B124" s="20" t="s">
        <v>919</v>
      </c>
      <c r="C124" s="24" t="str">
        <f t="shared" si="2"/>
        <v>KW - Kuwait</v>
      </c>
    </row>
    <row r="125" spans="1:3" ht="11.25">
      <c r="A125" s="20" t="s">
        <v>3027</v>
      </c>
      <c r="B125" s="20" t="s">
        <v>920</v>
      </c>
      <c r="C125" s="24" t="str">
        <f t="shared" si="2"/>
        <v>KY - Cayman Islands</v>
      </c>
    </row>
    <row r="126" spans="1:3" ht="11.25">
      <c r="A126" s="20" t="s">
        <v>921</v>
      </c>
      <c r="B126" s="20" t="s">
        <v>922</v>
      </c>
      <c r="C126" s="24" t="str">
        <f t="shared" si="2"/>
        <v>KZ - Kazakhstan</v>
      </c>
    </row>
    <row r="127" spans="1:3" ht="11.25">
      <c r="A127" s="20" t="s">
        <v>371</v>
      </c>
      <c r="B127" s="20" t="s">
        <v>3404</v>
      </c>
      <c r="C127" s="24" t="str">
        <f t="shared" si="2"/>
        <v>LA - Lao Peoples Democratic Republic</v>
      </c>
    </row>
    <row r="128" spans="1:3" ht="11.25">
      <c r="A128" s="20" t="s">
        <v>923</v>
      </c>
      <c r="B128" s="20" t="s">
        <v>924</v>
      </c>
      <c r="C128" s="24" t="str">
        <f t="shared" si="2"/>
        <v>LB - Lebanon</v>
      </c>
    </row>
    <row r="129" spans="1:3" ht="11.25">
      <c r="A129" s="20" t="s">
        <v>925</v>
      </c>
      <c r="B129" s="20" t="s">
        <v>926</v>
      </c>
      <c r="C129" s="24" t="str">
        <f t="shared" si="2"/>
        <v>LC - Saint Lucia</v>
      </c>
    </row>
    <row r="130" spans="1:3" ht="11.25">
      <c r="A130" s="20" t="s">
        <v>927</v>
      </c>
      <c r="B130" s="20" t="s">
        <v>928</v>
      </c>
      <c r="C130" s="24" t="str">
        <f t="shared" si="2"/>
        <v>LI - Liechtenstein</v>
      </c>
    </row>
    <row r="131" spans="1:3" ht="11.25">
      <c r="A131" s="20" t="s">
        <v>929</v>
      </c>
      <c r="B131" s="20" t="s">
        <v>930</v>
      </c>
      <c r="C131" s="24" t="str">
        <f aca="true" t="shared" si="3" ref="C131:C194">A131&amp;" - "&amp;B131</f>
        <v>LK - Sri Lanka</v>
      </c>
    </row>
    <row r="132" spans="1:3" ht="11.25">
      <c r="A132" s="20" t="s">
        <v>931</v>
      </c>
      <c r="B132" s="20" t="s">
        <v>932</v>
      </c>
      <c r="C132" s="24" t="str">
        <f t="shared" si="3"/>
        <v>LR - Liberia</v>
      </c>
    </row>
    <row r="133" spans="1:3" ht="11.25">
      <c r="A133" s="20" t="s">
        <v>933</v>
      </c>
      <c r="B133" s="20" t="s">
        <v>934</v>
      </c>
      <c r="C133" s="24" t="str">
        <f t="shared" si="3"/>
        <v>LS - Lesotho</v>
      </c>
    </row>
    <row r="134" spans="1:3" ht="11.25">
      <c r="A134" s="20" t="s">
        <v>935</v>
      </c>
      <c r="B134" s="20" t="s">
        <v>936</v>
      </c>
      <c r="C134" s="24" t="str">
        <f t="shared" si="3"/>
        <v>LT - Lithuania</v>
      </c>
    </row>
    <row r="135" spans="1:3" ht="11.25">
      <c r="A135" s="20" t="s">
        <v>937</v>
      </c>
      <c r="B135" s="20" t="s">
        <v>666</v>
      </c>
      <c r="C135" s="24" t="str">
        <f t="shared" si="3"/>
        <v>LU - Luxembourg</v>
      </c>
    </row>
    <row r="136" spans="1:3" ht="11.25">
      <c r="A136" s="20" t="s">
        <v>667</v>
      </c>
      <c r="B136" s="20" t="s">
        <v>668</v>
      </c>
      <c r="C136" s="24" t="str">
        <f t="shared" si="3"/>
        <v>LV - Latvia</v>
      </c>
    </row>
    <row r="137" spans="1:3" ht="11.25">
      <c r="A137" s="20" t="s">
        <v>669</v>
      </c>
      <c r="B137" s="20" t="s">
        <v>670</v>
      </c>
      <c r="C137" s="24" t="str">
        <f t="shared" si="3"/>
        <v>LY - Libyan Arab Jamahiriya</v>
      </c>
    </row>
    <row r="138" spans="1:3" ht="11.25">
      <c r="A138" s="20" t="s">
        <v>3031</v>
      </c>
      <c r="B138" s="20" t="s">
        <v>671</v>
      </c>
      <c r="C138" s="24" t="str">
        <f t="shared" si="3"/>
        <v>MA - Morocco</v>
      </c>
    </row>
    <row r="139" spans="1:3" ht="11.25">
      <c r="A139" s="20" t="s">
        <v>672</v>
      </c>
      <c r="B139" s="20" t="s">
        <v>673</v>
      </c>
      <c r="C139" s="24" t="str">
        <f t="shared" si="3"/>
        <v>MC - Monaco</v>
      </c>
    </row>
    <row r="140" spans="1:3" ht="11.25">
      <c r="A140" s="20" t="s">
        <v>3030</v>
      </c>
      <c r="B140" s="20" t="s">
        <v>674</v>
      </c>
      <c r="C140" s="24" t="str">
        <f t="shared" si="3"/>
        <v>MD - Moldova, Republic of</v>
      </c>
    </row>
    <row r="141" spans="1:3" ht="11.25">
      <c r="A141" s="20" t="s">
        <v>3028</v>
      </c>
      <c r="B141" s="20" t="s">
        <v>3406</v>
      </c>
      <c r="C141" s="24" t="str">
        <f t="shared" si="3"/>
        <v>ME - Montenegro, Republic of</v>
      </c>
    </row>
    <row r="142" spans="1:3" ht="11.25">
      <c r="A142" s="20" t="s">
        <v>675</v>
      </c>
      <c r="B142" s="20" t="s">
        <v>676</v>
      </c>
      <c r="C142" s="24" t="str">
        <f t="shared" si="3"/>
        <v>MG - Madagascar</v>
      </c>
    </row>
    <row r="143" spans="1:3" ht="11.25">
      <c r="A143" s="20" t="s">
        <v>3029</v>
      </c>
      <c r="B143" s="20" t="s">
        <v>1339</v>
      </c>
      <c r="C143" s="24" t="str">
        <f t="shared" si="3"/>
        <v>MH - Marshall Islands</v>
      </c>
    </row>
    <row r="144" spans="1:3" ht="11.25">
      <c r="A144" s="20" t="s">
        <v>677</v>
      </c>
      <c r="B144" s="20" t="s">
        <v>678</v>
      </c>
      <c r="C144" s="24" t="str">
        <f t="shared" si="3"/>
        <v>MK - Macedonia, the former Yugoslav Republic of</v>
      </c>
    </row>
    <row r="145" spans="1:3" ht="11.25">
      <c r="A145" s="20" t="s">
        <v>679</v>
      </c>
      <c r="B145" s="20" t="s">
        <v>680</v>
      </c>
      <c r="C145" s="24" t="str">
        <f t="shared" si="3"/>
        <v>ML - Mali</v>
      </c>
    </row>
    <row r="146" spans="1:3" ht="11.25">
      <c r="A146" s="20" t="s">
        <v>681</v>
      </c>
      <c r="B146" s="20" t="s">
        <v>682</v>
      </c>
      <c r="C146" s="24" t="str">
        <f t="shared" si="3"/>
        <v>MM - Myanmar</v>
      </c>
    </row>
    <row r="147" spans="1:3" ht="11.25">
      <c r="A147" s="20" t="s">
        <v>3033</v>
      </c>
      <c r="B147" s="20" t="s">
        <v>683</v>
      </c>
      <c r="C147" s="24" t="str">
        <f t="shared" si="3"/>
        <v>MN - Mongolia</v>
      </c>
    </row>
    <row r="148" spans="1:3" ht="11.25">
      <c r="A148" s="20" t="s">
        <v>3035</v>
      </c>
      <c r="B148" s="20" t="s">
        <v>684</v>
      </c>
      <c r="C148" s="24" t="str">
        <f t="shared" si="3"/>
        <v>MO - Macao</v>
      </c>
    </row>
    <row r="149" spans="1:3" ht="11.25">
      <c r="A149" s="20" t="s">
        <v>1951</v>
      </c>
      <c r="B149" s="20" t="s">
        <v>1336</v>
      </c>
      <c r="C149" s="24" t="str">
        <f t="shared" si="3"/>
        <v>MP - Northern Mariana Islands</v>
      </c>
    </row>
    <row r="150" spans="1:3" ht="11.25">
      <c r="A150" s="20" t="s">
        <v>685</v>
      </c>
      <c r="B150" s="20" t="s">
        <v>686</v>
      </c>
      <c r="C150" s="24" t="str">
        <f t="shared" si="3"/>
        <v>MQ - Martinique</v>
      </c>
    </row>
    <row r="151" spans="1:3" ht="11.25">
      <c r="A151" s="20" t="s">
        <v>687</v>
      </c>
      <c r="B151" s="20" t="s">
        <v>688</v>
      </c>
      <c r="C151" s="24" t="str">
        <f t="shared" si="3"/>
        <v>MR - Mauritania</v>
      </c>
    </row>
    <row r="152" spans="1:3" ht="11.25">
      <c r="A152" s="20" t="s">
        <v>3034</v>
      </c>
      <c r="B152" s="20" t="s">
        <v>689</v>
      </c>
      <c r="C152" s="24" t="str">
        <f t="shared" si="3"/>
        <v>MS - Montserrat</v>
      </c>
    </row>
    <row r="153" spans="1:3" ht="11.25">
      <c r="A153" s="20" t="s">
        <v>3036</v>
      </c>
      <c r="B153" s="20" t="s">
        <v>690</v>
      </c>
      <c r="C153" s="24" t="str">
        <f t="shared" si="3"/>
        <v>MT - Malta</v>
      </c>
    </row>
    <row r="154" spans="1:3" ht="11.25">
      <c r="A154" s="20" t="s">
        <v>691</v>
      </c>
      <c r="B154" s="20" t="s">
        <v>692</v>
      </c>
      <c r="C154" s="24" t="str">
        <f t="shared" si="3"/>
        <v>MU - Mauritius</v>
      </c>
    </row>
    <row r="155" spans="1:3" ht="11.25">
      <c r="A155" s="20" t="s">
        <v>693</v>
      </c>
      <c r="B155" s="20" t="s">
        <v>694</v>
      </c>
      <c r="C155" s="24" t="str">
        <f t="shared" si="3"/>
        <v>MV - Maldives</v>
      </c>
    </row>
    <row r="156" spans="1:3" ht="11.25">
      <c r="A156" s="20" t="s">
        <v>695</v>
      </c>
      <c r="B156" s="20" t="s">
        <v>696</v>
      </c>
      <c r="C156" s="24" t="str">
        <f t="shared" si="3"/>
        <v>MW - Malawi</v>
      </c>
    </row>
    <row r="157" spans="1:3" ht="11.25">
      <c r="A157" s="20" t="s">
        <v>697</v>
      </c>
      <c r="B157" s="20" t="s">
        <v>698</v>
      </c>
      <c r="C157" s="24" t="str">
        <f t="shared" si="3"/>
        <v>MX - Mexico</v>
      </c>
    </row>
    <row r="158" spans="1:3" ht="11.25">
      <c r="A158" s="20" t="s">
        <v>699</v>
      </c>
      <c r="B158" s="20" t="s">
        <v>700</v>
      </c>
      <c r="C158" s="24" t="str">
        <f t="shared" si="3"/>
        <v>MY - Malaysia</v>
      </c>
    </row>
    <row r="159" spans="1:3" ht="11.25">
      <c r="A159" s="20" t="s">
        <v>701</v>
      </c>
      <c r="B159" s="20" t="s">
        <v>702</v>
      </c>
      <c r="C159" s="24" t="str">
        <f t="shared" si="3"/>
        <v>MZ - Mozambique</v>
      </c>
    </row>
    <row r="160" spans="1:3" ht="11.25">
      <c r="A160" s="20" t="s">
        <v>703</v>
      </c>
      <c r="B160" s="20" t="s">
        <v>704</v>
      </c>
      <c r="C160" s="24" t="str">
        <f t="shared" si="3"/>
        <v>NA - Namibia</v>
      </c>
    </row>
    <row r="161" spans="1:3" ht="11.25">
      <c r="A161" s="20" t="s">
        <v>3043</v>
      </c>
      <c r="B161" s="20" t="s">
        <v>705</v>
      </c>
      <c r="C161" s="24" t="str">
        <f t="shared" si="3"/>
        <v>NC - New Caledonia</v>
      </c>
    </row>
    <row r="162" spans="1:3" ht="11.25">
      <c r="A162" s="20" t="s">
        <v>3037</v>
      </c>
      <c r="B162" s="20" t="s">
        <v>706</v>
      </c>
      <c r="C162" s="24" t="str">
        <f t="shared" si="3"/>
        <v>NE - Niger</v>
      </c>
    </row>
    <row r="163" spans="1:3" ht="11.25">
      <c r="A163" s="20" t="s">
        <v>707</v>
      </c>
      <c r="B163" s="20" t="s">
        <v>708</v>
      </c>
      <c r="C163" s="24" t="str">
        <f t="shared" si="3"/>
        <v>NF - Norfolk Island</v>
      </c>
    </row>
    <row r="164" spans="1:3" ht="11.25">
      <c r="A164" s="20" t="s">
        <v>709</v>
      </c>
      <c r="B164" s="20" t="s">
        <v>710</v>
      </c>
      <c r="C164" s="24" t="str">
        <f t="shared" si="3"/>
        <v>NG - Nigeria</v>
      </c>
    </row>
    <row r="165" spans="1:3" ht="11.25">
      <c r="A165" s="20" t="s">
        <v>711</v>
      </c>
      <c r="B165" s="20" t="s">
        <v>712</v>
      </c>
      <c r="C165" s="24" t="str">
        <f t="shared" si="3"/>
        <v>NI - Nicaragua</v>
      </c>
    </row>
    <row r="166" spans="1:3" ht="11.25">
      <c r="A166" s="20" t="s">
        <v>713</v>
      </c>
      <c r="B166" s="20" t="s">
        <v>714</v>
      </c>
      <c r="C166" s="24" t="str">
        <f t="shared" si="3"/>
        <v>NL - Netherlands</v>
      </c>
    </row>
    <row r="167" spans="1:3" ht="11.25">
      <c r="A167" s="20" t="s">
        <v>715</v>
      </c>
      <c r="B167" s="20" t="s">
        <v>716</v>
      </c>
      <c r="C167" s="24" t="str">
        <f t="shared" si="3"/>
        <v>NO - Norway</v>
      </c>
    </row>
    <row r="168" spans="1:3" ht="11.25">
      <c r="A168" s="20" t="s">
        <v>717</v>
      </c>
      <c r="B168" s="20" t="s">
        <v>718</v>
      </c>
      <c r="C168" s="24" t="str">
        <f t="shared" si="3"/>
        <v>NP - Nepal</v>
      </c>
    </row>
    <row r="169" spans="1:3" ht="11.25">
      <c r="A169" s="20" t="s">
        <v>719</v>
      </c>
      <c r="B169" s="20" t="s">
        <v>720</v>
      </c>
      <c r="C169" s="24" t="str">
        <f t="shared" si="3"/>
        <v>NR - Nauru</v>
      </c>
    </row>
    <row r="170" spans="1:3" ht="11.25">
      <c r="A170" s="20" t="s">
        <v>721</v>
      </c>
      <c r="B170" s="20" t="s">
        <v>722</v>
      </c>
      <c r="C170" s="24" t="str">
        <f t="shared" si="3"/>
        <v>NU - Niue</v>
      </c>
    </row>
    <row r="171" spans="1:3" ht="11.25">
      <c r="A171" s="20" t="s">
        <v>723</v>
      </c>
      <c r="B171" s="20" t="s">
        <v>724</v>
      </c>
      <c r="C171" s="24" t="str">
        <f t="shared" si="3"/>
        <v>NZ - New Zealand</v>
      </c>
    </row>
    <row r="172" spans="1:3" ht="11.25">
      <c r="A172" s="20" t="s">
        <v>725</v>
      </c>
      <c r="B172" s="20" t="s">
        <v>726</v>
      </c>
      <c r="C172" s="24" t="str">
        <f t="shared" si="3"/>
        <v>OM - Oman</v>
      </c>
    </row>
    <row r="173" spans="1:3" ht="11.25">
      <c r="A173" s="20" t="s">
        <v>1956</v>
      </c>
      <c r="B173" s="20" t="s">
        <v>727</v>
      </c>
      <c r="C173" s="24" t="str">
        <f t="shared" si="3"/>
        <v>PA - Panama</v>
      </c>
    </row>
    <row r="174" spans="1:3" ht="11.25">
      <c r="A174" s="20" t="s">
        <v>728</v>
      </c>
      <c r="B174" s="20" t="s">
        <v>729</v>
      </c>
      <c r="C174" s="24" t="str">
        <f t="shared" si="3"/>
        <v>PE - Peru</v>
      </c>
    </row>
    <row r="175" spans="1:3" ht="11.25">
      <c r="A175" s="20" t="s">
        <v>730</v>
      </c>
      <c r="B175" s="20" t="s">
        <v>731</v>
      </c>
      <c r="C175" s="24" t="str">
        <f t="shared" si="3"/>
        <v>PF - French Polynesia</v>
      </c>
    </row>
    <row r="176" spans="1:3" ht="11.25">
      <c r="A176" s="20" t="s">
        <v>732</v>
      </c>
      <c r="B176" s="20" t="s">
        <v>733</v>
      </c>
      <c r="C176" s="24" t="str">
        <f t="shared" si="3"/>
        <v>PG - Papua New Guinea</v>
      </c>
    </row>
    <row r="177" spans="1:3" ht="11.25">
      <c r="A177" s="20" t="s">
        <v>734</v>
      </c>
      <c r="B177" s="20" t="s">
        <v>735</v>
      </c>
      <c r="C177" s="24" t="str">
        <f t="shared" si="3"/>
        <v>PH - Philippines</v>
      </c>
    </row>
    <row r="178" spans="1:3" ht="11.25">
      <c r="A178" s="20" t="s">
        <v>736</v>
      </c>
      <c r="B178" s="20" t="s">
        <v>737</v>
      </c>
      <c r="C178" s="24" t="str">
        <f t="shared" si="3"/>
        <v>PK - Pakistan</v>
      </c>
    </row>
    <row r="179" spans="1:3" ht="11.25">
      <c r="A179" s="20" t="s">
        <v>738</v>
      </c>
      <c r="B179" s="20" t="s">
        <v>739</v>
      </c>
      <c r="C179" s="24" t="str">
        <f t="shared" si="3"/>
        <v>PL - Poland</v>
      </c>
    </row>
    <row r="180" spans="1:3" ht="11.25">
      <c r="A180" s="20" t="s">
        <v>740</v>
      </c>
      <c r="B180" s="20" t="s">
        <v>741</v>
      </c>
      <c r="C180" s="24" t="str">
        <f t="shared" si="3"/>
        <v>PM - Saint Pierre and Miquelon</v>
      </c>
    </row>
    <row r="181" spans="1:3" ht="11.25">
      <c r="A181" s="20" t="s">
        <v>742</v>
      </c>
      <c r="B181" s="20" t="s">
        <v>1567</v>
      </c>
      <c r="C181" s="24" t="str">
        <f t="shared" si="3"/>
        <v>PN - Pitcairn</v>
      </c>
    </row>
    <row r="182" spans="1:3" ht="11.25">
      <c r="A182" s="20" t="s">
        <v>1957</v>
      </c>
      <c r="B182" s="20" t="s">
        <v>759</v>
      </c>
      <c r="C182" s="24" t="str">
        <f t="shared" si="3"/>
        <v>PR - Puerto Rico</v>
      </c>
    </row>
    <row r="183" spans="1:3" ht="11.25">
      <c r="A183" s="20" t="s">
        <v>1568</v>
      </c>
      <c r="B183" s="20" t="s">
        <v>1569</v>
      </c>
      <c r="C183" s="24" t="str">
        <f t="shared" si="3"/>
        <v>PS - Palestinian Territory, Occupied</v>
      </c>
    </row>
    <row r="184" spans="1:3" ht="11.25">
      <c r="A184" s="20" t="s">
        <v>1570</v>
      </c>
      <c r="B184" s="20" t="s">
        <v>1571</v>
      </c>
      <c r="C184" s="24" t="str">
        <f t="shared" si="3"/>
        <v>PT - Portugal</v>
      </c>
    </row>
    <row r="185" spans="1:3" ht="11.25">
      <c r="A185" s="20" t="s">
        <v>1955</v>
      </c>
      <c r="B185" s="20" t="s">
        <v>1338</v>
      </c>
      <c r="C185" s="24" t="str">
        <f t="shared" si="3"/>
        <v>PW - Palau</v>
      </c>
    </row>
    <row r="186" spans="1:3" ht="11.25">
      <c r="A186" s="20" t="s">
        <v>1572</v>
      </c>
      <c r="B186" s="20" t="s">
        <v>1573</v>
      </c>
      <c r="C186" s="24" t="str">
        <f t="shared" si="3"/>
        <v>PY - Paraguay</v>
      </c>
    </row>
    <row r="187" spans="1:3" ht="11.25">
      <c r="A187" s="20" t="s">
        <v>1574</v>
      </c>
      <c r="B187" s="20" t="s">
        <v>1575</v>
      </c>
      <c r="C187" s="24" t="str">
        <f t="shared" si="3"/>
        <v>QA - Qatar</v>
      </c>
    </row>
    <row r="188" spans="1:3" ht="11.25">
      <c r="A188" s="20" t="s">
        <v>1576</v>
      </c>
      <c r="B188" s="20" t="s">
        <v>3407</v>
      </c>
      <c r="C188" s="24" t="str">
        <f t="shared" si="3"/>
        <v>RE - Reunion</v>
      </c>
    </row>
    <row r="189" spans="1:3" ht="11.25">
      <c r="A189" s="20" t="s">
        <v>1577</v>
      </c>
      <c r="B189" s="20" t="s">
        <v>1578</v>
      </c>
      <c r="C189" s="24" t="str">
        <f t="shared" si="3"/>
        <v>RO - Romania</v>
      </c>
    </row>
    <row r="190" spans="1:3" ht="11.25">
      <c r="A190" s="20" t="s">
        <v>1579</v>
      </c>
      <c r="B190" s="20" t="s">
        <v>3408</v>
      </c>
      <c r="C190" s="24" t="str">
        <f t="shared" si="3"/>
        <v>RS - Serbia, Republic of</v>
      </c>
    </row>
    <row r="191" spans="1:3" ht="11.25">
      <c r="A191" s="20" t="s">
        <v>1580</v>
      </c>
      <c r="B191" s="20" t="s">
        <v>1581</v>
      </c>
      <c r="C191" s="24" t="str">
        <f t="shared" si="3"/>
        <v>RU - Russian Federation</v>
      </c>
    </row>
    <row r="192" spans="1:3" ht="11.25">
      <c r="A192" s="20" t="s">
        <v>1582</v>
      </c>
      <c r="B192" s="20" t="s">
        <v>1583</v>
      </c>
      <c r="C192" s="24" t="str">
        <f t="shared" si="3"/>
        <v>RW - Rwanda</v>
      </c>
    </row>
    <row r="193" spans="1:3" ht="11.25">
      <c r="A193" s="20" t="s">
        <v>1584</v>
      </c>
      <c r="B193" s="20" t="s">
        <v>1585</v>
      </c>
      <c r="C193" s="24" t="str">
        <f t="shared" si="3"/>
        <v>SA - Saudi Arabia</v>
      </c>
    </row>
    <row r="194" spans="1:3" ht="11.25">
      <c r="A194" s="20" t="s">
        <v>1586</v>
      </c>
      <c r="B194" s="20" t="s">
        <v>1587</v>
      </c>
      <c r="C194" s="24" t="str">
        <f t="shared" si="3"/>
        <v>SB - Solomon Islands</v>
      </c>
    </row>
    <row r="195" spans="1:3" ht="11.25">
      <c r="A195" s="20" t="s">
        <v>1959</v>
      </c>
      <c r="B195" s="20" t="s">
        <v>1588</v>
      </c>
      <c r="C195" s="24" t="str">
        <f aca="true" t="shared" si="4" ref="C195:C246">A195&amp;" - "&amp;B195</f>
        <v>SC - Seychelles</v>
      </c>
    </row>
    <row r="196" spans="1:3" ht="11.25">
      <c r="A196" s="20" t="s">
        <v>1960</v>
      </c>
      <c r="B196" s="20" t="s">
        <v>1589</v>
      </c>
      <c r="C196" s="24" t="str">
        <f t="shared" si="4"/>
        <v>SD - Sudan</v>
      </c>
    </row>
    <row r="197" spans="1:3" ht="11.25">
      <c r="A197" s="20" t="s">
        <v>1590</v>
      </c>
      <c r="B197" s="20" t="s">
        <v>1591</v>
      </c>
      <c r="C197" s="24" t="str">
        <f t="shared" si="4"/>
        <v>SE - Sweden</v>
      </c>
    </row>
    <row r="198" spans="1:3" ht="11.25">
      <c r="A198" s="20" t="s">
        <v>1592</v>
      </c>
      <c r="B198" s="20" t="s">
        <v>1593</v>
      </c>
      <c r="C198" s="24" t="str">
        <f t="shared" si="4"/>
        <v>SG - Singapore</v>
      </c>
    </row>
    <row r="199" spans="1:3" ht="11.25">
      <c r="A199" s="20" t="s">
        <v>1594</v>
      </c>
      <c r="B199" s="20" t="s">
        <v>1595</v>
      </c>
      <c r="C199" s="24" t="str">
        <f t="shared" si="4"/>
        <v>SH - Saint Helena</v>
      </c>
    </row>
    <row r="200" spans="1:3" ht="11.25">
      <c r="A200" s="20" t="s">
        <v>1596</v>
      </c>
      <c r="B200" s="20" t="s">
        <v>1597</v>
      </c>
      <c r="C200" s="24" t="str">
        <f t="shared" si="4"/>
        <v>SI - Slovenia</v>
      </c>
    </row>
    <row r="201" spans="1:3" ht="11.25">
      <c r="A201" s="20" t="s">
        <v>1598</v>
      </c>
      <c r="B201" s="20" t="s">
        <v>1599</v>
      </c>
      <c r="C201" s="24" t="str">
        <f t="shared" si="4"/>
        <v>SJ - Svalbard and Jan Mayen</v>
      </c>
    </row>
    <row r="202" spans="1:3" ht="11.25">
      <c r="A202" s="20" t="s">
        <v>1600</v>
      </c>
      <c r="B202" s="20" t="s">
        <v>1601</v>
      </c>
      <c r="C202" s="24" t="str">
        <f t="shared" si="4"/>
        <v>SK - Slovakia</v>
      </c>
    </row>
    <row r="203" spans="1:3" ht="11.25">
      <c r="A203" s="20" t="s">
        <v>1602</v>
      </c>
      <c r="B203" s="20" t="s">
        <v>1603</v>
      </c>
      <c r="C203" s="24" t="str">
        <f t="shared" si="4"/>
        <v>SL - Sierra Leone</v>
      </c>
    </row>
    <row r="204" spans="1:3" ht="11.25">
      <c r="A204" s="20" t="s">
        <v>1604</v>
      </c>
      <c r="B204" s="20" t="s">
        <v>1605</v>
      </c>
      <c r="C204" s="24" t="str">
        <f t="shared" si="4"/>
        <v>SM - San Marino</v>
      </c>
    </row>
    <row r="205" spans="1:3" ht="11.25">
      <c r="A205" s="20" t="s">
        <v>1606</v>
      </c>
      <c r="B205" s="20" t="s">
        <v>1607</v>
      </c>
      <c r="C205" s="24" t="str">
        <f t="shared" si="4"/>
        <v>SN - Senegal</v>
      </c>
    </row>
    <row r="206" spans="1:3" ht="11.25">
      <c r="A206" s="20" t="s">
        <v>1608</v>
      </c>
      <c r="B206" s="20" t="s">
        <v>1609</v>
      </c>
      <c r="C206" s="24" t="str">
        <f t="shared" si="4"/>
        <v>SO - Somalia</v>
      </c>
    </row>
    <row r="207" spans="1:3" ht="11.25">
      <c r="A207" s="20" t="s">
        <v>1610</v>
      </c>
      <c r="B207" s="20" t="s">
        <v>1611</v>
      </c>
      <c r="C207" s="24" t="str">
        <f t="shared" si="4"/>
        <v>SR - Suriname</v>
      </c>
    </row>
    <row r="208" spans="1:3" ht="11.25">
      <c r="A208" s="20" t="s">
        <v>1612</v>
      </c>
      <c r="B208" s="20" t="s">
        <v>1613</v>
      </c>
      <c r="C208" s="24" t="str">
        <f t="shared" si="4"/>
        <v>ST - Sao Tome and Principe</v>
      </c>
    </row>
    <row r="209" spans="1:3" ht="11.25">
      <c r="A209" s="20" t="s">
        <v>3325</v>
      </c>
      <c r="B209" s="20" t="s">
        <v>3326</v>
      </c>
      <c r="C209" s="24" t="str">
        <f t="shared" si="4"/>
        <v>SV - El Salvador</v>
      </c>
    </row>
    <row r="210" spans="1:3" ht="11.25">
      <c r="A210" s="20" t="s">
        <v>3327</v>
      </c>
      <c r="B210" s="20" t="s">
        <v>3328</v>
      </c>
      <c r="C210" s="24" t="str">
        <f t="shared" si="4"/>
        <v>SY - Syrian Arab Republic</v>
      </c>
    </row>
    <row r="211" spans="1:3" ht="11.25">
      <c r="A211" s="20" t="s">
        <v>3329</v>
      </c>
      <c r="B211" s="20" t="s">
        <v>3330</v>
      </c>
      <c r="C211" s="24" t="str">
        <f t="shared" si="4"/>
        <v>SZ - Swaziland</v>
      </c>
    </row>
    <row r="212" spans="1:3" ht="11.25">
      <c r="A212" s="20" t="s">
        <v>3331</v>
      </c>
      <c r="B212" s="20" t="s">
        <v>3332</v>
      </c>
      <c r="C212" s="24" t="str">
        <f t="shared" si="4"/>
        <v>TC - Turks and Caicos Islands</v>
      </c>
    </row>
    <row r="213" spans="1:3" ht="11.25">
      <c r="A213" s="20" t="s">
        <v>3333</v>
      </c>
      <c r="B213" s="20" t="s">
        <v>3334</v>
      </c>
      <c r="C213" s="24" t="str">
        <f t="shared" si="4"/>
        <v>TD - Chad</v>
      </c>
    </row>
    <row r="214" spans="1:3" ht="11.25">
      <c r="A214" s="20" t="s">
        <v>3335</v>
      </c>
      <c r="B214" s="20" t="s">
        <v>3336</v>
      </c>
      <c r="C214" s="24" t="str">
        <f t="shared" si="4"/>
        <v>TF - French Southern Territories</v>
      </c>
    </row>
    <row r="215" spans="1:3" ht="11.25">
      <c r="A215" s="20" t="s">
        <v>3337</v>
      </c>
      <c r="B215" s="20" t="s">
        <v>3338</v>
      </c>
      <c r="C215" s="24" t="str">
        <f t="shared" si="4"/>
        <v>TG - Togo</v>
      </c>
    </row>
    <row r="216" spans="1:3" ht="11.25">
      <c r="A216" s="20" t="s">
        <v>3339</v>
      </c>
      <c r="B216" s="20" t="s">
        <v>3340</v>
      </c>
      <c r="C216" s="24" t="str">
        <f t="shared" si="4"/>
        <v>TH - Thailand</v>
      </c>
    </row>
    <row r="217" spans="1:3" ht="11.25">
      <c r="A217" s="20" t="s">
        <v>3341</v>
      </c>
      <c r="B217" s="20" t="s">
        <v>3342</v>
      </c>
      <c r="C217" s="24" t="str">
        <f t="shared" si="4"/>
        <v>TJ - Tajikistan</v>
      </c>
    </row>
    <row r="218" spans="1:3" ht="11.25">
      <c r="A218" s="20" t="s">
        <v>3343</v>
      </c>
      <c r="B218" s="20" t="s">
        <v>3344</v>
      </c>
      <c r="C218" s="24" t="str">
        <f t="shared" si="4"/>
        <v>TK - Tokelau</v>
      </c>
    </row>
    <row r="219" spans="1:3" ht="11.25">
      <c r="A219" s="20" t="s">
        <v>3345</v>
      </c>
      <c r="B219" s="20" t="s">
        <v>3346</v>
      </c>
      <c r="C219" s="24" t="str">
        <f t="shared" si="4"/>
        <v>TL - Timor-Leste</v>
      </c>
    </row>
    <row r="220" spans="1:3" ht="11.25">
      <c r="A220" s="20" t="s">
        <v>3347</v>
      </c>
      <c r="B220" s="20" t="s">
        <v>3348</v>
      </c>
      <c r="C220" s="24" t="str">
        <f t="shared" si="4"/>
        <v>TM - Turkmenistan</v>
      </c>
    </row>
    <row r="221" spans="1:3" ht="11.25">
      <c r="A221" s="20" t="s">
        <v>1961</v>
      </c>
      <c r="B221" s="20" t="s">
        <v>3349</v>
      </c>
      <c r="C221" s="24" t="str">
        <f t="shared" si="4"/>
        <v>TN - Tunisia</v>
      </c>
    </row>
    <row r="222" spans="1:3" ht="11.25">
      <c r="A222" s="20" t="s">
        <v>3350</v>
      </c>
      <c r="B222" s="20" t="s">
        <v>3351</v>
      </c>
      <c r="C222" s="24" t="str">
        <f t="shared" si="4"/>
        <v>TO - Tonga</v>
      </c>
    </row>
    <row r="223" spans="1:3" ht="11.25">
      <c r="A223" s="20" t="s">
        <v>3352</v>
      </c>
      <c r="B223" s="20" t="s">
        <v>3353</v>
      </c>
      <c r="C223" s="24" t="str">
        <f t="shared" si="4"/>
        <v>TR - Turkey</v>
      </c>
    </row>
    <row r="224" spans="1:3" ht="11.25">
      <c r="A224" s="20" t="s">
        <v>3354</v>
      </c>
      <c r="B224" s="20" t="s">
        <v>3355</v>
      </c>
      <c r="C224" s="24" t="str">
        <f t="shared" si="4"/>
        <v>TT - Trinidad and Tobago</v>
      </c>
    </row>
    <row r="225" spans="1:3" ht="11.25">
      <c r="A225" s="20" t="s">
        <v>3356</v>
      </c>
      <c r="B225" s="20" t="s">
        <v>3357</v>
      </c>
      <c r="C225" s="24" t="str">
        <f t="shared" si="4"/>
        <v>TV - Tuvalu</v>
      </c>
    </row>
    <row r="226" spans="1:3" ht="11.25">
      <c r="A226" s="20" t="s">
        <v>3358</v>
      </c>
      <c r="B226" s="20" t="s">
        <v>3359</v>
      </c>
      <c r="C226" s="24" t="str">
        <f t="shared" si="4"/>
        <v>TW - Taiwan, Province of China</v>
      </c>
    </row>
    <row r="227" spans="1:3" ht="11.25">
      <c r="A227" s="20" t="s">
        <v>3360</v>
      </c>
      <c r="B227" s="20" t="s">
        <v>3361</v>
      </c>
      <c r="C227" s="24" t="str">
        <f t="shared" si="4"/>
        <v>TZ - Tanzania, United Republic of</v>
      </c>
    </row>
    <row r="228" spans="1:3" ht="11.25">
      <c r="A228" s="20" t="s">
        <v>3362</v>
      </c>
      <c r="B228" s="20" t="s">
        <v>3363</v>
      </c>
      <c r="C228" s="24" t="str">
        <f t="shared" si="4"/>
        <v>UA - Ukraine</v>
      </c>
    </row>
    <row r="229" spans="1:3" ht="11.25">
      <c r="A229" s="20" t="s">
        <v>3364</v>
      </c>
      <c r="B229" s="20" t="s">
        <v>3365</v>
      </c>
      <c r="C229" s="24" t="str">
        <f t="shared" si="4"/>
        <v>UG - Uganda</v>
      </c>
    </row>
    <row r="230" spans="1:3" ht="11.25">
      <c r="A230" s="20" t="s">
        <v>1395</v>
      </c>
      <c r="B230" s="20" t="s">
        <v>3366</v>
      </c>
      <c r="C230" s="24" t="str">
        <f t="shared" si="4"/>
        <v>UM - United States Minor Outlying Islands</v>
      </c>
    </row>
    <row r="231" spans="1:3" ht="11.25">
      <c r="A231" s="20" t="s">
        <v>3369</v>
      </c>
      <c r="B231" s="20" t="s">
        <v>3370</v>
      </c>
      <c r="C231" s="24" t="str">
        <f t="shared" si="4"/>
        <v>UY - Uruguay</v>
      </c>
    </row>
    <row r="232" spans="1:3" ht="11.25">
      <c r="A232" s="20" t="s">
        <v>3371</v>
      </c>
      <c r="B232" s="20" t="s">
        <v>3372</v>
      </c>
      <c r="C232" s="24" t="str">
        <f t="shared" si="4"/>
        <v>UZ - Uzbekistan</v>
      </c>
    </row>
    <row r="233" spans="1:3" ht="11.25">
      <c r="A233" s="20" t="s">
        <v>1966</v>
      </c>
      <c r="B233" s="20" t="s">
        <v>3373</v>
      </c>
      <c r="C233" s="24" t="str">
        <f t="shared" si="4"/>
        <v>VA - Holy See (Vatican City State)</v>
      </c>
    </row>
    <row r="234" spans="1:3" ht="11.25">
      <c r="A234" s="20" t="s">
        <v>3374</v>
      </c>
      <c r="B234" s="20" t="s">
        <v>3375</v>
      </c>
      <c r="C234" s="24" t="str">
        <f t="shared" si="4"/>
        <v>VC - Saint Vincent and the Grenadines</v>
      </c>
    </row>
    <row r="235" spans="1:3" ht="11.25">
      <c r="A235" s="20" t="s">
        <v>3376</v>
      </c>
      <c r="B235" s="20" t="s">
        <v>3409</v>
      </c>
      <c r="C235" s="24" t="str">
        <f t="shared" si="4"/>
        <v>VE - Venezuela</v>
      </c>
    </row>
    <row r="236" spans="1:3" ht="11.25">
      <c r="A236" s="20" t="s">
        <v>3377</v>
      </c>
      <c r="B236" s="20" t="s">
        <v>3378</v>
      </c>
      <c r="C236" s="24" t="str">
        <f t="shared" si="4"/>
        <v>VG - Virgin Islands, British</v>
      </c>
    </row>
    <row r="237" spans="1:3" ht="11.25">
      <c r="A237" s="20" t="s">
        <v>1965</v>
      </c>
      <c r="B237" s="20" t="s">
        <v>3379</v>
      </c>
      <c r="C237" s="24" t="str">
        <f t="shared" si="4"/>
        <v>VI - Virgin Islands, U.S.</v>
      </c>
    </row>
    <row r="238" spans="1:3" ht="11.25">
      <c r="A238" s="20" t="s">
        <v>3380</v>
      </c>
      <c r="B238" s="20" t="s">
        <v>3381</v>
      </c>
      <c r="C238" s="24" t="str">
        <f t="shared" si="4"/>
        <v>VN - Viet Nam</v>
      </c>
    </row>
    <row r="239" spans="1:3" ht="11.25">
      <c r="A239" s="20" t="s">
        <v>3382</v>
      </c>
      <c r="B239" s="20" t="s">
        <v>3383</v>
      </c>
      <c r="C239" s="24" t="str">
        <f t="shared" si="4"/>
        <v>VU - Vanuatu</v>
      </c>
    </row>
    <row r="240" spans="1:3" ht="11.25">
      <c r="A240" s="20" t="s">
        <v>3384</v>
      </c>
      <c r="B240" s="20" t="s">
        <v>3385</v>
      </c>
      <c r="C240" s="24" t="str">
        <f t="shared" si="4"/>
        <v>WF - Wallis and Futuna</v>
      </c>
    </row>
    <row r="241" spans="1:3" ht="11.25">
      <c r="A241" s="20" t="s">
        <v>3386</v>
      </c>
      <c r="B241" s="20" t="s">
        <v>3387</v>
      </c>
      <c r="C241" s="24" t="str">
        <f t="shared" si="4"/>
        <v>WS - Samoa</v>
      </c>
    </row>
    <row r="242" spans="1:3" ht="11.25">
      <c r="A242" s="20" t="s">
        <v>3388</v>
      </c>
      <c r="B242" s="20" t="s">
        <v>3389</v>
      </c>
      <c r="C242" s="24" t="str">
        <f t="shared" si="4"/>
        <v>YE - Yemen</v>
      </c>
    </row>
    <row r="243" spans="1:3" ht="11.25">
      <c r="A243" s="20" t="s">
        <v>3390</v>
      </c>
      <c r="B243" s="20" t="s">
        <v>3391</v>
      </c>
      <c r="C243" s="24" t="str">
        <f t="shared" si="4"/>
        <v>YT - Mayotte</v>
      </c>
    </row>
    <row r="244" spans="1:3" ht="11.25">
      <c r="A244" s="20" t="s">
        <v>3392</v>
      </c>
      <c r="B244" s="20" t="s">
        <v>3393</v>
      </c>
      <c r="C244" s="24" t="str">
        <f t="shared" si="4"/>
        <v>ZA - South Africa</v>
      </c>
    </row>
    <row r="245" spans="1:3" ht="11.25">
      <c r="A245" s="20" t="s">
        <v>3394</v>
      </c>
      <c r="B245" s="20" t="s">
        <v>3395</v>
      </c>
      <c r="C245" s="24" t="str">
        <f t="shared" si="4"/>
        <v>ZM - Zambia</v>
      </c>
    </row>
    <row r="246" spans="1:3" ht="11.25">
      <c r="A246" s="20" t="s">
        <v>3396</v>
      </c>
      <c r="B246" s="20" t="s">
        <v>3397</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65536"/>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123</v>
      </c>
      <c r="B1" s="37" t="s">
        <v>124</v>
      </c>
      <c r="C1" s="27" t="s">
        <v>3399</v>
      </c>
      <c r="D1" s="29" t="s">
        <v>3400</v>
      </c>
      <c r="F1" s="9"/>
    </row>
    <row r="2" spans="1:6" ht="48" customHeight="1">
      <c r="A2" s="31" t="s">
        <v>2997</v>
      </c>
      <c r="B2" s="31" t="s">
        <v>2998</v>
      </c>
      <c r="C2" s="28" t="str">
        <f>A2&amp;"-"&amp;B2</f>
        <v>05-0108-Salaries and Expenses, Recovery Act</v>
      </c>
      <c r="F2" s="30"/>
    </row>
    <row r="3" spans="1:6" ht="11.25">
      <c r="A3" s="31" t="s">
        <v>2999</v>
      </c>
      <c r="B3" s="33" t="s">
        <v>3000</v>
      </c>
      <c r="C3" s="28" t="str">
        <f aca="true" t="shared" si="0" ref="C3:C66">A3&amp;"-"&amp;B3</f>
        <v>12-0111-Agriculture Buildings and Facilities and Rental Payments</v>
      </c>
      <c r="F3" s="16"/>
    </row>
    <row r="4" spans="1:6" ht="11.25">
      <c r="A4" s="31" t="s">
        <v>3001</v>
      </c>
      <c r="B4" s="33" t="s">
        <v>3002</v>
      </c>
      <c r="C4" s="28" t="str">
        <f t="shared" si="0"/>
        <v>12-0803-Office of the Inspector General, Recovery Act</v>
      </c>
      <c r="F4" s="16"/>
    </row>
    <row r="5" spans="1:6" ht="11.25">
      <c r="A5" s="31" t="s">
        <v>3003</v>
      </c>
      <c r="B5" s="33" t="s">
        <v>553</v>
      </c>
      <c r="C5" s="28" t="str">
        <f t="shared" si="0"/>
        <v>12-1102-Capital Improvement and Maintenance, Recovery Act</v>
      </c>
      <c r="F5" s="16"/>
    </row>
    <row r="6" spans="1:6" ht="11.25">
      <c r="A6" s="31" t="s">
        <v>554</v>
      </c>
      <c r="B6" s="33" t="s">
        <v>555</v>
      </c>
      <c r="C6" s="28" t="str">
        <f t="shared" si="0"/>
        <v>12-1118-Wildland Fire Management, Recovery Act</v>
      </c>
      <c r="F6" s="16"/>
    </row>
    <row r="7" spans="1:6" ht="11.25">
      <c r="A7" s="31" t="s">
        <v>556</v>
      </c>
      <c r="B7" s="33" t="s">
        <v>557</v>
      </c>
      <c r="C7" s="28" t="str">
        <f t="shared" si="0"/>
        <v>12-1073-Watershed and Flood Prevention Operations, Recovery Act</v>
      </c>
      <c r="F7" s="16"/>
    </row>
    <row r="8" spans="1:6" ht="11.25">
      <c r="A8" s="31" t="s">
        <v>558</v>
      </c>
      <c r="B8" s="33" t="s">
        <v>559</v>
      </c>
      <c r="C8" s="28" t="str">
        <f t="shared" si="0"/>
        <v>12-1142-Watershed Rehabilitation Program, Recovery Act</v>
      </c>
      <c r="F8" s="16"/>
    </row>
    <row r="9" spans="1:6" ht="11.25">
      <c r="A9" s="31" t="s">
        <v>560</v>
      </c>
      <c r="B9" s="33" t="s">
        <v>2998</v>
      </c>
      <c r="C9" s="28" t="str">
        <f t="shared" si="0"/>
        <v>12-0599-Salaries and Expenses, Recovery Act</v>
      </c>
      <c r="F9" s="16"/>
    </row>
    <row r="10" spans="1:6" ht="11.25">
      <c r="A10" s="31" t="s">
        <v>561</v>
      </c>
      <c r="B10" s="33" t="s">
        <v>3</v>
      </c>
      <c r="C10" s="28" t="str">
        <f t="shared" si="0"/>
        <v>12-1140-Agricultural Credit Insurance Fund Program Account</v>
      </c>
      <c r="F10" s="16"/>
    </row>
    <row r="11" spans="1:6" ht="11.25">
      <c r="A11" s="31" t="s">
        <v>4</v>
      </c>
      <c r="B11" s="33" t="s">
        <v>5</v>
      </c>
      <c r="C11" s="28" t="str">
        <f t="shared" si="0"/>
        <v>12-3317-Aquaculture Assistance, Recovery Act</v>
      </c>
      <c r="F11" s="16"/>
    </row>
    <row r="12" spans="1:6" ht="11.25">
      <c r="A12" s="31" t="s">
        <v>6</v>
      </c>
      <c r="B12" s="33" t="s">
        <v>4140</v>
      </c>
      <c r="C12" s="28" t="str">
        <f t="shared" si="0"/>
        <v>12-4212-Agricultural Credit Insurance Fund Direct Loan Financing Account</v>
      </c>
      <c r="F12" s="16"/>
    </row>
    <row r="13" spans="1:6" ht="11.25">
      <c r="A13" s="31" t="s">
        <v>7</v>
      </c>
      <c r="B13" s="33" t="s">
        <v>4140</v>
      </c>
      <c r="C13" s="28" t="str">
        <f t="shared" si="0"/>
        <v>12-4284-Agricultural Credit Insurance Fund Direct Loan Financing Account</v>
      </c>
      <c r="F13" s="16"/>
    </row>
    <row r="14" spans="1:6" ht="11.25">
      <c r="A14" s="31" t="s">
        <v>8</v>
      </c>
      <c r="B14" s="33" t="s">
        <v>9</v>
      </c>
      <c r="C14" s="28" t="str">
        <f t="shared" si="0"/>
        <v>12-5591-Agricultural Disaster Relief Fund, Recovery Act</v>
      </c>
      <c r="F14" s="16"/>
    </row>
    <row r="15" spans="1:6" ht="11.25">
      <c r="A15" s="31" t="s">
        <v>10</v>
      </c>
      <c r="B15" s="33" t="s">
        <v>11</v>
      </c>
      <c r="C15" s="28" t="str">
        <f t="shared" si="0"/>
        <v>12-1408-Trade Adjustment Assistance for Farmers, Recovery Act</v>
      </c>
      <c r="F15" s="16"/>
    </row>
    <row r="16" spans="1:6" ht="11.25">
      <c r="A16" s="31" t="s">
        <v>12</v>
      </c>
      <c r="B16" s="33" t="s">
        <v>13</v>
      </c>
      <c r="C16" s="28" t="str">
        <f t="shared" si="0"/>
        <v>12-0403-Salaries and Expenses</v>
      </c>
      <c r="F16" s="16"/>
    </row>
    <row r="17" spans="1:6" ht="11.25">
      <c r="A17" s="31" t="s">
        <v>14</v>
      </c>
      <c r="B17" s="33" t="s">
        <v>15</v>
      </c>
      <c r="C17" s="28" t="str">
        <f t="shared" si="0"/>
        <v>12-1232-Distance Learning, Telemedicine, and Broadband Program</v>
      </c>
      <c r="F17" s="16"/>
    </row>
    <row r="18" spans="1:6" ht="11.25">
      <c r="A18" s="31" t="s">
        <v>16</v>
      </c>
      <c r="B18" s="33" t="s">
        <v>17</v>
      </c>
      <c r="C18" s="28" t="str">
        <f t="shared" si="0"/>
        <v>12-1980-Rural Water and Waste Disposal Program Account</v>
      </c>
      <c r="F18" s="16"/>
    </row>
    <row r="19" spans="1:6" ht="11.25">
      <c r="A19" s="31" t="s">
        <v>18</v>
      </c>
      <c r="B19" s="33" t="s">
        <v>19</v>
      </c>
      <c r="C19" s="28" t="str">
        <f t="shared" si="0"/>
        <v>12-4146-Distance Learning, Telemedicine, and Broadband Direct Loan</v>
      </c>
      <c r="F19" s="16"/>
    </row>
    <row r="20" spans="1:6" ht="11.25">
      <c r="A20" s="31" t="s">
        <v>20</v>
      </c>
      <c r="B20" s="33" t="s">
        <v>21</v>
      </c>
      <c r="C20" s="28" t="str">
        <f t="shared" si="0"/>
        <v>12-4226-Rural Water and Waste Disposal Direct Loans Financing Account</v>
      </c>
      <c r="F20" s="16"/>
    </row>
    <row r="21" spans="1:6" ht="11.25">
      <c r="A21" s="31" t="s">
        <v>22</v>
      </c>
      <c r="B21" s="33" t="s">
        <v>23</v>
      </c>
      <c r="C21" s="28" t="str">
        <f t="shared" si="0"/>
        <v>12-1951-Rural Community Facilities Program Account</v>
      </c>
      <c r="F21" s="16"/>
    </row>
    <row r="22" spans="1:6" ht="11.25">
      <c r="A22" s="31" t="s">
        <v>24</v>
      </c>
      <c r="B22" s="33" t="s">
        <v>25</v>
      </c>
      <c r="C22" s="28" t="str">
        <f t="shared" si="0"/>
        <v>12-2081-Rural Housing Insurance Fund Program Account</v>
      </c>
      <c r="F22" s="16"/>
    </row>
    <row r="23" spans="1:6" ht="11.25">
      <c r="A23" s="31" t="s">
        <v>26</v>
      </c>
      <c r="B23" s="33" t="s">
        <v>27</v>
      </c>
      <c r="C23" s="28" t="str">
        <f t="shared" si="0"/>
        <v>12-4215-Rural Housing Insurance Fund Direct Loan Financing Account</v>
      </c>
      <c r="F23" s="16"/>
    </row>
    <row r="24" spans="1:6" ht="11.25">
      <c r="A24" s="31" t="s">
        <v>28</v>
      </c>
      <c r="B24" s="33" t="s">
        <v>29</v>
      </c>
      <c r="C24" s="28" t="str">
        <f t="shared" si="0"/>
        <v>12-4216-Rural Housing Insurance Fund Guaranteed Loan Financing Account</v>
      </c>
      <c r="F24" s="16"/>
    </row>
    <row r="25" spans="1:6" ht="11.25">
      <c r="A25" s="31" t="s">
        <v>30</v>
      </c>
      <c r="B25" s="33" t="s">
        <v>31</v>
      </c>
      <c r="C25" s="28" t="str">
        <f t="shared" si="0"/>
        <v>12-4225-Rural Community Facility Direct Loans Financing Account</v>
      </c>
      <c r="F25" s="16"/>
    </row>
    <row r="26" spans="1:6" ht="11.25">
      <c r="A26" s="31" t="s">
        <v>32</v>
      </c>
      <c r="B26" s="33" t="s">
        <v>33</v>
      </c>
      <c r="C26" s="28" t="str">
        <f t="shared" si="0"/>
        <v>12-1902-Rural Business Program Account</v>
      </c>
      <c r="F26" s="16"/>
    </row>
    <row r="27" spans="1:6" ht="11.25">
      <c r="A27" s="31" t="s">
        <v>34</v>
      </c>
      <c r="B27" s="33" t="s">
        <v>2463</v>
      </c>
      <c r="C27" s="28" t="str">
        <f t="shared" si="0"/>
        <v>12-4227-Rural Business and Industry Guaranteed Loans Financing Account</v>
      </c>
      <c r="F27" s="16"/>
    </row>
    <row r="28" spans="1:6" ht="11.25">
      <c r="A28" s="31" t="s">
        <v>2464</v>
      </c>
      <c r="B28" s="33" t="s">
        <v>2465</v>
      </c>
      <c r="C28" s="28" t="str">
        <f t="shared" si="0"/>
        <v>12-3504-Special Supplemental Nutrition Program for Women, Infants, and Children</v>
      </c>
      <c r="F28" s="16"/>
    </row>
    <row r="29" spans="1:6" ht="11.25">
      <c r="A29" s="31" t="s">
        <v>2466</v>
      </c>
      <c r="B29" s="33" t="s">
        <v>2467</v>
      </c>
      <c r="C29" s="28" t="str">
        <f t="shared" si="0"/>
        <v>12-3509-Commodity Assistance Program, Recovery Act</v>
      </c>
      <c r="F29" s="16"/>
    </row>
    <row r="30" spans="1:6" ht="11.25">
      <c r="A30" s="31" t="s">
        <v>2468</v>
      </c>
      <c r="B30" s="33" t="s">
        <v>2469</v>
      </c>
      <c r="C30" s="28" t="str">
        <f t="shared" si="0"/>
        <v>12-3540-State Child Nutrition Programs, Recovery</v>
      </c>
      <c r="F30" s="16"/>
    </row>
    <row r="31" spans="1:6" ht="11.25">
      <c r="A31" s="31" t="s">
        <v>2470</v>
      </c>
      <c r="B31" s="33" t="s">
        <v>2471</v>
      </c>
      <c r="C31" s="28" t="str">
        <f t="shared" si="0"/>
        <v>12-3542-Food Stamp Program, Recovery</v>
      </c>
      <c r="F31" s="16"/>
    </row>
    <row r="32" spans="1:6" ht="11.25">
      <c r="A32" s="31" t="s">
        <v>2472</v>
      </c>
      <c r="B32" s="33" t="s">
        <v>2473</v>
      </c>
      <c r="C32" s="28" t="str">
        <f t="shared" si="0"/>
        <v>12-1402-Buildings and Facilities, Recovery Act</v>
      </c>
      <c r="F32" s="16"/>
    </row>
    <row r="33" spans="1:6" ht="11.25">
      <c r="A33" s="31" t="s">
        <v>2474</v>
      </c>
      <c r="B33" s="34" t="s">
        <v>351</v>
      </c>
      <c r="C33" s="28" t="str">
        <f t="shared" si="0"/>
        <v>13-0110-Office of the Inspector General</v>
      </c>
      <c r="F33" s="16"/>
    </row>
    <row r="34" spans="1:6" ht="11.25">
      <c r="A34" s="31" t="s">
        <v>2475</v>
      </c>
      <c r="B34" s="33" t="s">
        <v>2476</v>
      </c>
      <c r="C34" s="28" t="str">
        <f t="shared" si="0"/>
        <v>13-0451-Periodic Censuses and Programs, Recovery Act</v>
      </c>
      <c r="F34" s="16"/>
    </row>
    <row r="35" spans="1:6" ht="11.25">
      <c r="A35" s="31" t="s">
        <v>2477</v>
      </c>
      <c r="B35" s="33" t="s">
        <v>2478</v>
      </c>
      <c r="C35" s="28" t="str">
        <f t="shared" si="0"/>
        <v>13-0118-Salaries and Expenses - Recovery Act</v>
      </c>
      <c r="F35" s="16"/>
    </row>
    <row r="36" spans="1:6" ht="11.25">
      <c r="A36" s="31" t="s">
        <v>2479</v>
      </c>
      <c r="B36" s="33" t="s">
        <v>2480</v>
      </c>
      <c r="C36" s="28" t="str">
        <f t="shared" si="0"/>
        <v>13-2051-Economic Development Assistance Programs, Recovery Act</v>
      </c>
      <c r="F36" s="16"/>
    </row>
    <row r="37" spans="1:6" ht="11.25">
      <c r="A37" s="31" t="s">
        <v>2481</v>
      </c>
      <c r="B37" s="33" t="s">
        <v>2482</v>
      </c>
      <c r="C37" s="28" t="str">
        <f t="shared" si="0"/>
        <v>13-1440-Operations, Research, and Facilities, Recovery Act</v>
      </c>
      <c r="F37" s="16"/>
    </row>
    <row r="38" spans="1:6" ht="11.25">
      <c r="A38" s="31" t="s">
        <v>2483</v>
      </c>
      <c r="B38" s="33" t="s">
        <v>2484</v>
      </c>
      <c r="C38" s="28" t="str">
        <f t="shared" si="0"/>
        <v>13-1454-Procurement, Acquisition, and Construction, Recovery Act</v>
      </c>
      <c r="F38" s="16"/>
    </row>
    <row r="39" spans="1:6" ht="11.25">
      <c r="A39" s="31" t="s">
        <v>2485</v>
      </c>
      <c r="B39" s="33" t="s">
        <v>2486</v>
      </c>
      <c r="C39" s="28" t="str">
        <f t="shared" si="0"/>
        <v>13-0554-Broadband Technology Opportunities Program, Recovery Ac</v>
      </c>
      <c r="F39" s="16"/>
    </row>
    <row r="40" spans="1:6" ht="11.25">
      <c r="A40" s="31" t="s">
        <v>2487</v>
      </c>
      <c r="B40" s="33" t="s">
        <v>2488</v>
      </c>
      <c r="C40" s="28" t="str">
        <f t="shared" si="0"/>
        <v>13-0556-Digital-to-Analog Converter Box Program, Recovery Act</v>
      </c>
      <c r="F40" s="16"/>
    </row>
    <row r="41" spans="1:6" ht="11.25">
      <c r="A41" s="31" t="s">
        <v>2489</v>
      </c>
      <c r="B41" s="33" t="s">
        <v>2490</v>
      </c>
      <c r="C41" s="28" t="str">
        <f t="shared" si="0"/>
        <v>13-0500-Scientific and Technical Research and Services</v>
      </c>
      <c r="F41" s="16"/>
    </row>
    <row r="42" spans="1:6" ht="11.25">
      <c r="A42" s="31" t="s">
        <v>2491</v>
      </c>
      <c r="B42" s="33" t="s">
        <v>2492</v>
      </c>
      <c r="C42" s="28" t="str">
        <f t="shared" si="0"/>
        <v>13-0514-Construction of Research Facilities, Recovery Act</v>
      </c>
      <c r="F42" s="16"/>
    </row>
    <row r="43" spans="1:6" ht="11.25">
      <c r="A43" s="31" t="s">
        <v>2493</v>
      </c>
      <c r="B43" s="33" t="s">
        <v>2494</v>
      </c>
      <c r="C43" s="28" t="str">
        <f t="shared" si="0"/>
        <v>13-0549-Scientific and Technical Research and Services, Recovery Act</v>
      </c>
      <c r="F43" s="16"/>
    </row>
    <row r="44" spans="1:6" ht="11.25">
      <c r="A44" s="31" t="s">
        <v>2495</v>
      </c>
      <c r="B44" s="33" t="s">
        <v>555</v>
      </c>
      <c r="C44" s="28" t="str">
        <f t="shared" si="0"/>
        <v>14-1126-Wildland Fire Management, Recovery Act</v>
      </c>
      <c r="F44" s="16"/>
    </row>
    <row r="45" spans="1:6" ht="11.25">
      <c r="A45" s="31" t="s">
        <v>2496</v>
      </c>
      <c r="B45" s="33" t="s">
        <v>2497</v>
      </c>
      <c r="C45" s="28" t="str">
        <f t="shared" si="0"/>
        <v>14-4523-Working Capital Fund</v>
      </c>
      <c r="F45" s="16"/>
    </row>
    <row r="46" spans="1:6" ht="11.25">
      <c r="A46" s="31" t="s">
        <v>2498</v>
      </c>
      <c r="B46" s="33" t="s">
        <v>13</v>
      </c>
      <c r="C46" s="28" t="str">
        <f t="shared" si="0"/>
        <v>14-0107-Salaries and Expenses</v>
      </c>
      <c r="F46" s="16"/>
    </row>
    <row r="47" spans="1:6" ht="11.25">
      <c r="A47" s="31" t="s">
        <v>2499</v>
      </c>
      <c r="B47" s="33" t="s">
        <v>2998</v>
      </c>
      <c r="C47" s="28" t="str">
        <f t="shared" si="0"/>
        <v>14-0101-Salaries and Expenses, Recovery Act</v>
      </c>
      <c r="F47" s="16"/>
    </row>
    <row r="48" spans="1:6" ht="11.25">
      <c r="A48" s="31" t="s">
        <v>2500</v>
      </c>
      <c r="B48" s="33" t="s">
        <v>2501</v>
      </c>
      <c r="C48" s="28" t="str">
        <f t="shared" si="0"/>
        <v>14-1108-Management of Lands and Resources, Recovery Act</v>
      </c>
      <c r="F48" s="16"/>
    </row>
    <row r="49" spans="1:6" ht="11.25">
      <c r="A49" s="31" t="s">
        <v>2502</v>
      </c>
      <c r="B49" s="33" t="s">
        <v>2503</v>
      </c>
      <c r="C49" s="28" t="str">
        <f t="shared" si="0"/>
        <v>14-1112-Construction, Recovery Act</v>
      </c>
      <c r="F49" s="16"/>
    </row>
    <row r="50" spans="1:6" ht="11.25">
      <c r="A50" s="31" t="s">
        <v>2504</v>
      </c>
      <c r="B50" s="33" t="s">
        <v>2505</v>
      </c>
      <c r="C50" s="28" t="str">
        <f t="shared" si="0"/>
        <v>14-0681-Water and Related Resources, Recovery Act</v>
      </c>
      <c r="F50" s="16"/>
    </row>
    <row r="51" spans="1:6" ht="11.25">
      <c r="A51" s="31" t="s">
        <v>2506</v>
      </c>
      <c r="B51" s="33" t="s">
        <v>2497</v>
      </c>
      <c r="C51" s="28" t="str">
        <f t="shared" si="0"/>
        <v>14-4524-Working Capital Fund</v>
      </c>
      <c r="F51" s="16"/>
    </row>
    <row r="52" spans="1:6" ht="11.25">
      <c r="A52" s="31" t="s">
        <v>2507</v>
      </c>
      <c r="B52" s="33" t="s">
        <v>2508</v>
      </c>
      <c r="C52" s="28" t="str">
        <f t="shared" si="0"/>
        <v>14-0803-Surveys, Investigations, and Research, Recovery Act</v>
      </c>
      <c r="F52" s="16"/>
    </row>
    <row r="53" spans="1:6" ht="11.25">
      <c r="A53" s="31" t="s">
        <v>2509</v>
      </c>
      <c r="B53" s="33" t="s">
        <v>2510</v>
      </c>
      <c r="C53" s="28" t="str">
        <f t="shared" si="0"/>
        <v>14-1035-Operation of the National Park System, Recovery Act</v>
      </c>
      <c r="F53" s="16"/>
    </row>
    <row r="54" spans="1:6" ht="11.25">
      <c r="A54" s="31" t="s">
        <v>2511</v>
      </c>
      <c r="B54" s="33" t="s">
        <v>2512</v>
      </c>
      <c r="C54" s="28" t="str">
        <f t="shared" si="0"/>
        <v>14-1041-Construction and Major Maintenance, Recovery Act</v>
      </c>
      <c r="F54" s="16"/>
    </row>
    <row r="55" spans="1:6" ht="11.25">
      <c r="A55" s="31" t="s">
        <v>2513</v>
      </c>
      <c r="B55" s="33" t="s">
        <v>2514</v>
      </c>
      <c r="C55" s="28" t="str">
        <f t="shared" si="0"/>
        <v>14-5541-Historic Preservation Fund, Recovery Act</v>
      </c>
      <c r="F55" s="16"/>
    </row>
    <row r="56" spans="1:6" ht="11.25">
      <c r="A56" s="31" t="s">
        <v>2515</v>
      </c>
      <c r="B56" s="33" t="s">
        <v>2516</v>
      </c>
      <c r="C56" s="28" t="str">
        <f t="shared" si="0"/>
        <v>14-1610-Resource Management, Recovery Act</v>
      </c>
      <c r="F56" s="16"/>
    </row>
    <row r="57" spans="1:6" ht="11.25">
      <c r="A57" s="31" t="s">
        <v>2517</v>
      </c>
      <c r="B57" s="33" t="s">
        <v>2503</v>
      </c>
      <c r="C57" s="28" t="str">
        <f t="shared" si="0"/>
        <v>14-1613-Construction, Recovery Act</v>
      </c>
      <c r="F57" s="16"/>
    </row>
    <row r="58" spans="1:6" ht="11.25">
      <c r="A58" s="31" t="s">
        <v>2518</v>
      </c>
      <c r="B58" s="33" t="s">
        <v>575</v>
      </c>
      <c r="C58" s="28" t="str">
        <f t="shared" si="0"/>
        <v>14-2101-Operation of Indian Programs, Recovery Act</v>
      </c>
      <c r="F58" s="16"/>
    </row>
    <row r="59" spans="1:6" ht="11.25">
      <c r="A59" s="31" t="s">
        <v>576</v>
      </c>
      <c r="B59" s="33" t="s">
        <v>2503</v>
      </c>
      <c r="C59" s="28" t="str">
        <f t="shared" si="0"/>
        <v>14-2302-Construction, Recovery Act</v>
      </c>
      <c r="F59" s="16"/>
    </row>
    <row r="60" spans="1:6" ht="11.25">
      <c r="A60" s="31" t="s">
        <v>577</v>
      </c>
      <c r="B60" s="33" t="s">
        <v>578</v>
      </c>
      <c r="C60" s="28" t="str">
        <f t="shared" si="0"/>
        <v>14-2629-Indian Guaranteed Loan Program Account, Recovery Act</v>
      </c>
      <c r="F60" s="16"/>
    </row>
    <row r="61" spans="1:6" ht="11.25">
      <c r="A61" s="31" t="s">
        <v>579</v>
      </c>
      <c r="B61" s="33" t="s">
        <v>580</v>
      </c>
      <c r="C61" s="28" t="str">
        <f t="shared" si="0"/>
        <v>14-4401-Guaranteed Loan Financing Account - Recovery Act</v>
      </c>
      <c r="F61" s="16"/>
    </row>
    <row r="62" spans="1:6" ht="11.25">
      <c r="A62" s="31" t="s">
        <v>581</v>
      </c>
      <c r="B62" s="33" t="s">
        <v>582</v>
      </c>
      <c r="C62" s="28" t="str">
        <f t="shared" si="0"/>
        <v>14-0786-Central Utah Project Completion Account - Recovery Act</v>
      </c>
      <c r="F62" s="16"/>
    </row>
    <row r="63" spans="1:6" ht="11.25">
      <c r="A63" s="33" t="s">
        <v>583</v>
      </c>
      <c r="B63" s="33" t="s">
        <v>446</v>
      </c>
      <c r="C63" s="28" t="str">
        <f t="shared" si="0"/>
        <v>15-0326-Office of Inspector General</v>
      </c>
      <c r="F63" s="16"/>
    </row>
    <row r="64" spans="1:6" ht="11.25">
      <c r="A64" s="33" t="s">
        <v>584</v>
      </c>
      <c r="B64" s="33" t="s">
        <v>13</v>
      </c>
      <c r="C64" s="28" t="str">
        <f t="shared" si="0"/>
        <v>15-0421-Salaries and Expenses</v>
      </c>
      <c r="F64" s="16"/>
    </row>
    <row r="65" spans="1:6" ht="11.25">
      <c r="A65" s="33" t="s">
        <v>585</v>
      </c>
      <c r="B65" s="33" t="s">
        <v>586</v>
      </c>
      <c r="C65" s="28" t="str">
        <f t="shared" si="0"/>
        <v>15-0402-State &amp; Local Law Enforcement Assistance</v>
      </c>
      <c r="F65" s="16"/>
    </row>
    <row r="66" spans="1:6" ht="11.25">
      <c r="A66" s="33" t="s">
        <v>587</v>
      </c>
      <c r="B66" s="33" t="s">
        <v>588</v>
      </c>
      <c r="C66" s="28" t="str">
        <f t="shared" si="0"/>
        <v>15-0411-Violence Against Women Prevention and Prosecution</v>
      </c>
      <c r="F66" s="16"/>
    </row>
    <row r="67" spans="1:6" ht="11.25">
      <c r="A67" s="33" t="s">
        <v>589</v>
      </c>
      <c r="B67" s="33" t="s">
        <v>590</v>
      </c>
      <c r="C67" s="28" t="str">
        <f aca="true" t="shared" si="1" ref="C67:C130">A67&amp;"-"&amp;B67</f>
        <v>15-0412-Community Oriented Policing Services</v>
      </c>
      <c r="F67" s="16"/>
    </row>
    <row r="68" spans="1:6" ht="11.25">
      <c r="A68" s="33" t="s">
        <v>591</v>
      </c>
      <c r="B68" s="33" t="s">
        <v>13</v>
      </c>
      <c r="C68" s="28" t="str">
        <f t="shared" si="1"/>
        <v>15-0699-Salaries and Expenses</v>
      </c>
      <c r="F68" s="16"/>
    </row>
    <row r="69" spans="1:6" ht="11.25">
      <c r="A69" s="33" t="s">
        <v>592</v>
      </c>
      <c r="B69" s="33" t="s">
        <v>446</v>
      </c>
      <c r="C69" s="28" t="str">
        <f t="shared" si="1"/>
        <v>16-0107-Office of Inspector General</v>
      </c>
      <c r="F69" s="16"/>
    </row>
    <row r="70" spans="1:6" ht="11.25">
      <c r="A70" s="33" t="s">
        <v>593</v>
      </c>
      <c r="B70" s="33" t="s">
        <v>13</v>
      </c>
      <c r="C70" s="28" t="str">
        <f t="shared" si="1"/>
        <v>16-0167-Salaries and Expenses</v>
      </c>
      <c r="F70" s="16"/>
    </row>
    <row r="71" spans="1:6" ht="11.25">
      <c r="A71" s="33" t="s">
        <v>594</v>
      </c>
      <c r="B71" s="33" t="s">
        <v>595</v>
      </c>
      <c r="C71" s="28" t="str">
        <f t="shared" si="1"/>
        <v>16-0182-Office of Job Corps, Recovery Act</v>
      </c>
      <c r="F71" s="16"/>
    </row>
    <row r="72" spans="1:6" ht="11.25">
      <c r="A72" s="33" t="s">
        <v>596</v>
      </c>
      <c r="B72" s="33" t="s">
        <v>597</v>
      </c>
      <c r="C72" s="28" t="str">
        <f t="shared" si="1"/>
        <v>16-1700-Salaries and Expenses </v>
      </c>
      <c r="F72" s="16"/>
    </row>
    <row r="73" spans="1:6" ht="11.25">
      <c r="A73" s="33" t="s">
        <v>598</v>
      </c>
      <c r="B73" s="33" t="s">
        <v>599</v>
      </c>
      <c r="C73" s="28" t="str">
        <f t="shared" si="1"/>
        <v>16-0172-Program Administration</v>
      </c>
      <c r="F73" s="16"/>
    </row>
    <row r="74" spans="1:6" ht="11.25">
      <c r="A74" s="33" t="s">
        <v>600</v>
      </c>
      <c r="B74" s="33" t="s">
        <v>601</v>
      </c>
      <c r="C74" s="28" t="str">
        <f t="shared" si="1"/>
        <v>16-0176-Community Service Employment for Older Americans</v>
      </c>
      <c r="F74" s="16"/>
    </row>
    <row r="75" spans="1:6" ht="11.25">
      <c r="A75" s="33" t="s">
        <v>602</v>
      </c>
      <c r="B75" s="33" t="s">
        <v>1617</v>
      </c>
      <c r="C75" s="28" t="str">
        <f t="shared" si="1"/>
        <v>16-0179-State Unemployment Insurance and Employment Service Operations</v>
      </c>
      <c r="F75" s="16"/>
    </row>
    <row r="76" spans="1:6" ht="11.25">
      <c r="A76" s="33" t="s">
        <v>603</v>
      </c>
      <c r="B76" s="33" t="s">
        <v>604</v>
      </c>
      <c r="C76" s="28" t="str">
        <f t="shared" si="1"/>
        <v>16-0184-Training and Employment Services</v>
      </c>
      <c r="F76" s="16"/>
    </row>
    <row r="77" spans="1:6" ht="11.25">
      <c r="A77" s="33" t="s">
        <v>605</v>
      </c>
      <c r="B77" s="33" t="s">
        <v>606</v>
      </c>
      <c r="C77" s="28" t="str">
        <f t="shared" si="1"/>
        <v>16-0186-Payments to the Unemployment Trust Fund</v>
      </c>
      <c r="F77" s="16"/>
    </row>
    <row r="78" spans="1:6" ht="11.25">
      <c r="A78" s="33" t="s">
        <v>607</v>
      </c>
      <c r="B78" s="33" t="s">
        <v>608</v>
      </c>
      <c r="C78" s="28" t="str">
        <f t="shared" si="1"/>
        <v>16-0326-Federal Unemployment Benefits and Allowances</v>
      </c>
      <c r="F78" s="16"/>
    </row>
    <row r="79" spans="1:6" ht="11.25">
      <c r="A79" s="33" t="s">
        <v>609</v>
      </c>
      <c r="B79" s="33" t="s">
        <v>610</v>
      </c>
      <c r="C79" s="28" t="str">
        <f t="shared" si="1"/>
        <v>16-1800-Federal Addtl Unemployment Compensation Program</v>
      </c>
      <c r="F79" s="16"/>
    </row>
    <row r="80" spans="1:6" ht="11.25">
      <c r="A80" s="33" t="s">
        <v>611</v>
      </c>
      <c r="B80" s="33" t="s">
        <v>612</v>
      </c>
      <c r="C80" s="28" t="str">
        <f t="shared" si="1"/>
        <v>16-8042-Unemployment Trust Fund </v>
      </c>
      <c r="F80" s="16"/>
    </row>
    <row r="81" spans="1:6" ht="11.25">
      <c r="A81" s="33" t="s">
        <v>613</v>
      </c>
      <c r="B81" s="33" t="s">
        <v>13</v>
      </c>
      <c r="C81" s="28" t="str">
        <f t="shared" si="1"/>
        <v>16-0105-Salaries and Expenses</v>
      </c>
      <c r="F81" s="16"/>
    </row>
    <row r="82" spans="1:6" ht="11.25">
      <c r="A82" s="33" t="s">
        <v>614</v>
      </c>
      <c r="B82" s="33" t="s">
        <v>13</v>
      </c>
      <c r="C82" s="28" t="str">
        <f t="shared" si="1"/>
        <v>16-0400-Salaries and Expenses</v>
      </c>
      <c r="F82" s="16"/>
    </row>
    <row r="83" spans="1:6" ht="11.25">
      <c r="A83" s="31" t="s">
        <v>615</v>
      </c>
      <c r="B83" s="33" t="s">
        <v>616</v>
      </c>
      <c r="C83" s="28" t="str">
        <f t="shared" si="1"/>
        <v>17-1206-Military Construction, Navy, Recovery Act</v>
      </c>
      <c r="F83" s="16"/>
    </row>
    <row r="84" spans="1:6" ht="11.25">
      <c r="A84" s="31" t="s">
        <v>617</v>
      </c>
      <c r="B84" s="33" t="s">
        <v>618</v>
      </c>
      <c r="C84" s="28" t="str">
        <f t="shared" si="1"/>
        <v>17-1320-Research, Development, Test, and Evaluation, Navy, Recovery Act</v>
      </c>
      <c r="F84" s="16"/>
    </row>
    <row r="85" spans="1:6" ht="11.25">
      <c r="A85" s="31" t="s">
        <v>619</v>
      </c>
      <c r="B85" s="33" t="s">
        <v>620</v>
      </c>
      <c r="C85" s="28" t="str">
        <f t="shared" si="1"/>
        <v>17-1805-Operation and Maintenance, Navy, Recovery Act</v>
      </c>
      <c r="F85" s="16"/>
    </row>
    <row r="86" spans="1:6" ht="11.25">
      <c r="A86" s="31" t="s">
        <v>621</v>
      </c>
      <c r="B86" s="33" t="s">
        <v>622</v>
      </c>
      <c r="C86" s="28" t="str">
        <f t="shared" si="1"/>
        <v>17-1116-Operation and Maintenance, Marine Corps, Recovery Act</v>
      </c>
      <c r="F86" s="16"/>
    </row>
    <row r="87" spans="1:6" ht="11.25">
      <c r="A87" s="31" t="s">
        <v>623</v>
      </c>
      <c r="B87" s="33" t="s">
        <v>624</v>
      </c>
      <c r="C87" s="28" t="str">
        <f t="shared" si="1"/>
        <v>17-1117-Operation and Maintenance, Marine Corps Reserve, Recovery Act</v>
      </c>
      <c r="F87" s="16"/>
    </row>
    <row r="88" spans="1:6" ht="11.25">
      <c r="A88" s="31" t="s">
        <v>625</v>
      </c>
      <c r="B88" s="33" t="s">
        <v>626</v>
      </c>
      <c r="C88" s="28" t="str">
        <f t="shared" si="1"/>
        <v>17-1807-Operation and Maintenance, Navy Reserve, Recovery Act</v>
      </c>
      <c r="F88" s="16"/>
    </row>
    <row r="89" spans="1:6" ht="11.25">
      <c r="A89" s="31" t="s">
        <v>627</v>
      </c>
      <c r="B89" s="33" t="s">
        <v>628</v>
      </c>
      <c r="C89" s="28" t="str">
        <f t="shared" si="1"/>
        <v>19-1119-Capital Investment Fund, Recovery Act</v>
      </c>
      <c r="F89" s="16"/>
    </row>
    <row r="90" spans="1:6" ht="11.25">
      <c r="A90" s="31" t="s">
        <v>629</v>
      </c>
      <c r="B90" s="33" t="s">
        <v>2497</v>
      </c>
      <c r="C90" s="28" t="str">
        <f t="shared" si="1"/>
        <v>19-4519-Working Capital Fund</v>
      </c>
      <c r="F90" s="16"/>
    </row>
    <row r="91" spans="1:6" ht="11.25">
      <c r="A91" s="31" t="s">
        <v>630</v>
      </c>
      <c r="B91" s="33" t="s">
        <v>3002</v>
      </c>
      <c r="C91" s="28" t="str">
        <f t="shared" si="1"/>
        <v>19-0530-Office of the Inspector General, Recovery Act</v>
      </c>
      <c r="F91" s="16"/>
    </row>
    <row r="92" spans="1:6" ht="11.25">
      <c r="A92" s="31" t="s">
        <v>631</v>
      </c>
      <c r="B92" s="33" t="s">
        <v>632</v>
      </c>
      <c r="C92" s="28" t="str">
        <f t="shared" si="1"/>
        <v>19-0112-Diplomatic and Consular Program, Recovery Act</v>
      </c>
      <c r="F92" s="16"/>
    </row>
    <row r="93" spans="1:6" ht="11.25">
      <c r="A93" s="31" t="s">
        <v>2762</v>
      </c>
      <c r="B93" s="33" t="s">
        <v>2763</v>
      </c>
      <c r="C93" s="28" t="str">
        <f t="shared" si="1"/>
        <v>19-1069-Salaries and Expenses, IBWC</v>
      </c>
      <c r="F93" s="16"/>
    </row>
    <row r="94" spans="1:6" ht="11.25">
      <c r="A94" s="31" t="s">
        <v>2764</v>
      </c>
      <c r="B94" s="33" t="s">
        <v>2765</v>
      </c>
      <c r="C94" s="28" t="str">
        <f t="shared" si="1"/>
        <v>19-1079-Construction, IBWC, Recovery Act</v>
      </c>
      <c r="F94" s="16"/>
    </row>
    <row r="95" spans="1:6" ht="11.25">
      <c r="A95" s="31" t="s">
        <v>2766</v>
      </c>
      <c r="B95" s="33" t="s">
        <v>2767</v>
      </c>
      <c r="C95" s="28" t="str">
        <f t="shared" si="1"/>
        <v>20-0129-Administrative Expenses, Recovery Act</v>
      </c>
      <c r="F95" s="16"/>
    </row>
    <row r="96" spans="1:6" ht="11.25">
      <c r="A96" s="31" t="s">
        <v>2768</v>
      </c>
      <c r="B96" s="33" t="s">
        <v>2769</v>
      </c>
      <c r="C96" s="28" t="str">
        <f t="shared" si="1"/>
        <v>20-0135-Treasury Inspector General for Tax Administration, Recovery Act</v>
      </c>
      <c r="F96" s="16"/>
    </row>
    <row r="97" spans="1:6" ht="11.25">
      <c r="A97" s="31" t="s">
        <v>2770</v>
      </c>
      <c r="B97" s="33" t="s">
        <v>2771</v>
      </c>
      <c r="C97" s="28" t="str">
        <f t="shared" si="1"/>
        <v>20-0139-Grants to States for Low-Income Housing Projects in Lieu of Low-Income Housing Tax Credit</v>
      </c>
      <c r="F97" s="16"/>
    </row>
    <row r="98" spans="1:6" ht="11.25">
      <c r="A98" s="31" t="s">
        <v>2772</v>
      </c>
      <c r="B98" s="33" t="s">
        <v>2773</v>
      </c>
      <c r="C98" s="28" t="str">
        <f t="shared" si="1"/>
        <v>20-0140-Grants for Specified Energy Property in Lieu of Tax Credits</v>
      </c>
      <c r="F98" s="16"/>
    </row>
    <row r="99" spans="1:6" ht="11.25">
      <c r="A99" s="31" t="s">
        <v>2774</v>
      </c>
      <c r="B99" s="33" t="s">
        <v>2775</v>
      </c>
      <c r="C99" s="28" t="str">
        <f t="shared" si="1"/>
        <v>20-1882-Community Development Financial Institution Fund Program Account</v>
      </c>
      <c r="F99" s="16"/>
    </row>
    <row r="100" spans="1:6" ht="11.25">
      <c r="A100" s="31" t="s">
        <v>2776</v>
      </c>
      <c r="B100" s="33" t="s">
        <v>2777</v>
      </c>
      <c r="C100" s="28" t="str">
        <f t="shared" si="1"/>
        <v>20-0906-Payment Where Earned Income Credit Exceeds Liability for Tax</v>
      </c>
      <c r="F100" s="16"/>
    </row>
    <row r="101" spans="1:6" ht="11.25">
      <c r="A101" s="31" t="s">
        <v>2778</v>
      </c>
      <c r="B101" s="33" t="s">
        <v>2779</v>
      </c>
      <c r="C101" s="28" t="str">
        <f t="shared" si="1"/>
        <v>20-0922-Payment Where Child Credit Exceeds Liability for Tax</v>
      </c>
      <c r="F101" s="16"/>
    </row>
    <row r="102" spans="1:6" ht="11.25">
      <c r="A102" s="31" t="s">
        <v>2780</v>
      </c>
      <c r="B102" s="33" t="s">
        <v>2781</v>
      </c>
      <c r="C102" s="28" t="str">
        <f t="shared" si="1"/>
        <v>20-0923-Payment Where Health Care Credit Exceeds Liability for Tax</v>
      </c>
      <c r="F102" s="16"/>
    </row>
    <row r="103" spans="1:6" ht="11.25">
      <c r="A103" s="31" t="s">
        <v>2782</v>
      </c>
      <c r="B103" s="33" t="s">
        <v>1624</v>
      </c>
      <c r="C103" s="28" t="str">
        <f t="shared" si="1"/>
        <v>20-0930-Payment Tax Credit to Aid First-Time Homebuyers</v>
      </c>
      <c r="F103" s="16"/>
    </row>
    <row r="104" spans="1:6" ht="11.25">
      <c r="A104" s="31" t="s">
        <v>2783</v>
      </c>
      <c r="B104" s="33" t="s">
        <v>2784</v>
      </c>
      <c r="C104" s="28" t="str">
        <f t="shared" si="1"/>
        <v>20-0933-Making Work Pay Tax Credit</v>
      </c>
      <c r="F104" s="16"/>
    </row>
    <row r="105" spans="1:6" ht="11.25">
      <c r="A105" s="31" t="s">
        <v>2785</v>
      </c>
      <c r="B105" s="33" t="s">
        <v>2786</v>
      </c>
      <c r="C105" s="28" t="str">
        <f t="shared" si="1"/>
        <v>20-0934-Health Insurance Tax Credit Administration, Recovery Act</v>
      </c>
      <c r="F105" s="16"/>
    </row>
    <row r="106" spans="1:6" ht="11.25">
      <c r="A106" s="31" t="s">
        <v>2787</v>
      </c>
      <c r="B106" s="33" t="s">
        <v>2781</v>
      </c>
      <c r="C106" s="28" t="str">
        <f t="shared" si="1"/>
        <v>20-0938-Payment Where Health Care Credit Exceeds Liability for Tax</v>
      </c>
      <c r="F106" s="16"/>
    </row>
    <row r="107" spans="1:6" ht="11.25">
      <c r="A107" s="31" t="s">
        <v>2788</v>
      </c>
      <c r="B107" s="23" t="s">
        <v>1625</v>
      </c>
      <c r="C107" s="28" t="str">
        <f t="shared" si="1"/>
        <v>20-0942-Payment Tax Credit for Certain Government Retirees</v>
      </c>
      <c r="F107" s="16"/>
    </row>
    <row r="108" spans="1:6" ht="11.25">
      <c r="A108" s="31" t="s">
        <v>2789</v>
      </c>
      <c r="B108" s="33" t="s">
        <v>2790</v>
      </c>
      <c r="C108" s="28" t="str">
        <f t="shared" si="1"/>
        <v>21-0721-Family Housing Construction, Army, Recovery Act</v>
      </c>
      <c r="F108" s="16"/>
    </row>
    <row r="109" spans="1:6" ht="11.25">
      <c r="A109" s="31" t="s">
        <v>2791</v>
      </c>
      <c r="B109" s="33" t="s">
        <v>2792</v>
      </c>
      <c r="C109" s="28" t="str">
        <f t="shared" si="1"/>
        <v>21-0726-Family Housing Operation and Maintenance, Army, Recovery Act</v>
      </c>
      <c r="F109" s="16"/>
    </row>
    <row r="110" spans="1:6" ht="11.25">
      <c r="A110" s="31" t="s">
        <v>2793</v>
      </c>
      <c r="B110" s="33" t="s">
        <v>3164</v>
      </c>
      <c r="C110" s="28" t="str">
        <f t="shared" si="1"/>
        <v>21-2022-Operation and Maintenance, Army, Recovery Act</v>
      </c>
      <c r="F110" s="16"/>
    </row>
    <row r="111" spans="1:6" ht="11.25">
      <c r="A111" s="31" t="s">
        <v>3165</v>
      </c>
      <c r="B111" s="33" t="s">
        <v>3166</v>
      </c>
      <c r="C111" s="28" t="str">
        <f t="shared" si="1"/>
        <v>21-2041-Research, Development, Test, and Evaluation, Army, Recovery Act</v>
      </c>
      <c r="F111" s="16"/>
    </row>
    <row r="112" spans="1:6" ht="11.25">
      <c r="A112" s="31" t="s">
        <v>3167</v>
      </c>
      <c r="B112" s="33" t="s">
        <v>3168</v>
      </c>
      <c r="C112" s="28" t="str">
        <f t="shared" si="1"/>
        <v>21-2051-Military Construction, Army, Recovery Act</v>
      </c>
      <c r="F112" s="16"/>
    </row>
    <row r="113" spans="1:6" ht="11.25">
      <c r="A113" s="31" t="s">
        <v>3169</v>
      </c>
      <c r="B113" s="33" t="s">
        <v>3170</v>
      </c>
      <c r="C113" s="28" t="str">
        <f t="shared" si="1"/>
        <v>21-2066-Operation and Maintenance, Army National Guard, Recovery Act</v>
      </c>
      <c r="F113" s="16"/>
    </row>
    <row r="114" spans="1:6" ht="11.25">
      <c r="A114" s="31" t="s">
        <v>3171</v>
      </c>
      <c r="B114" s="33" t="s">
        <v>3172</v>
      </c>
      <c r="C114" s="28" t="str">
        <f t="shared" si="1"/>
        <v>21-2094-Military Construction, Army National Guard</v>
      </c>
      <c r="F114" s="16"/>
    </row>
    <row r="115" spans="1:6" ht="11.25">
      <c r="A115" s="31" t="s">
        <v>3173</v>
      </c>
      <c r="B115" s="33" t="s">
        <v>3174</v>
      </c>
      <c r="C115" s="28" t="str">
        <f t="shared" si="1"/>
        <v>21-2081-Operation and Maintenance, Army Reserve, Recovery Act</v>
      </c>
      <c r="F115" s="16"/>
    </row>
    <row r="116" spans="1:6" ht="11.25">
      <c r="A116" s="31" t="s">
        <v>3175</v>
      </c>
      <c r="B116" s="31" t="s">
        <v>3176</v>
      </c>
      <c r="C116" s="28" t="str">
        <f t="shared" si="1"/>
        <v>27-0200-Broadband Technology Opportunities Program, Recovery Act</v>
      </c>
      <c r="F116" s="16"/>
    </row>
    <row r="117" spans="1:6" ht="11.25">
      <c r="A117" s="31" t="s">
        <v>3177</v>
      </c>
      <c r="B117" s="31" t="s">
        <v>2488</v>
      </c>
      <c r="C117" s="28" t="str">
        <f t="shared" si="1"/>
        <v>27-0400-Digital-to-Analog Converter Box Program, Recovery Act</v>
      </c>
      <c r="F117" s="16"/>
    </row>
    <row r="118" spans="1:6" ht="11.25">
      <c r="A118" s="31" t="s">
        <v>3178</v>
      </c>
      <c r="B118" s="33" t="s">
        <v>2767</v>
      </c>
      <c r="C118" s="28" t="str">
        <f t="shared" si="1"/>
        <v>28-0417-Administrative Expenses, Recovery Act</v>
      </c>
      <c r="F118" s="16"/>
    </row>
    <row r="119" spans="1:6" ht="11.25">
      <c r="A119" s="31" t="s">
        <v>3179</v>
      </c>
      <c r="B119" s="33" t="s">
        <v>3180</v>
      </c>
      <c r="C119" s="28" t="str">
        <f t="shared" si="1"/>
        <v>28-0418-Economic Recovery Payments, Recovery Act</v>
      </c>
      <c r="F119" s="16"/>
    </row>
    <row r="120" spans="1:6" ht="11.25">
      <c r="A120" s="31" t="s">
        <v>3181</v>
      </c>
      <c r="B120" s="33" t="s">
        <v>3182</v>
      </c>
      <c r="C120" s="28" t="str">
        <f t="shared" si="1"/>
        <v>28-8704-Limitation on Administrative Expenses</v>
      </c>
      <c r="F120" s="16"/>
    </row>
    <row r="121" spans="1:6" ht="11.25">
      <c r="A121" s="31" t="s">
        <v>3183</v>
      </c>
      <c r="B121" s="33" t="s">
        <v>3002</v>
      </c>
      <c r="C121" s="28" t="str">
        <f t="shared" si="1"/>
        <v>28-0403-Office of the Inspector General, Recovery Act</v>
      </c>
      <c r="F121" s="16"/>
    </row>
    <row r="122" spans="1:6" ht="11.25">
      <c r="A122" s="31" t="s">
        <v>3184</v>
      </c>
      <c r="B122" s="31" t="s">
        <v>3185</v>
      </c>
      <c r="C122" s="28" t="str">
        <f t="shared" si="1"/>
        <v>33-0101-Facilities Capital, Recovery Act</v>
      </c>
      <c r="F122" s="16"/>
    </row>
    <row r="123" spans="1:6" ht="11.25">
      <c r="A123" s="31" t="s">
        <v>3186</v>
      </c>
      <c r="B123" s="33" t="s">
        <v>3187</v>
      </c>
      <c r="C123" s="28" t="str">
        <f t="shared" si="1"/>
        <v>36-0150-General Operating Expenses, Recovery Act</v>
      </c>
      <c r="F123" s="16"/>
    </row>
    <row r="124" spans="1:6" ht="11.25">
      <c r="A124" s="31" t="s">
        <v>3188</v>
      </c>
      <c r="B124" s="33" t="s">
        <v>3189</v>
      </c>
      <c r="C124" s="28" t="str">
        <f t="shared" si="1"/>
        <v>36-0184-Grants for Construction of State Extended Care Facilities</v>
      </c>
      <c r="F124" s="16"/>
    </row>
    <row r="125" spans="1:6" ht="11.25">
      <c r="A125" s="31" t="s">
        <v>3190</v>
      </c>
      <c r="B125" s="33" t="s">
        <v>3191</v>
      </c>
      <c r="C125" s="28" t="str">
        <f t="shared" si="1"/>
        <v>36-0171-Office of Inspector General, Recovery Act</v>
      </c>
      <c r="F125" s="16"/>
    </row>
    <row r="126" spans="1:6" ht="11.25">
      <c r="A126" s="31" t="s">
        <v>3192</v>
      </c>
      <c r="B126" s="33" t="s">
        <v>3193</v>
      </c>
      <c r="C126" s="28" t="str">
        <f t="shared" si="1"/>
        <v>36-0158-Medical Facilities, Recovery Act</v>
      </c>
      <c r="F126" s="16"/>
    </row>
    <row r="127" spans="1:6" ht="11.25">
      <c r="A127" s="31" t="s">
        <v>3194</v>
      </c>
      <c r="B127" s="33" t="s">
        <v>3195</v>
      </c>
      <c r="C127" s="28" t="str">
        <f t="shared" si="1"/>
        <v>36-0130-National Cemetery Administration, Recovery Act</v>
      </c>
      <c r="F127" s="16"/>
    </row>
    <row r="128" spans="1:6" ht="11.25">
      <c r="A128" s="31" t="s">
        <v>3196</v>
      </c>
      <c r="B128" s="33" t="s">
        <v>3197</v>
      </c>
      <c r="C128" s="28" t="str">
        <f t="shared" si="1"/>
        <v>36-0101-Compensation and Pensions, Recovery Act</v>
      </c>
      <c r="F128" s="16"/>
    </row>
    <row r="129" spans="1:6" ht="11.25">
      <c r="A129" s="31" t="s">
        <v>3198</v>
      </c>
      <c r="B129" s="33" t="s">
        <v>3199</v>
      </c>
      <c r="C129" s="28" t="str">
        <f t="shared" si="1"/>
        <v>36-0168-Information Technology Systems, Recovery Act</v>
      </c>
      <c r="F129" s="16"/>
    </row>
    <row r="130" spans="1:6" ht="11.25">
      <c r="A130" s="31" t="s">
        <v>3200</v>
      </c>
      <c r="B130" s="33" t="s">
        <v>3201</v>
      </c>
      <c r="C130" s="28" t="str">
        <f t="shared" si="1"/>
        <v>47-4543-Federal Buildings Fund, Recovery Act</v>
      </c>
      <c r="F130" s="16"/>
    </row>
    <row r="131" spans="1:6" ht="11.25">
      <c r="A131" s="31" t="s">
        <v>3202</v>
      </c>
      <c r="B131" s="33" t="s">
        <v>3191</v>
      </c>
      <c r="C131" s="28" t="str">
        <f aca="true" t="shared" si="2" ref="C131:C194">A131&amp;"-"&amp;B131</f>
        <v>47-0112-Office of Inspector General, Recovery Act</v>
      </c>
      <c r="F131" s="16"/>
    </row>
    <row r="132" spans="1:6" ht="11.25">
      <c r="A132" s="31" t="s">
        <v>3203</v>
      </c>
      <c r="B132" s="33" t="s">
        <v>3204</v>
      </c>
      <c r="C132" s="28" t="str">
        <f t="shared" si="2"/>
        <v>47-0505-Energy-Efficient Federal Motor Vehicle Fleet Procurement</v>
      </c>
      <c r="F132" s="16"/>
    </row>
    <row r="133" spans="1:6" ht="11.25">
      <c r="A133" s="31" t="s">
        <v>3205</v>
      </c>
      <c r="B133" s="33" t="s">
        <v>3206</v>
      </c>
      <c r="C133" s="28" t="str">
        <f t="shared" si="2"/>
        <v>47-4534-Acquisition Services Fund</v>
      </c>
      <c r="F133" s="16"/>
    </row>
    <row r="134" spans="1:6" ht="11.25">
      <c r="A134" s="31" t="s">
        <v>3207</v>
      </c>
      <c r="B134" s="33" t="s">
        <v>3208</v>
      </c>
      <c r="C134" s="28" t="str">
        <f t="shared" si="2"/>
        <v>47-0403-Government-wide Policy, Recovery Act</v>
      </c>
      <c r="F134" s="16"/>
    </row>
    <row r="135" spans="1:6" ht="11.25">
      <c r="A135" s="31" t="s">
        <v>3209</v>
      </c>
      <c r="B135" s="33" t="s">
        <v>3210</v>
      </c>
      <c r="C135" s="28" t="str">
        <f t="shared" si="2"/>
        <v>49-0101-Research and Related Activities, Recovery Act</v>
      </c>
      <c r="F135" s="16"/>
    </row>
    <row r="136" spans="1:6" ht="11.25">
      <c r="A136" s="31" t="s">
        <v>1614</v>
      </c>
      <c r="B136" s="33" t="s">
        <v>2424</v>
      </c>
      <c r="C136" s="28" t="str">
        <f t="shared" si="2"/>
        <v>49-0107-Education and Human Resources, Recovery Act</v>
      </c>
      <c r="F136" s="16"/>
    </row>
    <row r="137" spans="1:6" ht="11.25">
      <c r="A137" s="31" t="s">
        <v>2425</v>
      </c>
      <c r="B137" s="33" t="s">
        <v>3002</v>
      </c>
      <c r="C137" s="28" t="str">
        <f t="shared" si="2"/>
        <v>49-0301-Office of the Inspector General, Recovery Act</v>
      </c>
      <c r="F137" s="16"/>
    </row>
    <row r="138" spans="1:6" ht="11.25">
      <c r="A138" s="31" t="s">
        <v>2426</v>
      </c>
      <c r="B138" s="33" t="s">
        <v>1405</v>
      </c>
      <c r="C138" s="28" t="str">
        <f t="shared" si="2"/>
        <v>49-0552-Major Research and Equipment and Facilities Construction</v>
      </c>
      <c r="F138" s="16"/>
    </row>
    <row r="139" spans="1:6" ht="11.25">
      <c r="A139" s="31" t="s">
        <v>1406</v>
      </c>
      <c r="B139" s="31" t="s">
        <v>1407</v>
      </c>
      <c r="C139" s="28" t="str">
        <f t="shared" si="2"/>
        <v>57-0743-Family Housing Construction, Air Force, Recovery Act</v>
      </c>
      <c r="F139" s="16"/>
    </row>
    <row r="140" spans="1:6" ht="11.25">
      <c r="A140" s="31" t="s">
        <v>1408</v>
      </c>
      <c r="B140" s="31" t="s">
        <v>1409</v>
      </c>
      <c r="C140" s="28" t="str">
        <f t="shared" si="2"/>
        <v>57-0748-Family Housing Operation and Maintenance, Air Force</v>
      </c>
      <c r="F140" s="16"/>
    </row>
    <row r="141" spans="1:6" ht="11.25">
      <c r="A141" s="31" t="s">
        <v>1410</v>
      </c>
      <c r="B141" s="31" t="s">
        <v>1411</v>
      </c>
      <c r="C141" s="28" t="str">
        <f t="shared" si="2"/>
        <v>57-3307-Military Construction, Air Force, Recovery Act</v>
      </c>
      <c r="F141" s="16"/>
    </row>
    <row r="142" spans="1:6" ht="11.25">
      <c r="A142" s="31" t="s">
        <v>1412</v>
      </c>
      <c r="B142" s="33" t="s">
        <v>1413</v>
      </c>
      <c r="C142" s="28" t="str">
        <f t="shared" si="2"/>
        <v>57-3404-Operation and Maintenance, Air Force, Recovery Act</v>
      </c>
      <c r="F142" s="16"/>
    </row>
    <row r="143" spans="1:6" ht="11.25">
      <c r="A143" s="31" t="s">
        <v>1414</v>
      </c>
      <c r="B143" s="31" t="s">
        <v>1415</v>
      </c>
      <c r="C143" s="28" t="str">
        <f t="shared" si="2"/>
        <v>57-3605-Research, Development, Test, and Evaluation, Air Force, Recovery</v>
      </c>
      <c r="F143" s="16"/>
    </row>
    <row r="144" spans="1:6" ht="11.25">
      <c r="A144" s="31" t="s">
        <v>1416</v>
      </c>
      <c r="B144" s="33" t="s">
        <v>1417</v>
      </c>
      <c r="C144" s="28" t="str">
        <f t="shared" si="2"/>
        <v>57-3744-Operation and Maintenance, Air Force Reserve, Recovery Act</v>
      </c>
      <c r="F144" s="16"/>
    </row>
    <row r="145" spans="1:6" ht="11.25">
      <c r="A145" s="31" t="s">
        <v>1418</v>
      </c>
      <c r="B145" s="33" t="s">
        <v>1419</v>
      </c>
      <c r="C145" s="28" t="str">
        <f t="shared" si="2"/>
        <v>57-3834-Military Construction, Air National Guard, Recovery Act</v>
      </c>
      <c r="F145" s="16"/>
    </row>
    <row r="146" spans="1:6" ht="11.25">
      <c r="A146" s="31" t="s">
        <v>1420</v>
      </c>
      <c r="B146" s="33" t="s">
        <v>1421</v>
      </c>
      <c r="C146" s="28" t="str">
        <f t="shared" si="2"/>
        <v>57-3844-Operation and Maintenance, Air National Guard, Recovery Act</v>
      </c>
      <c r="F146" s="16"/>
    </row>
    <row r="147" spans="1:6" ht="11.25">
      <c r="A147" s="31" t="s">
        <v>1422</v>
      </c>
      <c r="B147" s="33" t="s">
        <v>1423</v>
      </c>
      <c r="C147" s="28" t="str">
        <f t="shared" si="2"/>
        <v>59-0102-National Endowment for the Arts: Grants and Administration</v>
      </c>
      <c r="F147" s="16"/>
    </row>
    <row r="148" spans="1:6" ht="11.25">
      <c r="A148" s="31" t="s">
        <v>1424</v>
      </c>
      <c r="B148" s="33" t="s">
        <v>1844</v>
      </c>
      <c r="C148" s="28" t="str">
        <f t="shared" si="2"/>
        <v>60-0114-Railroad Unemployment Insurance Extended Benefit Payments</v>
      </c>
      <c r="F148" s="16"/>
    </row>
    <row r="149" spans="1:6" ht="11.25">
      <c r="A149" s="31" t="s">
        <v>1845</v>
      </c>
      <c r="B149" s="33" t="s">
        <v>1846</v>
      </c>
      <c r="C149" s="28" t="str">
        <f t="shared" si="2"/>
        <v>60-0115-Economic Recovery Payments</v>
      </c>
      <c r="F149" s="16"/>
    </row>
    <row r="150" spans="1:6" ht="11.25">
      <c r="A150" s="31" t="s">
        <v>1847</v>
      </c>
      <c r="B150" s="33" t="s">
        <v>2767</v>
      </c>
      <c r="C150" s="28" t="str">
        <f t="shared" si="2"/>
        <v>60-0116-Administrative Expenses, Recovery Act</v>
      </c>
      <c r="F150" s="16"/>
    </row>
    <row r="151" spans="1:6" ht="11.25">
      <c r="A151" s="31" t="s">
        <v>1848</v>
      </c>
      <c r="B151" s="31" t="s">
        <v>1849</v>
      </c>
      <c r="C151" s="28" t="str">
        <f t="shared" si="2"/>
        <v>60-8262-Limitation on Administration, Recovery Act</v>
      </c>
      <c r="F151" s="16"/>
    </row>
    <row r="152" spans="1:6" ht="11.25">
      <c r="A152" s="31" t="s">
        <v>1850</v>
      </c>
      <c r="B152" s="33" t="s">
        <v>1851</v>
      </c>
      <c r="C152" s="28" t="str">
        <f t="shared" si="2"/>
        <v>68-0102-State and Tribal Assistance Grants, Recovery Act</v>
      </c>
      <c r="F152" s="16"/>
    </row>
    <row r="153" spans="1:6" ht="11.25">
      <c r="A153" s="31" t="s">
        <v>1852</v>
      </c>
      <c r="B153" s="33" t="s">
        <v>1853</v>
      </c>
      <c r="C153" s="28" t="str">
        <f t="shared" si="2"/>
        <v>68-0108-Environmental Programs and Management</v>
      </c>
      <c r="F153" s="16"/>
    </row>
    <row r="154" spans="1:6" ht="11.25">
      <c r="A154" s="31" t="s">
        <v>1854</v>
      </c>
      <c r="B154" s="33" t="s">
        <v>1855</v>
      </c>
      <c r="C154" s="28" t="str">
        <f t="shared" si="2"/>
        <v>68-0249-Payment to the Hazardous Substance Superfund, Recovery Act</v>
      </c>
      <c r="F154" s="16"/>
    </row>
    <row r="155" spans="1:6" ht="11.25">
      <c r="A155" s="31" t="s">
        <v>1278</v>
      </c>
      <c r="B155" s="33" t="s">
        <v>1279</v>
      </c>
      <c r="C155" s="28" t="str">
        <f t="shared" si="2"/>
        <v>68-0252-Payment to the Leaking Underground Storage Tank Trust Fund</v>
      </c>
      <c r="F155" s="16"/>
    </row>
    <row r="156" spans="1:6" ht="11.25">
      <c r="A156" s="31" t="s">
        <v>1280</v>
      </c>
      <c r="B156" s="33" t="s">
        <v>1281</v>
      </c>
      <c r="C156" s="28" t="str">
        <f t="shared" si="2"/>
        <v>68-8195-Hazardous Substance Superfund, Recovery Act</v>
      </c>
      <c r="F156" s="16"/>
    </row>
    <row r="157" spans="1:6" ht="11.25">
      <c r="A157" s="31" t="s">
        <v>1282</v>
      </c>
      <c r="B157" s="33" t="s">
        <v>1283</v>
      </c>
      <c r="C157" s="28" t="str">
        <f t="shared" si="2"/>
        <v>68-8196-Leaking Underground Storage Tank Trust Fund Program</v>
      </c>
      <c r="F157" s="16"/>
    </row>
    <row r="158" spans="1:6" ht="11.25">
      <c r="A158" s="31" t="s">
        <v>1284</v>
      </c>
      <c r="B158" s="33" t="s">
        <v>3191</v>
      </c>
      <c r="C158" s="28" t="str">
        <f t="shared" si="2"/>
        <v>68-0113-Office of Inspector General, Recovery Act</v>
      </c>
      <c r="F158" s="16"/>
    </row>
    <row r="159" spans="1:6" ht="11.25">
      <c r="A159" s="31" t="s">
        <v>1285</v>
      </c>
      <c r="B159" s="33" t="s">
        <v>2998</v>
      </c>
      <c r="C159" s="28" t="str">
        <f t="shared" si="2"/>
        <v>69-0131-Salaries and Expenses, Recovery Act</v>
      </c>
      <c r="F159" s="16"/>
    </row>
    <row r="160" spans="1:6" ht="11.25">
      <c r="A160" s="31" t="s">
        <v>1286</v>
      </c>
      <c r="B160" s="33" t="s">
        <v>1287</v>
      </c>
      <c r="C160" s="28" t="str">
        <f t="shared" si="2"/>
        <v>69-0106-Supplemental Discretionary Grants for a National Surface Transportation</v>
      </c>
      <c r="F160" s="16"/>
    </row>
    <row r="161" spans="1:6" ht="11.25">
      <c r="A161" s="31" t="s">
        <v>1288</v>
      </c>
      <c r="B161" s="33" t="s">
        <v>1289</v>
      </c>
      <c r="C161" s="28" t="str">
        <f t="shared" si="2"/>
        <v>69-1304-Facilities and Equipment, Recovery Act</v>
      </c>
      <c r="F161" s="16"/>
    </row>
    <row r="162" spans="1:6" ht="11.25">
      <c r="A162" s="31" t="s">
        <v>1290</v>
      </c>
      <c r="B162" s="33" t="s">
        <v>1291</v>
      </c>
      <c r="C162" s="28" t="str">
        <f t="shared" si="2"/>
        <v>69-1306-Grants-in-aid for Airports, Recovery Act</v>
      </c>
      <c r="F162" s="16"/>
    </row>
    <row r="163" spans="1:6" ht="11.25">
      <c r="A163" s="31" t="s">
        <v>1292</v>
      </c>
      <c r="B163" s="33" t="s">
        <v>1293</v>
      </c>
      <c r="C163" s="28" t="str">
        <f t="shared" si="2"/>
        <v>69-0504-Highway Infrastructure Investment, Recovery Act</v>
      </c>
      <c r="F163" s="16"/>
    </row>
    <row r="164" spans="1:6" ht="11.25">
      <c r="A164" s="31" t="s">
        <v>1294</v>
      </c>
      <c r="B164" s="33" t="s">
        <v>1295</v>
      </c>
      <c r="C164" s="28" t="str">
        <f t="shared" si="2"/>
        <v>69-0718-Capital Assistance for High Speed Rail Corridors</v>
      </c>
      <c r="F164" s="16"/>
    </row>
    <row r="165" spans="1:6" ht="11.25">
      <c r="A165" s="31" t="s">
        <v>1296</v>
      </c>
      <c r="B165" s="33" t="s">
        <v>3611</v>
      </c>
      <c r="C165" s="28" t="str">
        <f t="shared" si="2"/>
        <v>69-0724-Capital Grants to the National Railroad Passenger Corporation</v>
      </c>
      <c r="F165" s="16"/>
    </row>
    <row r="166" spans="1:6" ht="11.25">
      <c r="A166" s="31" t="s">
        <v>3612</v>
      </c>
      <c r="B166" s="33" t="s">
        <v>3613</v>
      </c>
      <c r="C166" s="28" t="str">
        <f t="shared" si="2"/>
        <v>69-1749-Operations and Training, Recovery Act</v>
      </c>
      <c r="F166" s="16"/>
    </row>
    <row r="167" spans="1:6" ht="11.25">
      <c r="A167" s="31" t="s">
        <v>3614</v>
      </c>
      <c r="B167" s="33" t="s">
        <v>3615</v>
      </c>
      <c r="C167" s="28" t="str">
        <f t="shared" si="2"/>
        <v>69-1771-Assistance to Small Shipyards, Recovery Act</v>
      </c>
      <c r="F167" s="16"/>
    </row>
    <row r="168" spans="1:6" ht="11.25">
      <c r="A168" s="31" t="s">
        <v>3616</v>
      </c>
      <c r="B168" s="33" t="s">
        <v>3617</v>
      </c>
      <c r="C168" s="28" t="str">
        <f t="shared" si="2"/>
        <v>69-1101-Transit Capital Assistance, Recovery Act</v>
      </c>
      <c r="F168" s="16"/>
    </row>
    <row r="169" spans="1:6" ht="11.25">
      <c r="A169" s="31" t="s">
        <v>3618</v>
      </c>
      <c r="B169" s="33" t="s">
        <v>3619</v>
      </c>
      <c r="C169" s="28" t="str">
        <f t="shared" si="2"/>
        <v>69-1102-Fixed Guideway Infrastructure Investment, Recovery Act</v>
      </c>
      <c r="F169" s="16"/>
    </row>
    <row r="170" spans="1:6" ht="11.25">
      <c r="A170" s="31" t="s">
        <v>3620</v>
      </c>
      <c r="B170" s="33" t="s">
        <v>3621</v>
      </c>
      <c r="C170" s="28" t="str">
        <f t="shared" si="2"/>
        <v>69-1133-Capital Investment Grants, Recovery Act</v>
      </c>
      <c r="F170" s="16"/>
    </row>
    <row r="171" spans="1:6" ht="11.25">
      <c r="A171" s="31" t="s">
        <v>3622</v>
      </c>
      <c r="B171" s="33" t="s">
        <v>3623</v>
      </c>
      <c r="C171" s="28" t="str">
        <f t="shared" si="2"/>
        <v>70-0201-Operating Expenses, Recovery Act</v>
      </c>
      <c r="F171" s="16"/>
    </row>
    <row r="172" spans="1:6" ht="11.25">
      <c r="A172" s="31" t="s">
        <v>3624</v>
      </c>
      <c r="B172" s="33" t="s">
        <v>3625</v>
      </c>
      <c r="C172" s="28" t="str">
        <f t="shared" si="2"/>
        <v>70-0617-Acquisition, Construction, and Improvements</v>
      </c>
      <c r="F172" s="16"/>
    </row>
    <row r="173" spans="1:6" ht="11.25">
      <c r="A173" s="31" t="s">
        <v>3626</v>
      </c>
      <c r="B173" s="33" t="s">
        <v>3627</v>
      </c>
      <c r="C173" s="28" t="str">
        <f t="shared" si="2"/>
        <v>70-0618-Alteration of Bridges, Recovery Act</v>
      </c>
      <c r="F173" s="16"/>
    </row>
    <row r="174" spans="1:6" ht="11.25">
      <c r="A174" s="31" t="s">
        <v>3628</v>
      </c>
      <c r="B174" s="33" t="s">
        <v>3629</v>
      </c>
      <c r="C174" s="28" t="str">
        <f t="shared" si="2"/>
        <v>70-0546-Automation Modernization, Immigration and Customs Enforcement</v>
      </c>
      <c r="F174" s="16"/>
    </row>
    <row r="175" spans="1:6" ht="11.25">
      <c r="A175" s="31" t="s">
        <v>3630</v>
      </c>
      <c r="B175" s="33" t="s">
        <v>3631</v>
      </c>
      <c r="C175" s="28" t="str">
        <f t="shared" si="2"/>
        <v>70-0556-Aviation Security, Recovery Act</v>
      </c>
      <c r="F175" s="16"/>
    </row>
    <row r="176" spans="1:6" ht="11.25">
      <c r="A176" s="31" t="s">
        <v>3632</v>
      </c>
      <c r="B176" s="33" t="s">
        <v>3633</v>
      </c>
      <c r="C176" s="28" t="str">
        <f t="shared" si="2"/>
        <v>70-0534-Salaries and Expenses, Customs and Border Protection</v>
      </c>
      <c r="F176" s="16"/>
    </row>
    <row r="177" spans="1:6" ht="11.25">
      <c r="A177" s="31" t="s">
        <v>3634</v>
      </c>
      <c r="B177" s="33" t="s">
        <v>3635</v>
      </c>
      <c r="C177" s="28" t="str">
        <f t="shared" si="2"/>
        <v>70-0535-Construction, Customs and Border Protection</v>
      </c>
      <c r="F177" s="16"/>
    </row>
    <row r="178" spans="1:6" ht="11.25">
      <c r="A178" s="31" t="s">
        <v>3636</v>
      </c>
      <c r="B178" s="33" t="s">
        <v>3637</v>
      </c>
      <c r="C178" s="28" t="str">
        <f t="shared" si="2"/>
        <v>70-0536-Border Security Fencing, Infrastructure, and Technology</v>
      </c>
      <c r="F178" s="16"/>
    </row>
    <row r="179" spans="1:6" ht="11.25">
      <c r="A179" s="31" t="s">
        <v>3638</v>
      </c>
      <c r="B179" s="33" t="s">
        <v>3639</v>
      </c>
      <c r="C179" s="28" t="str">
        <f t="shared" si="2"/>
        <v>70-0563-State and Local Programs, Recovery Act</v>
      </c>
      <c r="F179" s="16"/>
    </row>
    <row r="180" spans="1:6" ht="11.25">
      <c r="A180" s="31" t="s">
        <v>3640</v>
      </c>
      <c r="B180" s="33" t="s">
        <v>3641</v>
      </c>
      <c r="C180" s="28" t="str">
        <f t="shared" si="2"/>
        <v>70-0567-Firefighter Assistance Grants, Recovery Act</v>
      </c>
      <c r="F180" s="16"/>
    </row>
    <row r="181" spans="1:6" ht="11.25">
      <c r="A181" s="31" t="s">
        <v>3642</v>
      </c>
      <c r="B181" s="33" t="s">
        <v>3643</v>
      </c>
      <c r="C181" s="28" t="str">
        <f t="shared" si="2"/>
        <v>70-0708-Emergency Food and Shelter, Recovery Act</v>
      </c>
      <c r="F181" s="16"/>
    </row>
    <row r="182" spans="1:6" ht="11.25">
      <c r="A182" s="31" t="s">
        <v>3644</v>
      </c>
      <c r="B182" s="33" t="s">
        <v>3645</v>
      </c>
      <c r="C182" s="28" t="str">
        <f t="shared" si="2"/>
        <v>70-0118-Office of the Under Secretary for Management, Recovery Act</v>
      </c>
      <c r="F182" s="16"/>
    </row>
    <row r="183" spans="1:6" ht="11.25">
      <c r="A183" s="31" t="s">
        <v>3646</v>
      </c>
      <c r="B183" s="31" t="s">
        <v>3647</v>
      </c>
      <c r="C183" s="28" t="str">
        <f t="shared" si="2"/>
        <v>72-0302-Capital Investment Fund</v>
      </c>
      <c r="F183" s="16"/>
    </row>
    <row r="184" spans="1:6" ht="11.25">
      <c r="A184" s="31" t="s">
        <v>3648</v>
      </c>
      <c r="B184" s="33" t="s">
        <v>2998</v>
      </c>
      <c r="C184" s="28" t="str">
        <f t="shared" si="2"/>
        <v>73-0101-Salaries and Expenses, Recovery Act</v>
      </c>
      <c r="F184" s="16"/>
    </row>
    <row r="185" spans="1:6" ht="11.25">
      <c r="A185" s="31" t="s">
        <v>3649</v>
      </c>
      <c r="B185" s="33" t="s">
        <v>3191</v>
      </c>
      <c r="C185" s="28" t="str">
        <f t="shared" si="2"/>
        <v>73-0201-Office of Inspector General, Recovery Act</v>
      </c>
      <c r="F185" s="16"/>
    </row>
    <row r="186" spans="1:6" ht="11.25">
      <c r="A186" s="31" t="s">
        <v>3650</v>
      </c>
      <c r="B186" s="33" t="s">
        <v>3651</v>
      </c>
      <c r="C186" s="28" t="str">
        <f t="shared" si="2"/>
        <v>73-1156-Business Loans Program Account, Recovery Act</v>
      </c>
      <c r="F186" s="16"/>
    </row>
    <row r="187" spans="1:6" ht="11.25">
      <c r="A187" s="31" t="s">
        <v>3652</v>
      </c>
      <c r="B187" s="33" t="s">
        <v>3653</v>
      </c>
      <c r="C187" s="28" t="str">
        <f t="shared" si="2"/>
        <v>73-4268-Surety Bond Guarantees Revolving Fund - Recovery Act</v>
      </c>
      <c r="F187" s="16"/>
    </row>
    <row r="188" spans="1:6" ht="11.25">
      <c r="A188" s="31" t="s">
        <v>3654</v>
      </c>
      <c r="B188" s="33" t="s">
        <v>3655</v>
      </c>
      <c r="C188" s="28" t="str">
        <f t="shared" si="2"/>
        <v>73-4279-Business Loan and Investment Direct Loan Financing Account</v>
      </c>
      <c r="F188" s="16"/>
    </row>
    <row r="189" spans="1:6" ht="11.25">
      <c r="A189" s="31" t="s">
        <v>3656</v>
      </c>
      <c r="B189" s="31" t="s">
        <v>3657</v>
      </c>
      <c r="C189" s="28" t="str">
        <f t="shared" si="2"/>
        <v>73-4280-Business Loan and Investment Guaranteed Loan Financing Account</v>
      </c>
      <c r="F189" s="16"/>
    </row>
    <row r="190" spans="1:6" ht="11.25">
      <c r="A190" s="33" t="s">
        <v>3658</v>
      </c>
      <c r="B190" s="33" t="s">
        <v>3659</v>
      </c>
      <c r="C190" s="28" t="str">
        <f t="shared" si="2"/>
        <v>75-0120-General Departmental Management</v>
      </c>
      <c r="F190" s="16"/>
    </row>
    <row r="191" spans="1:6" ht="11.25">
      <c r="A191" s="33" t="s">
        <v>3660</v>
      </c>
      <c r="B191" s="33" t="s">
        <v>3659</v>
      </c>
      <c r="C191" s="28" t="str">
        <f t="shared" si="2"/>
        <v>75-0121-General Departmental Management</v>
      </c>
      <c r="F191" s="16"/>
    </row>
    <row r="192" spans="1:6" ht="11.25">
      <c r="A192" s="33" t="s">
        <v>3661</v>
      </c>
      <c r="B192" s="33" t="s">
        <v>446</v>
      </c>
      <c r="C192" s="28" t="str">
        <f t="shared" si="2"/>
        <v>75-0129-Office of Inspector General</v>
      </c>
      <c r="F192" s="16"/>
    </row>
    <row r="193" spans="1:6" ht="11.25">
      <c r="A193" s="33" t="s">
        <v>3662</v>
      </c>
      <c r="B193" s="33" t="s">
        <v>3663</v>
      </c>
      <c r="C193" s="28" t="str">
        <f t="shared" si="2"/>
        <v>75-0131-Office of National Coordinator for Health Information Technology</v>
      </c>
      <c r="F193" s="16"/>
    </row>
    <row r="194" spans="1:6" ht="11.25">
      <c r="A194" s="33" t="s">
        <v>3664</v>
      </c>
      <c r="B194" s="33" t="s">
        <v>3665</v>
      </c>
      <c r="C194" s="28" t="str">
        <f t="shared" si="2"/>
        <v>75-0141-Public Health and Social Services Emergency Fund, Recovery</v>
      </c>
      <c r="F194" s="16"/>
    </row>
    <row r="195" spans="1:6" ht="11.25">
      <c r="A195" s="33" t="s">
        <v>3666</v>
      </c>
      <c r="B195" s="33" t="s">
        <v>3667</v>
      </c>
      <c r="C195" s="28" t="str">
        <f aca="true" t="shared" si="3" ref="C195:C258">A195&amp;"-"&amp;B195</f>
        <v>75-0144-Prevention and Wellness Fund, Recovery</v>
      </c>
      <c r="F195" s="16"/>
    </row>
    <row r="196" spans="1:6" ht="11.25">
      <c r="A196" s="33" t="s">
        <v>3668</v>
      </c>
      <c r="B196" s="33" t="s">
        <v>3669</v>
      </c>
      <c r="C196" s="28" t="str">
        <f t="shared" si="3"/>
        <v>75-0942-Disease Control, Research and Training, Recovery</v>
      </c>
      <c r="F196" s="16"/>
    </row>
    <row r="197" spans="1:6" ht="11.25">
      <c r="A197" s="33" t="s">
        <v>3670</v>
      </c>
      <c r="B197" s="33" t="s">
        <v>3671</v>
      </c>
      <c r="C197" s="28" t="str">
        <f t="shared" si="3"/>
        <v>75-0351-Health Resources and Services, Recovery</v>
      </c>
      <c r="F197" s="16"/>
    </row>
    <row r="198" spans="1:6" ht="11.25">
      <c r="A198" s="33" t="s">
        <v>3672</v>
      </c>
      <c r="B198" s="33" t="s">
        <v>3673</v>
      </c>
      <c r="C198" s="28" t="str">
        <f t="shared" si="3"/>
        <v>75-0389-Indian Health Services, Recovery</v>
      </c>
      <c r="F198" s="16"/>
    </row>
    <row r="199" spans="1:6" ht="11.25">
      <c r="A199" s="33" t="s">
        <v>3674</v>
      </c>
      <c r="B199" s="33" t="s">
        <v>3675</v>
      </c>
      <c r="C199" s="28" t="str">
        <f t="shared" si="3"/>
        <v>75-0392-Indian Health Facilities, Recovery</v>
      </c>
      <c r="F199" s="16"/>
    </row>
    <row r="200" spans="1:6" ht="11.25">
      <c r="A200" s="33" t="s">
        <v>3676</v>
      </c>
      <c r="B200" s="33" t="s">
        <v>3677</v>
      </c>
      <c r="C200" s="28" t="str">
        <f t="shared" si="3"/>
        <v>75-1701-Healthcare Research and Quality, Recovery </v>
      </c>
      <c r="F200" s="16"/>
    </row>
    <row r="201" spans="1:6" ht="11.25">
      <c r="A201" s="33" t="s">
        <v>3678</v>
      </c>
      <c r="B201" s="33" t="s">
        <v>3679</v>
      </c>
      <c r="C201" s="28" t="str">
        <f t="shared" si="3"/>
        <v>75-0808-National Library of Medicine</v>
      </c>
      <c r="F201" s="16"/>
    </row>
    <row r="202" spans="1:6" ht="11.25">
      <c r="A202" s="33" t="s">
        <v>3680</v>
      </c>
      <c r="B202" s="33" t="s">
        <v>3681</v>
      </c>
      <c r="C202" s="28" t="str">
        <f t="shared" si="3"/>
        <v>75-0818-John E. Fogarty International Center</v>
      </c>
      <c r="F202" s="16"/>
    </row>
    <row r="203" spans="1:6" ht="11.25">
      <c r="A203" s="33" t="s">
        <v>3682</v>
      </c>
      <c r="B203" s="33" t="s">
        <v>3683</v>
      </c>
      <c r="C203" s="28" t="str">
        <f t="shared" si="3"/>
        <v>75-0839-Building and Facilities, Recovery</v>
      </c>
      <c r="F203" s="16"/>
    </row>
    <row r="204" spans="1:6" ht="11.25">
      <c r="A204" s="33" t="s">
        <v>3684</v>
      </c>
      <c r="B204" s="33" t="s">
        <v>3078</v>
      </c>
      <c r="C204" s="28" t="str">
        <f t="shared" si="3"/>
        <v>75-0840-National Institute of Child Health and Human Development </v>
      </c>
      <c r="F204" s="16"/>
    </row>
    <row r="205" spans="1:6" ht="11.25">
      <c r="A205" s="33" t="s">
        <v>3079</v>
      </c>
      <c r="B205" s="33" t="s">
        <v>3080</v>
      </c>
      <c r="C205" s="28" t="str">
        <f t="shared" si="3"/>
        <v>75-0842-National Institute on Aging</v>
      </c>
      <c r="F205" s="16"/>
    </row>
    <row r="206" spans="1:6" ht="11.25">
      <c r="A206" s="33" t="s">
        <v>1693</v>
      </c>
      <c r="B206" s="33" t="s">
        <v>1694</v>
      </c>
      <c r="C206" s="28" t="str">
        <f t="shared" si="3"/>
        <v>75-0845-Office of Director, Recovery</v>
      </c>
      <c r="F206" s="16"/>
    </row>
    <row r="207" spans="1:6" ht="11.25">
      <c r="A207" s="33" t="s">
        <v>1695</v>
      </c>
      <c r="B207" s="33" t="s">
        <v>1696</v>
      </c>
      <c r="C207" s="28" t="str">
        <f t="shared" si="3"/>
        <v>75-0847-National Center for Research Resources, Recovery</v>
      </c>
      <c r="F207" s="16"/>
    </row>
    <row r="208" spans="1:6" ht="11.25">
      <c r="A208" s="33" t="s">
        <v>1697</v>
      </c>
      <c r="B208" s="33" t="s">
        <v>1618</v>
      </c>
      <c r="C208" s="28" t="str">
        <f t="shared" si="3"/>
        <v>75-0850-National Cancer Institute</v>
      </c>
      <c r="F208" s="16"/>
    </row>
    <row r="209" spans="1:6" ht="11.25">
      <c r="A209" s="33" t="s">
        <v>1698</v>
      </c>
      <c r="B209" s="33" t="s">
        <v>1699</v>
      </c>
      <c r="C209" s="28" t="str">
        <f t="shared" si="3"/>
        <v>75-0852-National Institute of General Medical Sciences</v>
      </c>
      <c r="F209" s="16"/>
    </row>
    <row r="210" spans="1:6" ht="11.25">
      <c r="A210" s="33" t="s">
        <v>1700</v>
      </c>
      <c r="B210" s="33" t="s">
        <v>1701</v>
      </c>
      <c r="C210" s="28" t="str">
        <f t="shared" si="3"/>
        <v>75-0863-National Institute of Environmental Health Sciences</v>
      </c>
      <c r="F210" s="16"/>
    </row>
    <row r="211" spans="1:6" ht="11.25">
      <c r="A211" s="33" t="s">
        <v>1702</v>
      </c>
      <c r="B211" s="33" t="s">
        <v>1703</v>
      </c>
      <c r="C211" s="28" t="str">
        <f t="shared" si="3"/>
        <v>75-0871-National Heart, Lung and Blood Institute</v>
      </c>
      <c r="F211" s="16"/>
    </row>
    <row r="212" spans="1:6" ht="11.25">
      <c r="A212" s="33" t="s">
        <v>1704</v>
      </c>
      <c r="B212" s="33" t="s">
        <v>1705</v>
      </c>
      <c r="C212" s="28" t="str">
        <f t="shared" si="3"/>
        <v>75-0874-National Institute of Dental and Craniofacial Research</v>
      </c>
      <c r="F212" s="16"/>
    </row>
    <row r="213" spans="1:6" ht="11.25">
      <c r="A213" s="33" t="s">
        <v>1706</v>
      </c>
      <c r="B213" s="33" t="s">
        <v>1707</v>
      </c>
      <c r="C213" s="28" t="str">
        <f t="shared" si="3"/>
        <v>75-0883-National Institute of Diabetes and Digestive and Kidney Diseases</v>
      </c>
      <c r="F213" s="16"/>
    </row>
    <row r="214" spans="1:6" ht="11.25">
      <c r="A214" s="33" t="s">
        <v>1708</v>
      </c>
      <c r="B214" s="33" t="s">
        <v>1709</v>
      </c>
      <c r="C214" s="28" t="str">
        <f t="shared" si="3"/>
        <v>75-0899-National Institute of Bioimaging and Bioengineering</v>
      </c>
      <c r="F214" s="16"/>
    </row>
    <row r="215" spans="1:6" ht="11.25">
      <c r="A215" s="33" t="s">
        <v>1710</v>
      </c>
      <c r="B215" s="33" t="s">
        <v>1711</v>
      </c>
      <c r="C215" s="28" t="str">
        <f t="shared" si="3"/>
        <v>75-0900-National Institute of Allergy and Infectious Diseases</v>
      </c>
      <c r="F215" s="16"/>
    </row>
    <row r="216" spans="1:6" ht="11.25">
      <c r="A216" s="33" t="s">
        <v>1712</v>
      </c>
      <c r="B216" s="33" t="s">
        <v>1713</v>
      </c>
      <c r="C216" s="28" t="str">
        <f t="shared" si="3"/>
        <v>75-0901-National Institute of Neurological Disorders and Stroke</v>
      </c>
      <c r="F216" s="16"/>
    </row>
    <row r="217" spans="1:6" ht="11.25">
      <c r="A217" s="33" t="s">
        <v>1714</v>
      </c>
      <c r="B217" s="33" t="s">
        <v>1715</v>
      </c>
      <c r="C217" s="28" t="str">
        <f t="shared" si="3"/>
        <v>75-0902-National Eye Institute</v>
      </c>
      <c r="F217" s="16"/>
    </row>
    <row r="218" spans="1:6" ht="11.25">
      <c r="A218" s="33" t="s">
        <v>1716</v>
      </c>
      <c r="B218" s="33" t="s">
        <v>1619</v>
      </c>
      <c r="C218" s="28" t="str">
        <f t="shared" si="3"/>
        <v>75-0903-National Institute of Arthritis and Musculoskeletal and Skin Diseases</v>
      </c>
      <c r="F218" s="16"/>
    </row>
    <row r="219" spans="1:6" ht="11.25">
      <c r="A219" s="33" t="s">
        <v>1717</v>
      </c>
      <c r="B219" s="33" t="s">
        <v>1718</v>
      </c>
      <c r="C219" s="28" t="str">
        <f t="shared" si="3"/>
        <v>75-0904-National Institute of Nursing Research</v>
      </c>
      <c r="F219" s="16"/>
    </row>
    <row r="220" spans="1:6" ht="11.25">
      <c r="A220" s="33" t="s">
        <v>1719</v>
      </c>
      <c r="B220" s="33" t="s">
        <v>1620</v>
      </c>
      <c r="C220" s="28" t="str">
        <f t="shared" si="3"/>
        <v>75-0905-National Institute on Deafness and other Communication Disorders</v>
      </c>
      <c r="F220" s="16"/>
    </row>
    <row r="221" spans="1:6" ht="11.25">
      <c r="A221" s="33" t="s">
        <v>1720</v>
      </c>
      <c r="B221" s="33" t="s">
        <v>1721</v>
      </c>
      <c r="C221" s="28" t="str">
        <f t="shared" si="3"/>
        <v>75-0906-National Human Genome Research Institute</v>
      </c>
      <c r="F221" s="16"/>
    </row>
    <row r="222" spans="1:6" ht="11.25">
      <c r="A222" s="33" t="s">
        <v>1722</v>
      </c>
      <c r="B222" s="33" t="s">
        <v>1723</v>
      </c>
      <c r="C222" s="28" t="str">
        <f t="shared" si="3"/>
        <v>75-0907-National Institute of Mental Health</v>
      </c>
      <c r="F222" s="16"/>
    </row>
    <row r="223" spans="1:6" ht="11.25">
      <c r="A223" s="33" t="s">
        <v>1724</v>
      </c>
      <c r="B223" s="33" t="s">
        <v>1725</v>
      </c>
      <c r="C223" s="28" t="str">
        <f t="shared" si="3"/>
        <v>75-0908-National Institute on Drug Abuse</v>
      </c>
      <c r="F223" s="16"/>
    </row>
    <row r="224" spans="1:6" ht="11.25">
      <c r="A224" s="33" t="s">
        <v>1726</v>
      </c>
      <c r="B224" s="33" t="s">
        <v>1727</v>
      </c>
      <c r="C224" s="28" t="str">
        <f t="shared" si="3"/>
        <v>75-0909-National Institute on Alcohol Abuse and Alcoholism</v>
      </c>
      <c r="F224" s="16"/>
    </row>
    <row r="225" spans="1:6" ht="11.25">
      <c r="A225" s="33" t="s">
        <v>1728</v>
      </c>
      <c r="B225" s="33" t="s">
        <v>1729</v>
      </c>
      <c r="C225" s="28" t="str">
        <f t="shared" si="3"/>
        <v>75-0910-National Center for Complementary and Alternative Medicine</v>
      </c>
      <c r="F225" s="16"/>
    </row>
    <row r="226" spans="1:6" ht="11.25">
      <c r="A226" s="33" t="s">
        <v>1730</v>
      </c>
      <c r="B226" s="33" t="s">
        <v>1731</v>
      </c>
      <c r="C226" s="28" t="str">
        <f t="shared" si="3"/>
        <v>75-0911-National Center on Minority Health and Health Disparities</v>
      </c>
      <c r="F226" s="16"/>
    </row>
    <row r="227" spans="1:6" ht="11.25">
      <c r="A227" s="33" t="s">
        <v>1732</v>
      </c>
      <c r="B227" s="33" t="s">
        <v>1733</v>
      </c>
      <c r="C227" s="28" t="str">
        <f t="shared" si="3"/>
        <v>75-0510-Program Management</v>
      </c>
      <c r="F227" s="16"/>
    </row>
    <row r="228" spans="1:6" ht="11.25">
      <c r="A228" s="33" t="s">
        <v>1734</v>
      </c>
      <c r="B228" s="33" t="s">
        <v>1735</v>
      </c>
      <c r="C228" s="28" t="str">
        <f t="shared" si="3"/>
        <v>75-0518-Grants to States for Medicaid</v>
      </c>
      <c r="F228" s="16"/>
    </row>
    <row r="229" spans="1:6" ht="11.25">
      <c r="A229" s="33" t="s">
        <v>1736</v>
      </c>
      <c r="B229" s="33" t="s">
        <v>1737</v>
      </c>
      <c r="C229" s="28" t="str">
        <f t="shared" si="3"/>
        <v>75-0143-Aging Services Programs, Recovery</v>
      </c>
      <c r="F229" s="16"/>
    </row>
    <row r="230" spans="1:6" ht="11.25">
      <c r="A230" s="33" t="s">
        <v>1738</v>
      </c>
      <c r="B230" s="33" t="s">
        <v>1739</v>
      </c>
      <c r="C230" s="28" t="str">
        <f t="shared" si="3"/>
        <v>75-1501-Payments to States for Child Support Enforcement and Family Support</v>
      </c>
      <c r="F230" s="16"/>
    </row>
    <row r="231" spans="1:6" ht="11.25">
      <c r="A231" s="33" t="s">
        <v>1740</v>
      </c>
      <c r="B231" s="33" t="s">
        <v>1741</v>
      </c>
      <c r="C231" s="28" t="str">
        <f t="shared" si="3"/>
        <v>75-1516-Payments to States for Child Care and Development Block Grant</v>
      </c>
      <c r="F231" s="16"/>
    </row>
    <row r="232" spans="1:6" ht="11.25">
      <c r="A232" s="33" t="s">
        <v>1742</v>
      </c>
      <c r="B232" s="33" t="s">
        <v>1743</v>
      </c>
      <c r="C232" s="28" t="str">
        <f t="shared" si="3"/>
        <v>75-1523-Emergency Contingency Fund for State Temporary Assistance for Needy</v>
      </c>
      <c r="F232" s="16"/>
    </row>
    <row r="233" spans="1:6" ht="11.25">
      <c r="A233" s="33" t="s">
        <v>1744</v>
      </c>
      <c r="B233" s="33" t="s">
        <v>1819</v>
      </c>
      <c r="C233" s="28" t="str">
        <f t="shared" si="3"/>
        <v>75-1537-Children and Families Services Programs, Recovery</v>
      </c>
      <c r="F233" s="16"/>
    </row>
    <row r="234" spans="1:6" ht="11.25">
      <c r="A234" s="33" t="s">
        <v>1820</v>
      </c>
      <c r="B234" s="33" t="s">
        <v>1821</v>
      </c>
      <c r="C234" s="28" t="str">
        <f t="shared" si="3"/>
        <v>75-1546-Payment to States for Foster Care and Adoption Assistance, Recovery</v>
      </c>
      <c r="F234" s="16"/>
    </row>
    <row r="235" spans="1:6" ht="11.25">
      <c r="A235" s="33" t="s">
        <v>1822</v>
      </c>
      <c r="B235" s="33" t="s">
        <v>1823</v>
      </c>
      <c r="C235" s="28" t="str">
        <f t="shared" si="3"/>
        <v>75-1558-Temporary Assistance for Needy Families</v>
      </c>
      <c r="F235" s="16"/>
    </row>
    <row r="236" spans="1:6" ht="11.25">
      <c r="A236" s="31" t="s">
        <v>1824</v>
      </c>
      <c r="B236" s="33" t="s">
        <v>3191</v>
      </c>
      <c r="C236" s="28" t="str">
        <f t="shared" si="3"/>
        <v>80-0116-Office of Inspector General, Recovery Act</v>
      </c>
      <c r="F236" s="16"/>
    </row>
    <row r="237" spans="1:6" ht="11.25">
      <c r="A237" s="31" t="s">
        <v>1825</v>
      </c>
      <c r="B237" s="33" t="s">
        <v>1826</v>
      </c>
      <c r="C237" s="28" t="str">
        <f t="shared" si="3"/>
        <v>80-0119-Science, Recovery Act</v>
      </c>
      <c r="F237" s="16"/>
    </row>
    <row r="238" spans="1:6" ht="11.25">
      <c r="A238" s="31" t="s">
        <v>1827</v>
      </c>
      <c r="B238" s="33" t="s">
        <v>1828</v>
      </c>
      <c r="C238" s="28" t="str">
        <f t="shared" si="3"/>
        <v>80-0121-Cross Agency Support, Recovery Act</v>
      </c>
      <c r="F238" s="16"/>
    </row>
    <row r="239" spans="1:6" ht="11.25">
      <c r="A239" s="31" t="s">
        <v>1829</v>
      </c>
      <c r="B239" s="33" t="s">
        <v>1830</v>
      </c>
      <c r="C239" s="28" t="str">
        <f t="shared" si="3"/>
        <v>80-0123-Exploration, Recovery Act</v>
      </c>
      <c r="F239" s="16"/>
    </row>
    <row r="240" spans="1:6" ht="11.25">
      <c r="A240" s="31" t="s">
        <v>1831</v>
      </c>
      <c r="B240" s="33" t="s">
        <v>1255</v>
      </c>
      <c r="C240" s="28" t="str">
        <f t="shared" si="3"/>
        <v>80-0125-Aeronautics, Recovery Act</v>
      </c>
      <c r="F240" s="16"/>
    </row>
    <row r="241" spans="1:6" ht="11.25">
      <c r="A241" s="31" t="s">
        <v>1425</v>
      </c>
      <c r="B241" s="33" t="s">
        <v>1426</v>
      </c>
      <c r="C241" s="28" t="str">
        <f t="shared" si="3"/>
        <v>86-0306-Green Retrofit Program (Grants) for Multifam Housing</v>
      </c>
      <c r="F241" s="16"/>
    </row>
    <row r="242" spans="1:6" ht="11.25">
      <c r="A242" s="31" t="s">
        <v>1427</v>
      </c>
      <c r="B242" s="33" t="s">
        <v>1428</v>
      </c>
      <c r="C242" s="28" t="str">
        <f t="shared" si="3"/>
        <v>86-0328-Administration, Operations, and Management - Recovery Act</v>
      </c>
      <c r="F242" s="16"/>
    </row>
    <row r="243" spans="1:6" ht="11.25">
      <c r="A243" s="31" t="s">
        <v>1429</v>
      </c>
      <c r="B243" s="33" t="s">
        <v>1430</v>
      </c>
      <c r="C243" s="28" t="str">
        <f t="shared" si="3"/>
        <v>86-0330-Housing Personnel Compensation and Benefits - Recovery Act</v>
      </c>
      <c r="F243" s="16"/>
    </row>
    <row r="244" spans="1:6" ht="11.25">
      <c r="A244" s="31" t="s">
        <v>1431</v>
      </c>
      <c r="B244" s="33" t="s">
        <v>1432</v>
      </c>
      <c r="C244" s="28" t="str">
        <f t="shared" si="3"/>
        <v>86-0348-Green Retrofit Program (Loans) for Multifam Housing</v>
      </c>
      <c r="F244" s="16"/>
    </row>
    <row r="245" spans="1:6" ht="11.25">
      <c r="A245" s="31" t="s">
        <v>1433</v>
      </c>
      <c r="B245" s="33" t="s">
        <v>1434</v>
      </c>
      <c r="C245" s="28" t="str">
        <f t="shared" si="3"/>
        <v>86-4585-Working Capital Fund - Recovery Act</v>
      </c>
      <c r="F245" s="16"/>
    </row>
    <row r="246" spans="1:6" ht="11.25">
      <c r="A246" s="31" t="s">
        <v>1435</v>
      </c>
      <c r="B246" s="33" t="s">
        <v>3191</v>
      </c>
      <c r="C246" s="28" t="str">
        <f t="shared" si="3"/>
        <v>86-0190-Office of Inspector General, Recovery Act</v>
      </c>
      <c r="F246" s="16"/>
    </row>
    <row r="247" spans="1:6" ht="11.25">
      <c r="A247" s="31" t="s">
        <v>1436</v>
      </c>
      <c r="B247" s="33" t="s">
        <v>1437</v>
      </c>
      <c r="C247" s="28" t="str">
        <f t="shared" si="3"/>
        <v>86-0161-Community Development Fund, Recovery Act</v>
      </c>
      <c r="F247" s="16"/>
    </row>
    <row r="248" spans="1:6" ht="11.25">
      <c r="A248" s="31" t="s">
        <v>1438</v>
      </c>
      <c r="B248" s="33" t="s">
        <v>1439</v>
      </c>
      <c r="C248" s="28" t="str">
        <f t="shared" si="3"/>
        <v>86-0193-Homelessness Prevention Fund, Recovery Act</v>
      </c>
      <c r="F248" s="16"/>
    </row>
    <row r="249" spans="1:6" ht="11.25">
      <c r="A249" s="31" t="s">
        <v>1440</v>
      </c>
      <c r="B249" s="33" t="s">
        <v>1441</v>
      </c>
      <c r="C249" s="28" t="str">
        <f t="shared" si="3"/>
        <v>86-0203-Home Investment Partnership Program, Recovery Act</v>
      </c>
      <c r="F249" s="16"/>
    </row>
    <row r="250" spans="1:6" ht="11.25">
      <c r="A250" s="31" t="s">
        <v>1442</v>
      </c>
      <c r="B250" s="33" t="s">
        <v>1443</v>
      </c>
      <c r="C250" s="28" t="str">
        <f t="shared" si="3"/>
        <v>86-0346-Personnel Compensation and Benefits - Recovery Act</v>
      </c>
      <c r="F250" s="16"/>
    </row>
    <row r="251" spans="1:6" ht="11.25">
      <c r="A251" s="31" t="s">
        <v>1444</v>
      </c>
      <c r="B251" s="33" t="s">
        <v>1445</v>
      </c>
      <c r="C251" s="28" t="str">
        <f t="shared" si="3"/>
        <v>86-0303-Project-based Rental Assistance</v>
      </c>
      <c r="F251" s="16"/>
    </row>
    <row r="252" spans="1:6" ht="11.25">
      <c r="A252" s="31" t="s">
        <v>1446</v>
      </c>
      <c r="B252" s="33" t="s">
        <v>1447</v>
      </c>
      <c r="C252" s="28" t="str">
        <f t="shared" si="3"/>
        <v>86-0305-Public Housing Capital Fund, Recovery Act</v>
      </c>
      <c r="F252" s="16"/>
    </row>
    <row r="253" spans="1:6" ht="11.25">
      <c r="A253" s="31" t="s">
        <v>1448</v>
      </c>
      <c r="B253" s="33" t="s">
        <v>1449</v>
      </c>
      <c r="C253" s="28" t="str">
        <f t="shared" si="3"/>
        <v>86-0327-Native American Housing Block Grant, Recovery Act</v>
      </c>
      <c r="F253" s="16"/>
    </row>
    <row r="254" spans="1:6" ht="11.25">
      <c r="A254" s="31" t="s">
        <v>1450</v>
      </c>
      <c r="B254" s="33" t="s">
        <v>1443</v>
      </c>
      <c r="C254" s="28" t="str">
        <f t="shared" si="3"/>
        <v>86-0345-Personnel Compensation and Benefits - Recovery Act</v>
      </c>
      <c r="F254" s="16"/>
    </row>
    <row r="255" spans="1:6" ht="11.25">
      <c r="A255" s="31" t="s">
        <v>1451</v>
      </c>
      <c r="B255" s="33" t="s">
        <v>1452</v>
      </c>
      <c r="C255" s="28" t="str">
        <f t="shared" si="3"/>
        <v>86-0177-Lead Hazard Reduction, Recovery Act</v>
      </c>
      <c r="F255" s="16"/>
    </row>
    <row r="256" spans="1:6" ht="11.25">
      <c r="A256" s="31" t="s">
        <v>1453</v>
      </c>
      <c r="B256" s="33" t="s">
        <v>1443</v>
      </c>
      <c r="C256" s="28" t="str">
        <f t="shared" si="3"/>
        <v>86-0347-Personnel Compensation and Benefits - Recovery Act</v>
      </c>
      <c r="F256" s="16"/>
    </row>
    <row r="257" spans="1:6" ht="11.25">
      <c r="A257" s="33" t="s">
        <v>1454</v>
      </c>
      <c r="B257" s="35" t="s">
        <v>1455</v>
      </c>
      <c r="C257" s="28" t="str">
        <f t="shared" si="3"/>
        <v>89-0209-Title 17 Innovative Technology Loan Guarantee Program</v>
      </c>
      <c r="F257" s="16"/>
    </row>
    <row r="258" spans="1:6" ht="11.25">
      <c r="A258" s="33" t="s">
        <v>1456</v>
      </c>
      <c r="B258" s="35" t="s">
        <v>1457</v>
      </c>
      <c r="C258" s="28" t="str">
        <f t="shared" si="3"/>
        <v>89-0323-Advance Technology Vehicles Manufacturing Loan Program</v>
      </c>
      <c r="F258" s="16"/>
    </row>
    <row r="259" spans="1:6" ht="11.25">
      <c r="A259" s="33" t="s">
        <v>1458</v>
      </c>
      <c r="B259" s="33" t="s">
        <v>1621</v>
      </c>
      <c r="C259" s="28" t="str">
        <f aca="true" t="shared" si="4" ref="C259:C301">A259&amp;"-"&amp;B259</f>
        <v>89-0331-Energy Efficiency and Renewable Energy, Recovery</v>
      </c>
      <c r="F259" s="16"/>
    </row>
    <row r="260" spans="1:6" ht="11.25">
      <c r="A260" s="33" t="s">
        <v>1459</v>
      </c>
      <c r="B260" s="33" t="s">
        <v>1460</v>
      </c>
      <c r="C260" s="28" t="str">
        <f t="shared" si="4"/>
        <v>89-0335-Non-defense Environmental Clean-up, Recovery</v>
      </c>
      <c r="F260" s="16"/>
    </row>
    <row r="261" spans="1:6" ht="11.25">
      <c r="A261" s="33" t="s">
        <v>1461</v>
      </c>
      <c r="B261" s="33" t="s">
        <v>1462</v>
      </c>
      <c r="C261" s="28" t="str">
        <f t="shared" si="4"/>
        <v>89-0336-Energy Transformation Acceleration Fund</v>
      </c>
      <c r="F261" s="16"/>
    </row>
    <row r="262" spans="1:6" ht="11.25">
      <c r="A262" s="33" t="s">
        <v>1463</v>
      </c>
      <c r="B262" s="35" t="s">
        <v>1464</v>
      </c>
      <c r="C262" s="28" t="str">
        <f t="shared" si="4"/>
        <v>89-4576-Title 17 Innovative Technology Direct Loan Financing, Recovery</v>
      </c>
      <c r="F262" s="16"/>
    </row>
    <row r="263" spans="1:6" ht="11.25">
      <c r="A263" s="33" t="s">
        <v>1465</v>
      </c>
      <c r="B263" s="33" t="s">
        <v>1466</v>
      </c>
      <c r="C263" s="28" t="str">
        <f t="shared" si="4"/>
        <v>89-0227-Science Recovery</v>
      </c>
      <c r="F263" s="16"/>
    </row>
    <row r="264" spans="1:6" ht="11.25">
      <c r="A264" s="33" t="s">
        <v>1467</v>
      </c>
      <c r="B264" s="35" t="s">
        <v>1468</v>
      </c>
      <c r="C264" s="28" t="str">
        <f t="shared" si="4"/>
        <v>89-0211-Fossil Energy Research and Development</v>
      </c>
      <c r="F264" s="16"/>
    </row>
    <row r="265" spans="1:6" ht="11.25">
      <c r="A265" s="33" t="s">
        <v>1469</v>
      </c>
      <c r="B265" s="33" t="s">
        <v>1470</v>
      </c>
      <c r="C265" s="28" t="str">
        <f t="shared" si="4"/>
        <v>89-4404-Western Area Power Administration Fund, Borrowing Authority</v>
      </c>
      <c r="F265" s="16"/>
    </row>
    <row r="266" spans="1:6" ht="11.25">
      <c r="A266" s="33" t="s">
        <v>1471</v>
      </c>
      <c r="B266" s="33" t="s">
        <v>1472</v>
      </c>
      <c r="C266" s="28" t="str">
        <f t="shared" si="4"/>
        <v>89-4405-Bonneville Power Administration Fund</v>
      </c>
      <c r="F266" s="16"/>
    </row>
    <row r="267" spans="1:6" ht="11.25">
      <c r="A267" s="33" t="s">
        <v>1473</v>
      </c>
      <c r="B267" s="33" t="s">
        <v>1474</v>
      </c>
      <c r="C267" s="28" t="str">
        <f t="shared" si="4"/>
        <v>89-0253-Defense Environmental Clean-up Recovery</v>
      </c>
      <c r="F267" s="16"/>
    </row>
    <row r="268" spans="1:6" ht="11.25">
      <c r="A268" s="33" t="s">
        <v>1475</v>
      </c>
      <c r="B268" s="33" t="s">
        <v>1622</v>
      </c>
      <c r="C268" s="28" t="str">
        <f t="shared" si="4"/>
        <v>89-0328-Electricity Delivery and Energy Reliability, Recovery</v>
      </c>
      <c r="F268" s="16"/>
    </row>
    <row r="269" spans="1:6" ht="11.25">
      <c r="A269" s="33" t="s">
        <v>1476</v>
      </c>
      <c r="B269" s="33" t="s">
        <v>446</v>
      </c>
      <c r="C269" s="28" t="str">
        <f t="shared" si="4"/>
        <v>89-0237-Office of Inspector General</v>
      </c>
      <c r="F269" s="16"/>
    </row>
    <row r="270" spans="1:6" ht="11.25">
      <c r="A270" s="33" t="s">
        <v>1477</v>
      </c>
      <c r="B270" s="33" t="s">
        <v>1623</v>
      </c>
      <c r="C270" s="28" t="str">
        <f t="shared" si="4"/>
        <v>89-4180-Isotope Production and Distribution Program</v>
      </c>
      <c r="F270" s="16"/>
    </row>
    <row r="271" spans="1:6" ht="11.25">
      <c r="A271" s="33" t="s">
        <v>1478</v>
      </c>
      <c r="B271" s="33" t="s">
        <v>1479</v>
      </c>
      <c r="C271" s="28" t="str">
        <f t="shared" si="4"/>
        <v>89-5657-Uranium Enrichment Decontamination and Decommissioning Fund, Recovery</v>
      </c>
      <c r="F271" s="16"/>
    </row>
    <row r="272" spans="1:6" ht="11.25">
      <c r="A272" s="33" t="s">
        <v>1480</v>
      </c>
      <c r="B272" s="35" t="s">
        <v>1481</v>
      </c>
      <c r="C272" s="28" t="str">
        <f t="shared" si="4"/>
        <v>89-4486-Title 17 Innovative Technology Guaranteed Loan Financing</v>
      </c>
      <c r="F272" s="16"/>
    </row>
    <row r="273" spans="1:6" ht="11.25">
      <c r="A273" s="33" t="s">
        <v>1482</v>
      </c>
      <c r="B273" s="33" t="s">
        <v>1483</v>
      </c>
      <c r="C273" s="28" t="str">
        <f t="shared" si="4"/>
        <v>89-5655-Construction, Rehabilitation, Operation and Maintenance Western</v>
      </c>
      <c r="F273" s="16"/>
    </row>
    <row r="274" spans="1:6" ht="11.25">
      <c r="A274" s="31" t="s">
        <v>1484</v>
      </c>
      <c r="B274" s="33" t="s">
        <v>3002</v>
      </c>
      <c r="C274" s="28" t="str">
        <f t="shared" si="4"/>
        <v>91-1401-Office of the Inspector General, Recovery Act</v>
      </c>
      <c r="F274" s="16"/>
    </row>
    <row r="275" spans="1:6" ht="11.25">
      <c r="A275" s="31" t="s">
        <v>1485</v>
      </c>
      <c r="B275" s="33" t="s">
        <v>1486</v>
      </c>
      <c r="C275" s="28" t="str">
        <f t="shared" si="4"/>
        <v>91-0299-Special Education, Recovery Act</v>
      </c>
      <c r="F275" s="16"/>
    </row>
    <row r="276" spans="1:6" ht="11.25">
      <c r="A276" s="31" t="s">
        <v>1487</v>
      </c>
      <c r="B276" s="33" t="s">
        <v>1488</v>
      </c>
      <c r="C276" s="28" t="str">
        <f t="shared" si="4"/>
        <v>91-0302-Rehabilitation Services and Disability Research, Recovery Act</v>
      </c>
      <c r="F276" s="16"/>
    </row>
    <row r="277" spans="1:6" ht="11.25">
      <c r="A277" s="31" t="s">
        <v>1489</v>
      </c>
      <c r="B277" s="33" t="s">
        <v>1490</v>
      </c>
      <c r="C277" s="28" t="str">
        <f t="shared" si="4"/>
        <v>91-0198-Student Aid Administration, Recovery Act</v>
      </c>
      <c r="F277" s="16"/>
    </row>
    <row r="278" spans="1:6" ht="11.25">
      <c r="A278" s="31" t="s">
        <v>1491</v>
      </c>
      <c r="B278" s="33" t="s">
        <v>1492</v>
      </c>
      <c r="C278" s="28" t="str">
        <f t="shared" si="4"/>
        <v>91-0199-Student Financial Assistance, Recovery Act</v>
      </c>
      <c r="F278" s="16"/>
    </row>
    <row r="279" spans="1:6" ht="11.25">
      <c r="A279" s="31" t="s">
        <v>1493</v>
      </c>
      <c r="B279" s="33" t="s">
        <v>1494</v>
      </c>
      <c r="C279" s="28" t="str">
        <f t="shared" si="4"/>
        <v>91-0196-Higher Education, Recovery Act</v>
      </c>
      <c r="F279" s="16"/>
    </row>
    <row r="280" spans="1:6" ht="11.25">
      <c r="A280" s="31" t="s">
        <v>1495</v>
      </c>
      <c r="B280" s="33" t="s">
        <v>1496</v>
      </c>
      <c r="C280" s="28" t="str">
        <f t="shared" si="4"/>
        <v>91-0197-Institute of Education Sciences, Recovery Act</v>
      </c>
      <c r="F280" s="16"/>
    </row>
    <row r="281" spans="1:6" ht="11.25">
      <c r="A281" s="31" t="s">
        <v>1497</v>
      </c>
      <c r="B281" s="33" t="s">
        <v>1498</v>
      </c>
      <c r="C281" s="28" t="str">
        <f t="shared" si="4"/>
        <v>91-0103-Impact Aid, Recovery Act</v>
      </c>
      <c r="F281" s="16"/>
    </row>
    <row r="282" spans="1:6" ht="11.25">
      <c r="A282" s="31" t="s">
        <v>1499</v>
      </c>
      <c r="B282" s="33" t="s">
        <v>1500</v>
      </c>
      <c r="C282" s="28" t="str">
        <f t="shared" si="4"/>
        <v>91-0901-Compensatory Education for the Disadvantaged, Recovery Act</v>
      </c>
      <c r="F282" s="16"/>
    </row>
    <row r="283" spans="1:6" ht="11.25">
      <c r="A283" s="31" t="s">
        <v>1501</v>
      </c>
      <c r="B283" s="33" t="s">
        <v>1502</v>
      </c>
      <c r="C283" s="28" t="str">
        <f t="shared" si="4"/>
        <v>91-1001-School Improvement Programs, Recovery Act</v>
      </c>
      <c r="F283" s="16"/>
    </row>
    <row r="284" spans="1:6" ht="11.25">
      <c r="A284" s="31" t="s">
        <v>1503</v>
      </c>
      <c r="B284" s="33" t="s">
        <v>1504</v>
      </c>
      <c r="C284" s="28" t="str">
        <f t="shared" si="4"/>
        <v>91-1909-State Fiscal Stabilization Fund, Recovery Act</v>
      </c>
      <c r="F284" s="16"/>
    </row>
    <row r="285" spans="1:6" ht="11.25">
      <c r="A285" s="31" t="s">
        <v>1505</v>
      </c>
      <c r="B285" s="33" t="s">
        <v>1506</v>
      </c>
      <c r="C285" s="28" t="str">
        <f t="shared" si="4"/>
        <v>91-0207-Innovation and Improvement, Recovery Act</v>
      </c>
      <c r="F285" s="16"/>
    </row>
    <row r="286" spans="1:6" ht="11.25">
      <c r="A286" s="31" t="s">
        <v>1507</v>
      </c>
      <c r="B286" s="33" t="s">
        <v>3623</v>
      </c>
      <c r="C286" s="28" t="str">
        <f t="shared" si="4"/>
        <v>95-2729-Operating Expenses, Recovery Act</v>
      </c>
      <c r="F286" s="16"/>
    </row>
    <row r="287" spans="1:6" ht="11.25">
      <c r="A287" s="31" t="s">
        <v>1508</v>
      </c>
      <c r="B287" s="33" t="s">
        <v>1509</v>
      </c>
      <c r="C287" s="28" t="str">
        <f t="shared" si="4"/>
        <v>95-2730-Inspector General, Recovery Act</v>
      </c>
      <c r="F287" s="16"/>
    </row>
    <row r="288" spans="1:6" ht="11.25">
      <c r="A288" s="31" t="s">
        <v>1510</v>
      </c>
      <c r="B288" s="33" t="s">
        <v>2478</v>
      </c>
      <c r="C288" s="28" t="str">
        <f t="shared" si="4"/>
        <v>95-2731-Salaries and Expenses - Recovery Act</v>
      </c>
      <c r="F288" s="16"/>
    </row>
    <row r="289" spans="1:6" ht="11.25">
      <c r="A289" s="31" t="s">
        <v>1511</v>
      </c>
      <c r="B289" s="33" t="s">
        <v>1512</v>
      </c>
      <c r="C289" s="28" t="str">
        <f t="shared" si="4"/>
        <v>95-8266-National Service Trust - Recovery Act</v>
      </c>
      <c r="F289" s="16"/>
    </row>
    <row r="290" spans="1:6" ht="11.25">
      <c r="A290" s="31" t="s">
        <v>1513</v>
      </c>
      <c r="B290" s="33" t="s">
        <v>1514</v>
      </c>
      <c r="C290" s="28" t="str">
        <f t="shared" si="4"/>
        <v>96-3113-Mississippi River and Tributaries, Recovery Act</v>
      </c>
      <c r="F290" s="16"/>
    </row>
    <row r="291" spans="1:6" ht="11.25">
      <c r="A291" s="31" t="s">
        <v>1515</v>
      </c>
      <c r="B291" s="33" t="s">
        <v>1516</v>
      </c>
      <c r="C291" s="28" t="str">
        <f t="shared" si="4"/>
        <v>96-3133-Investigations, Recovery Act</v>
      </c>
      <c r="F291" s="16"/>
    </row>
    <row r="292" spans="1:6" ht="11.25">
      <c r="A292" s="31" t="s">
        <v>1517</v>
      </c>
      <c r="B292" s="33" t="s">
        <v>2503</v>
      </c>
      <c r="C292" s="28" t="str">
        <f t="shared" si="4"/>
        <v>96-3134-Construction, Recovery Act</v>
      </c>
      <c r="F292" s="16"/>
    </row>
    <row r="293" spans="1:6" ht="11.25">
      <c r="A293" s="31" t="s">
        <v>1518</v>
      </c>
      <c r="B293" s="33" t="s">
        <v>1519</v>
      </c>
      <c r="C293" s="28" t="str">
        <f t="shared" si="4"/>
        <v>96-3135-Operation and Maintenance, Recovery Act</v>
      </c>
      <c r="F293" s="16"/>
    </row>
    <row r="294" spans="1:6" ht="11.25">
      <c r="A294" s="31" t="s">
        <v>1520</v>
      </c>
      <c r="B294" s="33" t="s">
        <v>1521</v>
      </c>
      <c r="C294" s="28" t="str">
        <f t="shared" si="4"/>
        <v>96-3136-Regulatory Program, Recovery Act</v>
      </c>
      <c r="F294" s="16"/>
    </row>
    <row r="295" spans="1:6" ht="11.25">
      <c r="A295" s="31" t="s">
        <v>1522</v>
      </c>
      <c r="B295" s="33" t="s">
        <v>1523</v>
      </c>
      <c r="C295" s="28" t="str">
        <f t="shared" si="4"/>
        <v>96-3137-Formerly Utilized Sites Remedial Action Program, Recovery Act</v>
      </c>
      <c r="F295" s="16"/>
    </row>
    <row r="296" spans="1:6" ht="11.25">
      <c r="A296" s="31" t="s">
        <v>1524</v>
      </c>
      <c r="B296" s="33" t="s">
        <v>1525</v>
      </c>
      <c r="C296" s="28" t="str">
        <f t="shared" si="4"/>
        <v>96-8873-Harbor Maintenance Trust Fund - Recovery Act</v>
      </c>
      <c r="F296" s="16"/>
    </row>
    <row r="297" spans="1:6" ht="11.25">
      <c r="A297" s="31" t="s">
        <v>1526</v>
      </c>
      <c r="B297" s="33" t="s">
        <v>1527</v>
      </c>
      <c r="C297" s="28" t="str">
        <f t="shared" si="4"/>
        <v>97-0401-Research, Development, Test, and Evaluation, Defense-wide</v>
      </c>
      <c r="F297" s="16"/>
    </row>
    <row r="298" spans="1:6" ht="11.25">
      <c r="A298" s="31" t="s">
        <v>1528</v>
      </c>
      <c r="B298" s="33" t="s">
        <v>1529</v>
      </c>
      <c r="C298" s="28" t="str">
        <f t="shared" si="4"/>
        <v>97-0501-Military Construction, Defense-wide, Recovery Act</v>
      </c>
      <c r="F298" s="16"/>
    </row>
    <row r="299" spans="1:6" ht="11.25">
      <c r="A299" s="31" t="s">
        <v>1530</v>
      </c>
      <c r="B299" s="33" t="s">
        <v>1531</v>
      </c>
      <c r="C299" s="28" t="str">
        <f t="shared" si="4"/>
        <v>97-4091-Homeowners Assistance Fund, Recovery Act</v>
      </c>
      <c r="F299" s="16"/>
    </row>
    <row r="300" spans="1:6" ht="11.25">
      <c r="A300" s="31" t="s">
        <v>1532</v>
      </c>
      <c r="B300" s="33" t="s">
        <v>1533</v>
      </c>
      <c r="C300" s="28" t="str">
        <f t="shared" si="4"/>
        <v>97-0150-Defense Health Program, Recovery Act</v>
      </c>
      <c r="F300" s="16"/>
    </row>
    <row r="301" spans="1:6" ht="11.25">
      <c r="A301" s="31" t="s">
        <v>1534</v>
      </c>
      <c r="B301" s="33" t="s">
        <v>3002</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5" t="s">
        <v>1873</v>
      </c>
      <c r="B1" s="355"/>
      <c r="C1" s="355"/>
      <c r="D1" s="355"/>
      <c r="F1" s="355" t="s">
        <v>1</v>
      </c>
      <c r="G1" s="355"/>
      <c r="H1" s="355"/>
      <c r="I1" s="355"/>
      <c r="K1" s="355" t="s">
        <v>0</v>
      </c>
      <c r="L1" s="355"/>
      <c r="M1" s="355"/>
      <c r="N1" s="61"/>
    </row>
    <row r="2" spans="1:13" ht="12.75">
      <c r="A2" s="19" t="s">
        <v>123</v>
      </c>
      <c r="B2" s="19" t="s">
        <v>124</v>
      </c>
      <c r="C2" s="27" t="s">
        <v>3399</v>
      </c>
      <c r="D2" s="19" t="s">
        <v>3400</v>
      </c>
      <c r="F2" s="19" t="s">
        <v>123</v>
      </c>
      <c r="G2" s="19" t="s">
        <v>124</v>
      </c>
      <c r="H2" s="27" t="s">
        <v>3399</v>
      </c>
      <c r="I2" s="19" t="s">
        <v>3400</v>
      </c>
      <c r="K2" s="27" t="s">
        <v>123</v>
      </c>
      <c r="L2" s="19" t="s">
        <v>124</v>
      </c>
      <c r="M2" s="19" t="s">
        <v>3399</v>
      </c>
    </row>
    <row r="3" spans="1:13" ht="39.75" customHeight="1">
      <c r="A3" s="24" t="s">
        <v>2948</v>
      </c>
      <c r="B3" s="24" t="str">
        <f>A3</f>
        <v>Not Started</v>
      </c>
      <c r="F3" s="30" t="s">
        <v>1345</v>
      </c>
      <c r="G3" s="30" t="s">
        <v>3022</v>
      </c>
      <c r="H3" s="24"/>
      <c r="I3" s="20"/>
      <c r="K3" s="36" t="s">
        <v>213</v>
      </c>
      <c r="L3" s="36" t="s">
        <v>213</v>
      </c>
      <c r="M3" s="30"/>
    </row>
    <row r="4" spans="1:13" ht="12.75">
      <c r="A4" s="24" t="s">
        <v>3010</v>
      </c>
      <c r="B4" s="24" t="str">
        <f>A4</f>
        <v>Less than 50% completed</v>
      </c>
      <c r="D4" s="22"/>
      <c r="E4" s="22"/>
      <c r="F4" s="30" t="s">
        <v>372</v>
      </c>
      <c r="G4" s="30" t="s">
        <v>3023</v>
      </c>
      <c r="H4" s="24"/>
      <c r="I4" s="20"/>
      <c r="K4" s="36" t="s">
        <v>214</v>
      </c>
      <c r="L4" s="36" t="s">
        <v>214</v>
      </c>
      <c r="M4" s="30"/>
    </row>
    <row r="5" spans="1:13" ht="12.75">
      <c r="A5" s="24" t="s">
        <v>3011</v>
      </c>
      <c r="B5" s="24" t="str">
        <f>A5</f>
        <v>Completed 50% or more</v>
      </c>
      <c r="D5" s="22"/>
      <c r="E5" s="22"/>
      <c r="F5" s="24" t="s">
        <v>3022</v>
      </c>
      <c r="G5" s="22" t="s">
        <v>3022</v>
      </c>
      <c r="H5" s="22"/>
      <c r="I5" s="18"/>
      <c r="M5" s="30"/>
    </row>
    <row r="6" spans="1:9" ht="12.75">
      <c r="A6" s="24" t="s">
        <v>3012</v>
      </c>
      <c r="B6" s="24" t="str">
        <f>A6</f>
        <v>Fully Completed</v>
      </c>
      <c r="D6" s="22"/>
      <c r="E6" s="22"/>
      <c r="F6" s="24" t="s">
        <v>3023</v>
      </c>
      <c r="G6" s="22" t="s">
        <v>3023</v>
      </c>
      <c r="H6" s="22"/>
      <c r="I6" s="18"/>
    </row>
    <row r="7" spans="1:9" ht="12.75">
      <c r="A7" s="24"/>
      <c r="B7" s="22"/>
      <c r="C7" s="22"/>
      <c r="D7" s="22"/>
      <c r="E7" s="22"/>
      <c r="F7" s="24"/>
      <c r="G7" s="22"/>
      <c r="H7" s="22"/>
      <c r="I7" s="22"/>
    </row>
    <row r="8" spans="1:9" ht="12.75">
      <c r="A8" s="24"/>
      <c r="B8" s="22"/>
      <c r="C8" s="22"/>
      <c r="D8" s="22"/>
      <c r="E8" s="22"/>
      <c r="F8" s="30" t="s">
        <v>1345</v>
      </c>
      <c r="G8" s="30" t="s">
        <v>1345</v>
      </c>
      <c r="H8" s="22"/>
      <c r="I8" s="22"/>
    </row>
    <row r="9" spans="1:9" ht="12.75">
      <c r="A9" s="24"/>
      <c r="B9" s="22"/>
      <c r="C9" s="22"/>
      <c r="D9" s="22"/>
      <c r="E9" s="22"/>
      <c r="F9" s="30" t="s">
        <v>372</v>
      </c>
      <c r="G9" s="30" t="s">
        <v>372</v>
      </c>
      <c r="H9" s="22"/>
      <c r="I9" s="22"/>
    </row>
    <row r="10" spans="1:9" ht="12.75">
      <c r="A10" s="24"/>
      <c r="B10" s="22"/>
      <c r="C10" s="22"/>
      <c r="D10" s="22"/>
      <c r="E10" s="22"/>
      <c r="F10" s="24" t="s">
        <v>3022</v>
      </c>
      <c r="G10" s="30" t="s">
        <v>1345</v>
      </c>
      <c r="H10" s="22"/>
      <c r="I10" s="22"/>
    </row>
    <row r="11" spans="1:9" ht="12.75">
      <c r="A11" s="24"/>
      <c r="B11" s="22"/>
      <c r="C11" s="22"/>
      <c r="D11" s="22"/>
      <c r="E11" s="22"/>
      <c r="F11" s="24" t="s">
        <v>3023</v>
      </c>
      <c r="G11" s="30" t="s">
        <v>372</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Jennifer Powers</cp:lastModifiedBy>
  <dcterms:created xsi:type="dcterms:W3CDTF">2009-07-27T15:27:18Z</dcterms:created>
  <dcterms:modified xsi:type="dcterms:W3CDTF">2009-09-25T16:40:20Z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1909990716</vt:i4>
  </property>
  <property fmtid="{D5CDD505-2E9C-101B-9397-08002B2CF9AE}" pid="3" name="_NewReviewCycle">
    <vt:lpwstr/>
  </property>
  <property fmtid="{D5CDD505-2E9C-101B-9397-08002B2CF9AE}" pid="4" name="_EmailSubject">
    <vt:lpwstr>Resending ALL Attachments to Reporting Requirements Email</vt:lpwstr>
  </property>
  <property fmtid="{D5CDD505-2E9C-101B-9397-08002B2CF9AE}" pid="5" name="_AuthorEmail">
    <vt:lpwstr>Jennifer.Guthartpowers@hud.gov</vt:lpwstr>
  </property>
  <property fmtid="{D5CDD505-2E9C-101B-9397-08002B2CF9AE}" pid="6" name="_AuthorEmailDisplayName">
    <vt:lpwstr>Guthart Powers, Jennifer</vt:lpwstr>
  </property>
  <property fmtid="{D5CDD505-2E9C-101B-9397-08002B2CF9AE}" pid="7" name="_PreviousAdHocReviewCycleID">
    <vt:i4>-986788802</vt:i4>
  </property>
</Properties>
</file>