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91" windowWidth="11625" windowHeight="3435" activeTab="0"/>
  </bookViews>
  <sheets>
    <sheet name="2-31" sheetId="1" r:id="rId1"/>
    <sheet name="2-31 (raw data)" sheetId="2" r:id="rId2"/>
  </sheets>
  <externalReferences>
    <externalReference r:id="rId5"/>
    <externalReference r:id="rId6"/>
  </externalReferences>
  <definedNames>
    <definedName name="Eno_TM" localSheetId="0">'[2]1997  Table 1a Modified'!#REF!</definedName>
    <definedName name="Eno_TM" localSheetId="1">'[2]1997  Table 1a Modified'!#REF!</definedName>
    <definedName name="Eno_TM">'[1]1997  Table 1a Modified'!#REF!</definedName>
    <definedName name="Eno_Tons" localSheetId="0">'[2]1997  Table 1a Modified'!#REF!</definedName>
    <definedName name="Eno_Tons" localSheetId="1">'[2]1997  Table 1a Modified'!#REF!</definedName>
    <definedName name="Eno_Tons">'[1]1997  Table 1a Modified'!#REF!</definedName>
    <definedName name="_xlnm.Print_Area" localSheetId="0">'2-31'!$A$1:$K$31</definedName>
    <definedName name="_xlnm.Print_Area" localSheetId="1">'2-31 (raw data)'!$A$1:$K$31</definedName>
    <definedName name="Sum_T2" localSheetId="0">'[2]1997  Table 1a Modified'!#REF!</definedName>
    <definedName name="Sum_T2" localSheetId="1">'[2]1997  Table 1a Modified'!#REF!</definedName>
    <definedName name="Sum_T2">'[1]1997  Table 1a Modified'!#REF!</definedName>
    <definedName name="Sum_TTM" localSheetId="0">'[2]1997  Table 1a Modified'!#REF!</definedName>
    <definedName name="Sum_TTM" localSheetId="1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<sst xmlns="http://schemas.openxmlformats.org/spreadsheetml/2006/main" count="66" uniqueCount="36">
  <si>
    <t xml:space="preserve">  Fatalities (all reportable incidents)</t>
  </si>
  <si>
    <t xml:space="preserve">  Injuries (all reportable incidents)</t>
  </si>
  <si>
    <t xml:space="preserve">  Accidents</t>
  </si>
  <si>
    <t>Incidents include accidents plus personal casualties (inside vehicles, inside stations, and boarding and alighting vehicle) and fires.</t>
  </si>
  <si>
    <r>
      <t>b</t>
    </r>
    <r>
      <rPr>
        <sz val="8"/>
        <rFont val="Arial"/>
        <family val="2"/>
      </rPr>
      <t xml:space="preserve">  Accidents include collisions with other vehicles, objects, and people (except suicides), and derailments/buses going off the road.</t>
    </r>
  </si>
  <si>
    <r>
      <t>a</t>
    </r>
    <r>
      <rPr>
        <sz val="8"/>
        <rFont val="Arial"/>
        <family val="2"/>
      </rPr>
      <t xml:space="preserve">  Totals do not include data for cable car, inclined plane, jitney, and ferry boat. This data appears in the footnotes  for table 3-29</t>
    </r>
    <r>
      <rPr>
        <b/>
        <sz val="8"/>
        <rFont val="Arial"/>
        <family val="2"/>
      </rPr>
      <t>.</t>
    </r>
  </si>
  <si>
    <r>
      <t>Transit vehicle-miles in this table differ from those reported in Chapter 1</t>
    </r>
    <r>
      <rPr>
        <b/>
        <sz val="8"/>
        <rFont val="Arial"/>
        <family val="2"/>
      </rPr>
      <t xml:space="preserve">.  </t>
    </r>
    <r>
      <rPr>
        <sz val="8"/>
        <rFont val="Arial"/>
        <family val="2"/>
      </rPr>
      <t xml:space="preserve">The American Public Transit Association, which is the source for </t>
    </r>
  </si>
  <si>
    <r>
      <t>Federal Transit Administration</t>
    </r>
    <r>
      <rPr>
        <i/>
        <sz val="8"/>
        <rFont val="Arial"/>
        <family val="2"/>
      </rPr>
      <t xml:space="preserve"> Safety Management Information Statistics </t>
    </r>
    <r>
      <rPr>
        <sz val="8"/>
        <rFont val="Arial"/>
        <family val="2"/>
      </rPr>
      <t xml:space="preserve">(SAMIS) annual reports.  </t>
    </r>
  </si>
  <si>
    <r>
      <t>the vehicle-miles table in Chapter 1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includes all transit systems, while SAMIS covers only directly operated urban transit systems.</t>
    </r>
  </si>
  <si>
    <t>Transit Safety and Property Damage Data</t>
  </si>
  <si>
    <r>
      <t>Fatalities</t>
    </r>
    <r>
      <rPr>
        <b/>
        <vertAlign val="superscript"/>
        <sz val="10"/>
        <rFont val="Arial"/>
        <family val="2"/>
      </rPr>
      <t>a</t>
    </r>
  </si>
  <si>
    <r>
      <t>Injuries</t>
    </r>
    <r>
      <rPr>
        <b/>
        <vertAlign val="superscript"/>
        <sz val="10"/>
        <rFont val="Arial"/>
        <family val="2"/>
      </rPr>
      <t>a</t>
    </r>
  </si>
  <si>
    <r>
      <t>Accidents</t>
    </r>
    <r>
      <rPr>
        <b/>
        <vertAlign val="superscript"/>
        <sz val="10"/>
        <rFont val="Arial"/>
        <family val="2"/>
      </rPr>
      <t>b</t>
    </r>
  </si>
  <si>
    <r>
      <t>Incidents</t>
    </r>
    <r>
      <rPr>
        <b/>
        <vertAlign val="superscript"/>
        <sz val="10"/>
        <rFont val="Arial"/>
        <family val="2"/>
      </rPr>
      <t>a,b</t>
    </r>
    <r>
      <rPr>
        <b/>
        <sz val="10"/>
        <rFont val="Arial"/>
        <family val="2"/>
      </rPr>
      <t xml:space="preserve"> (includes accidents)</t>
    </r>
  </si>
  <si>
    <r>
      <t>Property damage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(current $ millions)</t>
    </r>
  </si>
  <si>
    <r>
      <t>KEY:</t>
    </r>
    <r>
      <rPr>
        <sz val="8"/>
        <rFont val="Arial"/>
        <family val="2"/>
      </rPr>
      <t xml:space="preserve">  R = revised.</t>
    </r>
  </si>
  <si>
    <r>
      <t>NOTE:</t>
    </r>
    <r>
      <rPr>
        <sz val="8"/>
        <rFont val="Arial"/>
        <family val="2"/>
      </rPr>
      <t xml:space="preserve">  Data are provided only for transit systems that furnished safety data for inclusion in the U.S. Department of Transportation, </t>
    </r>
  </si>
  <si>
    <r>
      <t>d</t>
    </r>
    <r>
      <rPr>
        <sz val="8"/>
        <rFont val="Arial"/>
        <family val="2"/>
      </rPr>
      <t xml:space="preserve">  Total does not include property damage for cable car, inclined plane, jitney, and ferry boat, which were:</t>
    </r>
  </si>
  <si>
    <r>
      <t>R</t>
    </r>
    <r>
      <rPr>
        <b/>
        <sz val="10"/>
        <rFont val="Arial"/>
        <family val="2"/>
      </rPr>
      <t>61,561</t>
    </r>
  </si>
  <si>
    <r>
      <t>R</t>
    </r>
    <r>
      <rPr>
        <sz val="10"/>
        <rFont val="Arial"/>
        <family val="2"/>
      </rPr>
      <t>2,183</t>
    </r>
  </si>
  <si>
    <r>
      <t>Rates per 100 million vehicle-miles</t>
    </r>
    <r>
      <rPr>
        <b/>
        <vertAlign val="superscript"/>
        <sz val="10"/>
        <rFont val="Arial"/>
        <family val="2"/>
      </rPr>
      <t>c</t>
    </r>
  </si>
  <si>
    <t>Vehicle-miles (millions)</t>
  </si>
  <si>
    <r>
      <t>R</t>
    </r>
    <r>
      <rPr>
        <sz val="10"/>
        <rFont val="Arial"/>
        <family val="2"/>
      </rPr>
      <t>2,078</t>
    </r>
  </si>
  <si>
    <r>
      <t>R</t>
    </r>
    <r>
      <rPr>
        <sz val="10"/>
        <rFont val="Arial"/>
        <family val="2"/>
      </rPr>
      <t>2,254</t>
    </r>
  </si>
  <si>
    <r>
      <t>R</t>
    </r>
    <r>
      <rPr>
        <sz val="10"/>
        <rFont val="Arial"/>
        <family val="2"/>
      </rPr>
      <t>2,077</t>
    </r>
  </si>
  <si>
    <r>
      <t>R</t>
    </r>
    <r>
      <rPr>
        <sz val="10"/>
        <rFont val="Arial"/>
        <family val="2"/>
      </rPr>
      <t>2,103</t>
    </r>
  </si>
  <si>
    <r>
      <t>R</t>
    </r>
    <r>
      <rPr>
        <sz val="10"/>
        <rFont val="Arial"/>
        <family val="2"/>
      </rPr>
      <t>1,450</t>
    </r>
  </si>
  <si>
    <r>
      <t>c</t>
    </r>
    <r>
      <rPr>
        <sz val="8"/>
        <rFont val="Arial"/>
        <family val="2"/>
      </rPr>
      <t xml:space="preserve">  Fatality and injury rates are based on total incidents including accidents and were calculated by dividing the number of fatalities, injuries, and incidents in</t>
    </r>
  </si>
  <si>
    <t>this table by the number of vehicle miles.</t>
  </si>
  <si>
    <r>
      <t>SOURCE:</t>
    </r>
    <r>
      <rPr>
        <sz val="8"/>
        <rFont val="Arial"/>
        <family val="2"/>
      </rPr>
      <t xml:space="preserve">  U.S. Department of Transportation, Federal Transit Administration, </t>
    </r>
    <r>
      <rPr>
        <i/>
        <sz val="8"/>
        <rFont val="Arial"/>
        <family val="2"/>
      </rPr>
      <t>Safety Management Information Statistics (SAMIS) 1998 Annual Report</t>
    </r>
  </si>
  <si>
    <t>(Cambridge, MA: December 1999).</t>
  </si>
  <si>
    <t>1990-$300,000; 1991-$400,000; 1992-$300,000; 1993-$200,000; 1994-$300,000; 1995-$3,300,000; 1996-$200,000; 1997-$67,000; 1998-$24,000.</t>
  </si>
  <si>
    <r>
      <t>NOTES:</t>
    </r>
    <r>
      <rPr>
        <sz val="8"/>
        <rFont val="Arial"/>
        <family val="2"/>
      </rPr>
      <t xml:space="preserve">  Data are provided only for transit systems that furnished safety data for inclusion in the U.S. Department of Transportation, </t>
    </r>
  </si>
  <si>
    <t>(Cambridge, MA: December 1999), and personal communication, Dec. 6, 2000.</t>
  </si>
  <si>
    <t>Table 2-31</t>
  </si>
  <si>
    <r>
      <t>a</t>
    </r>
    <r>
      <rPr>
        <sz val="8"/>
        <rFont val="Arial"/>
        <family val="2"/>
      </rPr>
      <t xml:space="preserve">  Totals do not include data for cable car, inclined plane, jitney, and ferry boat. These data appear in the footnotes  for table 2-33</t>
    </r>
    <r>
      <rPr>
        <b/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</si>
</sst>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##0.00_)"/>
    <numFmt numFmtId="167" formatCode="0.0_W"/>
    <numFmt numFmtId="168" formatCode="&quot;$&quot;#,##0\ ;\(&quot;$&quot;#,##0\)"/>
    <numFmt numFmtId="169" formatCode="#,##0.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69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1" fillId="0" borderId="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6" xfId="0" applyFont="1" applyBorder="1" applyAlignment="1">
      <alignment/>
    </xf>
    <xf numFmtId="1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1" fontId="1" fillId="5" borderId="3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left"/>
    </xf>
    <xf numFmtId="164" fontId="1" fillId="5" borderId="6" xfId="0" applyNumberFormat="1" applyFont="1" applyFill="1" applyBorder="1" applyAlignment="1">
      <alignment horizontal="right"/>
    </xf>
    <xf numFmtId="169" fontId="1" fillId="4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5" borderId="0" xfId="0" applyFont="1" applyFill="1" applyAlignment="1">
      <alignment horizontal="left"/>
    </xf>
    <xf numFmtId="1" fontId="17" fillId="5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5" borderId="0" xfId="0" applyFont="1" applyFill="1" applyAlignment="1">
      <alignment horizontal="left"/>
    </xf>
    <xf numFmtId="1" fontId="19" fillId="5" borderId="0" xfId="0" applyNumberFormat="1" applyFont="1" applyFill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49" fontId="21" fillId="5" borderId="0" xfId="0" applyNumberFormat="1" applyFont="1" applyFill="1" applyAlignment="1">
      <alignment horizontal="left" vertical="center"/>
    </xf>
    <xf numFmtId="49" fontId="19" fillId="5" borderId="0" xfId="0" applyNumberFormat="1" applyFont="1" applyFill="1" applyAlignment="1">
      <alignment horizontal="left" vertical="center"/>
    </xf>
    <xf numFmtId="0" fontId="20" fillId="5" borderId="0" xfId="0" applyFont="1" applyFill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selection activeCell="A15" sqref="A15:J15"/>
    </sheetView>
  </sheetViews>
  <sheetFormatPr defaultColWidth="9.140625" defaultRowHeight="12.75"/>
  <cols>
    <col min="1" max="1" width="34.57421875" style="33" customWidth="1"/>
    <col min="2" max="16384" width="8.8515625" style="33" customWidth="1"/>
  </cols>
  <sheetData>
    <row r="1" ht="18">
      <c r="A1" s="32" t="s">
        <v>34</v>
      </c>
    </row>
    <row r="2" spans="1:11" ht="16.5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/>
      <c r="B3" s="36">
        <v>1990</v>
      </c>
      <c r="C3" s="36">
        <v>1991</v>
      </c>
      <c r="D3" s="36">
        <v>1992</v>
      </c>
      <c r="E3" s="36">
        <v>1993</v>
      </c>
      <c r="F3" s="36">
        <v>1994</v>
      </c>
      <c r="G3" s="36">
        <v>1995</v>
      </c>
      <c r="H3" s="36">
        <v>1996</v>
      </c>
      <c r="I3" s="36">
        <v>1997</v>
      </c>
      <c r="J3" s="36">
        <v>1998</v>
      </c>
      <c r="K3" s="36">
        <v>1999</v>
      </c>
    </row>
    <row r="4" spans="1:11" s="38" customFormat="1" ht="14.25" customHeight="1">
      <c r="A4" s="37" t="s">
        <v>10</v>
      </c>
      <c r="B4" s="31">
        <v>339</v>
      </c>
      <c r="C4" s="31">
        <v>300</v>
      </c>
      <c r="D4" s="31">
        <v>273</v>
      </c>
      <c r="E4" s="31">
        <v>281</v>
      </c>
      <c r="F4" s="31">
        <v>320</v>
      </c>
      <c r="G4" s="31">
        <v>274</v>
      </c>
      <c r="H4" s="31">
        <f>112+16+136</f>
        <v>264</v>
      </c>
      <c r="I4" s="31">
        <v>275</v>
      </c>
      <c r="J4" s="31">
        <v>286</v>
      </c>
      <c r="K4" s="31">
        <v>299</v>
      </c>
    </row>
    <row r="5" spans="1:11" s="38" customFormat="1" ht="14.25" customHeight="1">
      <c r="A5" s="37" t="s">
        <v>11</v>
      </c>
      <c r="B5" s="31">
        <v>54556</v>
      </c>
      <c r="C5" s="31">
        <v>52125</v>
      </c>
      <c r="D5" s="31">
        <v>55089</v>
      </c>
      <c r="E5" s="31">
        <v>52668</v>
      </c>
      <c r="F5" s="31">
        <v>58193</v>
      </c>
      <c r="G5" s="31">
        <v>57196</v>
      </c>
      <c r="H5" s="31">
        <f>38602+10912+5774</f>
        <v>55288</v>
      </c>
      <c r="I5" s="31">
        <v>56132</v>
      </c>
      <c r="J5" s="31">
        <v>55990</v>
      </c>
      <c r="K5" s="31">
        <v>55325</v>
      </c>
    </row>
    <row r="6" spans="1:11" s="38" customFormat="1" ht="15" customHeight="1">
      <c r="A6" s="37" t="s">
        <v>12</v>
      </c>
      <c r="B6" s="31">
        <v>58002</v>
      </c>
      <c r="C6" s="31">
        <v>46467</v>
      </c>
      <c r="D6" s="31">
        <f>36202+178</f>
        <v>36380</v>
      </c>
      <c r="E6" s="31">
        <f>30338+221</f>
        <v>30559</v>
      </c>
      <c r="F6" s="31">
        <f>29698+274</f>
        <v>29972</v>
      </c>
      <c r="G6" s="31">
        <f>21974+2277+1238+194</f>
        <v>25683</v>
      </c>
      <c r="H6" s="31">
        <f>24953+213</f>
        <v>25166</v>
      </c>
      <c r="I6" s="31">
        <f>24777+147</f>
        <v>24924</v>
      </c>
      <c r="J6" s="31">
        <f>23781+156</f>
        <v>23937</v>
      </c>
      <c r="K6" s="31">
        <v>23416</v>
      </c>
    </row>
    <row r="7" spans="1:11" s="38" customFormat="1" ht="14.25" customHeight="1">
      <c r="A7" s="37" t="s">
        <v>13</v>
      </c>
      <c r="B7" s="31">
        <v>90163</v>
      </c>
      <c r="C7" s="31">
        <v>83139</v>
      </c>
      <c r="D7" s="31">
        <v>73831</v>
      </c>
      <c r="E7" s="31">
        <v>64986</v>
      </c>
      <c r="F7" s="31">
        <v>70693</v>
      </c>
      <c r="G7" s="31">
        <v>62471</v>
      </c>
      <c r="H7" s="31">
        <v>59392</v>
      </c>
      <c r="I7" s="39" t="s">
        <v>18</v>
      </c>
      <c r="J7" s="31">
        <v>60094</v>
      </c>
      <c r="K7" s="31">
        <v>58703</v>
      </c>
    </row>
    <row r="8" spans="1:11" ht="6" customHeight="1">
      <c r="A8" s="40"/>
      <c r="B8" s="30"/>
      <c r="C8" s="30"/>
      <c r="D8" s="30"/>
      <c r="E8" s="30"/>
      <c r="F8" s="30"/>
      <c r="G8" s="41"/>
      <c r="H8" s="30"/>
      <c r="I8" s="30"/>
      <c r="J8" s="30"/>
      <c r="K8" s="30"/>
    </row>
    <row r="9" spans="1:11" s="38" customFormat="1" ht="12.75">
      <c r="A9" s="37" t="s">
        <v>21</v>
      </c>
      <c r="B9" s="31">
        <v>2490.265909</v>
      </c>
      <c r="C9" s="31">
        <v>2478.035945</v>
      </c>
      <c r="D9" s="31">
        <v>2509.578203</v>
      </c>
      <c r="E9" s="31">
        <v>2535.336512</v>
      </c>
      <c r="F9" s="31">
        <v>2581.284934</v>
      </c>
      <c r="G9" s="31">
        <v>2619.619516</v>
      </c>
      <c r="H9" s="31">
        <v>2605.330823</v>
      </c>
      <c r="I9" s="31">
        <v>2701.800982</v>
      </c>
      <c r="J9" s="31">
        <v>2832.920678</v>
      </c>
      <c r="K9" s="31">
        <v>2927</v>
      </c>
    </row>
    <row r="10" spans="1:11" s="38" customFormat="1" ht="14.25" customHeight="1">
      <c r="A10" s="37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40" t="s">
        <v>0</v>
      </c>
      <c r="B11" s="42">
        <f aca="true" t="shared" si="0" ref="B11:H11">B4*100/B$9</f>
        <v>13.613004088231285</v>
      </c>
      <c r="C11" s="42">
        <f t="shared" si="0"/>
        <v>12.106361919620984</v>
      </c>
      <c r="D11" s="42">
        <f t="shared" si="0"/>
        <v>10.878322089092515</v>
      </c>
      <c r="E11" s="42">
        <f t="shared" si="0"/>
        <v>11.083341350152102</v>
      </c>
      <c r="F11" s="42">
        <f t="shared" si="0"/>
        <v>12.396926654049112</v>
      </c>
      <c r="G11" s="42">
        <f t="shared" si="0"/>
        <v>10.459534231077242</v>
      </c>
      <c r="H11" s="42">
        <f t="shared" si="0"/>
        <v>10.133070152527038</v>
      </c>
      <c r="I11" s="42">
        <f>I4*100/I$9</f>
        <v>10.178395886007564</v>
      </c>
      <c r="J11" s="42">
        <f>J4*100/J$9</f>
        <v>10.095587999375676</v>
      </c>
      <c r="K11" s="42">
        <f>K4*100/K$9</f>
        <v>10.215237444482405</v>
      </c>
    </row>
    <row r="12" spans="1:11" ht="14.25">
      <c r="A12" s="40" t="s">
        <v>1</v>
      </c>
      <c r="B12" s="30">
        <f>B5*100/B9</f>
        <v>2190.770062057658</v>
      </c>
      <c r="C12" s="41" t="s">
        <v>25</v>
      </c>
      <c r="D12" s="30">
        <f>D5*100/D9</f>
        <v>2195.1497639780864</v>
      </c>
      <c r="E12" s="41" t="s">
        <v>24</v>
      </c>
      <c r="F12" s="41" t="s">
        <v>23</v>
      </c>
      <c r="G12" s="41" t="s">
        <v>19</v>
      </c>
      <c r="H12" s="30">
        <f>H5*100/H9</f>
        <v>2122.1105401246773</v>
      </c>
      <c r="I12" s="41" t="s">
        <v>22</v>
      </c>
      <c r="J12" s="30">
        <f>J5*100/J9</f>
        <v>1976.4054968008534</v>
      </c>
      <c r="K12" s="30">
        <f>K5*100/K9</f>
        <v>1890.1605739665185</v>
      </c>
    </row>
    <row r="13" spans="1:11" ht="14.25">
      <c r="A13" s="40" t="s">
        <v>2</v>
      </c>
      <c r="B13" s="30">
        <f aca="true" t="shared" si="1" ref="B13:H13">B6*100/B9</f>
        <v>2329.148858777555</v>
      </c>
      <c r="C13" s="30">
        <f t="shared" si="1"/>
        <v>1875.1543977300942</v>
      </c>
      <c r="D13" s="41" t="s">
        <v>26</v>
      </c>
      <c r="E13" s="30">
        <f t="shared" si="1"/>
        <v>1205.3232324530181</v>
      </c>
      <c r="F13" s="30">
        <f t="shared" si="1"/>
        <v>1161.127142734875</v>
      </c>
      <c r="G13" s="30">
        <f t="shared" si="1"/>
        <v>980.4095534918132</v>
      </c>
      <c r="H13" s="30">
        <f t="shared" si="1"/>
        <v>965.9425888579373</v>
      </c>
      <c r="I13" s="30">
        <f>I6*100/I9</f>
        <v>922.4957784103728</v>
      </c>
      <c r="J13" s="30">
        <f>J6*100/J9</f>
        <v>844.9583564372571</v>
      </c>
      <c r="K13" s="30">
        <f>K6*100/K9</f>
        <v>800</v>
      </c>
    </row>
    <row r="14" spans="1:11" s="38" customFormat="1" ht="15.75" customHeight="1" thickBot="1">
      <c r="A14" s="43" t="s">
        <v>14</v>
      </c>
      <c r="B14" s="44">
        <v>38</v>
      </c>
      <c r="C14" s="44">
        <v>37.5</v>
      </c>
      <c r="D14" s="44">
        <v>37.5</v>
      </c>
      <c r="E14" s="44">
        <v>44.9</v>
      </c>
      <c r="F14" s="44">
        <v>38.4</v>
      </c>
      <c r="G14" s="44">
        <v>46.3</v>
      </c>
      <c r="H14" s="44">
        <v>57.6</v>
      </c>
      <c r="I14" s="44">
        <v>55.5</v>
      </c>
      <c r="J14" s="44">
        <v>61.5</v>
      </c>
      <c r="K14" s="44">
        <v>55.3</v>
      </c>
    </row>
    <row r="15" spans="1:10" ht="13.5" customHeight="1">
      <c r="A15" s="54" t="s">
        <v>35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3.5" customHeight="1">
      <c r="A16" s="55" t="s">
        <v>4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3.5" customHeight="1">
      <c r="A17" s="47" t="s">
        <v>3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3.5" customHeight="1">
      <c r="A18" s="55" t="s">
        <v>27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3.5" customHeight="1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3.5" customHeight="1">
      <c r="A20" s="54" t="s">
        <v>17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3.5" customHeight="1">
      <c r="A21" s="51" t="s">
        <v>31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3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3.5" customHeight="1">
      <c r="A23" s="52" t="s">
        <v>15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3.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3.5" customHeight="1">
      <c r="A25" s="53" t="s">
        <v>32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3.5" customHeight="1">
      <c r="A26" s="47" t="s">
        <v>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47" t="s">
        <v>6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47" t="s">
        <v>8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2.7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48" t="s">
        <v>29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>
      <c r="A31" s="47" t="s">
        <v>33</v>
      </c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14">
    <mergeCell ref="A15:J15"/>
    <mergeCell ref="A16:J16"/>
    <mergeCell ref="A18:J18"/>
    <mergeCell ref="A20:J20"/>
    <mergeCell ref="A17:J17"/>
    <mergeCell ref="A19:J19"/>
    <mergeCell ref="A21:J21"/>
    <mergeCell ref="A23:J23"/>
    <mergeCell ref="A25:J25"/>
    <mergeCell ref="A26:J26"/>
    <mergeCell ref="A27:J27"/>
    <mergeCell ref="A28:J28"/>
    <mergeCell ref="A30:J30"/>
    <mergeCell ref="A31:J31"/>
  </mergeCells>
  <printOptions/>
  <pageMargins left="1" right="1" top="1" bottom="1" header="0.5" footer="0.5"/>
  <pageSetup fitToHeight="1" fitToWidth="1" horizontalDpi="300" verticalDpi="300" orientation="landscape" scale="95" r:id="rId1"/>
  <headerFooter alignWithMargins="0">
    <oddFooter>&amp;L&amp;D&amp;RNTS99main/&amp;F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4.57421875" style="2" customWidth="1"/>
    <col min="2" max="10" width="12.140625" style="2" customWidth="1"/>
    <col min="11" max="16384" width="8.8515625" style="2" customWidth="1"/>
  </cols>
  <sheetData>
    <row r="1" ht="18">
      <c r="A1" s="1" t="s">
        <v>34</v>
      </c>
    </row>
    <row r="2" spans="1:10" ht="16.5" thickBot="1">
      <c r="A2" s="15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2.75">
      <c r="A3" s="14"/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23">
        <v>1998</v>
      </c>
      <c r="K3" s="3"/>
    </row>
    <row r="4" spans="1:11" s="10" customFormat="1" ht="14.25" customHeight="1">
      <c r="A4" s="7" t="s">
        <v>10</v>
      </c>
      <c r="B4" s="8">
        <v>339</v>
      </c>
      <c r="C4" s="8">
        <v>300</v>
      </c>
      <c r="D4" s="8">
        <v>273</v>
      </c>
      <c r="E4" s="8">
        <v>281</v>
      </c>
      <c r="F4" s="8">
        <v>320</v>
      </c>
      <c r="G4" s="8">
        <v>274</v>
      </c>
      <c r="H4" s="8">
        <f>112+16+136</f>
        <v>264</v>
      </c>
      <c r="I4" s="8">
        <v>275</v>
      </c>
      <c r="J4" s="19">
        <v>286</v>
      </c>
      <c r="K4" s="9"/>
    </row>
    <row r="5" spans="1:11" s="10" customFormat="1" ht="14.25" customHeight="1">
      <c r="A5" s="7" t="s">
        <v>11</v>
      </c>
      <c r="B5" s="8">
        <v>54556</v>
      </c>
      <c r="C5" s="8">
        <v>52125</v>
      </c>
      <c r="D5" s="8">
        <v>55089</v>
      </c>
      <c r="E5" s="8">
        <v>52668</v>
      </c>
      <c r="F5" s="8">
        <v>58193</v>
      </c>
      <c r="G5" s="25">
        <v>57196</v>
      </c>
      <c r="H5" s="8">
        <f>38602+10912+5774</f>
        <v>55288</v>
      </c>
      <c r="I5" s="8">
        <v>56132</v>
      </c>
      <c r="J5" s="19">
        <v>55990</v>
      </c>
      <c r="K5" s="9"/>
    </row>
    <row r="6" spans="1:11" s="10" customFormat="1" ht="15" customHeight="1">
      <c r="A6" s="7" t="s">
        <v>12</v>
      </c>
      <c r="B6" s="25">
        <v>58002</v>
      </c>
      <c r="C6" s="25">
        <v>46467</v>
      </c>
      <c r="D6" s="8">
        <f>36202+178</f>
        <v>36380</v>
      </c>
      <c r="E6" s="8">
        <f>30338+221</f>
        <v>30559</v>
      </c>
      <c r="F6" s="8">
        <f>29698+274</f>
        <v>29972</v>
      </c>
      <c r="G6" s="8">
        <f>21974+2277+1238+194</f>
        <v>25683</v>
      </c>
      <c r="H6" s="8">
        <f>24953+213</f>
        <v>25166</v>
      </c>
      <c r="I6" s="8">
        <f>24777+147</f>
        <v>24924</v>
      </c>
      <c r="J6" s="19">
        <f>23781+156</f>
        <v>23937</v>
      </c>
      <c r="K6" s="9"/>
    </row>
    <row r="7" spans="1:11" s="10" customFormat="1" ht="14.25" customHeight="1">
      <c r="A7" s="7" t="s">
        <v>13</v>
      </c>
      <c r="B7" s="8">
        <v>90163</v>
      </c>
      <c r="C7" s="8">
        <v>83139</v>
      </c>
      <c r="D7" s="8">
        <v>73831</v>
      </c>
      <c r="E7" s="8">
        <v>64986</v>
      </c>
      <c r="F7" s="8">
        <v>70693</v>
      </c>
      <c r="G7" s="25">
        <v>62471</v>
      </c>
      <c r="H7" s="8">
        <v>59392</v>
      </c>
      <c r="I7" s="24" t="s">
        <v>18</v>
      </c>
      <c r="J7" s="19">
        <v>60094</v>
      </c>
      <c r="K7" s="9"/>
    </row>
    <row r="8" spans="1:11" ht="6" customHeight="1">
      <c r="A8" s="4"/>
      <c r="B8" s="5"/>
      <c r="C8" s="5"/>
      <c r="D8" s="5"/>
      <c r="E8" s="5"/>
      <c r="F8" s="5"/>
      <c r="G8" s="6"/>
      <c r="H8" s="5"/>
      <c r="I8" s="5"/>
      <c r="J8" s="20"/>
      <c r="K8" s="3"/>
    </row>
    <row r="9" spans="1:11" s="10" customFormat="1" ht="12.75">
      <c r="A9" s="27" t="s">
        <v>21</v>
      </c>
      <c r="B9" s="29">
        <v>2490.265909</v>
      </c>
      <c r="C9" s="29">
        <v>2478.035945</v>
      </c>
      <c r="D9" s="29">
        <v>2509.578203</v>
      </c>
      <c r="E9" s="29">
        <v>2535.336512</v>
      </c>
      <c r="F9" s="29">
        <v>2581.284934</v>
      </c>
      <c r="G9" s="29">
        <v>2619.619516</v>
      </c>
      <c r="H9" s="29">
        <v>2605.330823</v>
      </c>
      <c r="I9" s="29">
        <v>2701.800982</v>
      </c>
      <c r="J9" s="29">
        <v>2832.920678</v>
      </c>
      <c r="K9" s="9"/>
    </row>
    <row r="10" spans="1:11" s="10" customFormat="1" ht="14.25" customHeight="1">
      <c r="A10" s="27" t="s">
        <v>20</v>
      </c>
      <c r="B10" s="8"/>
      <c r="C10" s="8"/>
      <c r="D10" s="8"/>
      <c r="E10" s="8"/>
      <c r="F10" s="8"/>
      <c r="G10" s="8"/>
      <c r="H10" s="8"/>
      <c r="I10" s="8"/>
      <c r="J10" s="19"/>
      <c r="K10" s="9"/>
    </row>
    <row r="11" spans="1:11" ht="12.75">
      <c r="A11" s="4" t="s">
        <v>0</v>
      </c>
      <c r="B11" s="11">
        <f aca="true" t="shared" si="0" ref="B11:J11">B4*100/B$9</f>
        <v>13.613004088231285</v>
      </c>
      <c r="C11" s="11">
        <f t="shared" si="0"/>
        <v>12.106361919620984</v>
      </c>
      <c r="D11" s="11">
        <f t="shared" si="0"/>
        <v>10.878322089092515</v>
      </c>
      <c r="E11" s="11">
        <f t="shared" si="0"/>
        <v>11.083341350152102</v>
      </c>
      <c r="F11" s="11">
        <f t="shared" si="0"/>
        <v>12.396926654049112</v>
      </c>
      <c r="G11" s="11">
        <f t="shared" si="0"/>
        <v>10.459534231077242</v>
      </c>
      <c r="H11" s="11">
        <f t="shared" si="0"/>
        <v>10.133070152527038</v>
      </c>
      <c r="I11" s="11">
        <f t="shared" si="0"/>
        <v>10.178395886007564</v>
      </c>
      <c r="J11" s="21">
        <f t="shared" si="0"/>
        <v>10.095587999375676</v>
      </c>
      <c r="K11" s="3"/>
    </row>
    <row r="12" spans="1:11" ht="14.25">
      <c r="A12" s="4" t="s">
        <v>1</v>
      </c>
      <c r="B12" s="5">
        <f>B5*100/B9</f>
        <v>2190.770062057658</v>
      </c>
      <c r="C12" s="26" t="s">
        <v>25</v>
      </c>
      <c r="D12" s="5">
        <f>D5*100/D9</f>
        <v>2195.1497639780864</v>
      </c>
      <c r="E12" s="26" t="s">
        <v>24</v>
      </c>
      <c r="F12" s="26" t="s">
        <v>23</v>
      </c>
      <c r="G12" s="26" t="s">
        <v>19</v>
      </c>
      <c r="H12" s="5">
        <f>H5*100/H9</f>
        <v>2122.1105401246773</v>
      </c>
      <c r="I12" s="26" t="s">
        <v>22</v>
      </c>
      <c r="J12" s="20">
        <f>J5*100/J9</f>
        <v>1976.4054968008534</v>
      </c>
      <c r="K12" s="5"/>
    </row>
    <row r="13" spans="1:11" ht="14.25">
      <c r="A13" s="4" t="s">
        <v>2</v>
      </c>
      <c r="B13" s="5">
        <f>B6*100/B9</f>
        <v>2329.148858777555</v>
      </c>
      <c r="C13" s="5">
        <f>C6*100/C9</f>
        <v>1875.1543977300942</v>
      </c>
      <c r="D13" s="26" t="s">
        <v>26</v>
      </c>
      <c r="E13" s="5">
        <f aca="true" t="shared" si="1" ref="E13:J13">E6*100/E9</f>
        <v>1205.3232324530181</v>
      </c>
      <c r="F13" s="5">
        <f t="shared" si="1"/>
        <v>1161.127142734875</v>
      </c>
      <c r="G13" s="5">
        <f t="shared" si="1"/>
        <v>980.4095534918132</v>
      </c>
      <c r="H13" s="5">
        <f t="shared" si="1"/>
        <v>965.9425888579373</v>
      </c>
      <c r="I13" s="5">
        <f t="shared" si="1"/>
        <v>922.4957784103728</v>
      </c>
      <c r="J13" s="20">
        <f t="shared" si="1"/>
        <v>844.9583564372571</v>
      </c>
      <c r="K13" s="3"/>
    </row>
    <row r="14" spans="1:11" s="10" customFormat="1" ht="15.75" customHeight="1" thickBot="1">
      <c r="A14" s="17" t="s">
        <v>14</v>
      </c>
      <c r="B14" s="18">
        <v>38</v>
      </c>
      <c r="C14" s="18">
        <v>37.5</v>
      </c>
      <c r="D14" s="18">
        <v>37.5</v>
      </c>
      <c r="E14" s="18">
        <v>44.9</v>
      </c>
      <c r="F14" s="18">
        <v>38.4</v>
      </c>
      <c r="G14" s="18">
        <v>46.3</v>
      </c>
      <c r="H14" s="28">
        <v>57.6</v>
      </c>
      <c r="I14" s="18">
        <v>55.5</v>
      </c>
      <c r="J14" s="22">
        <v>61.5</v>
      </c>
      <c r="K14" s="9"/>
    </row>
    <row r="15" spans="1:10" ht="13.5" customHeight="1">
      <c r="A15" s="56" t="s">
        <v>5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3.5" customHeight="1">
      <c r="A16" s="57" t="s">
        <v>4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3.5" customHeight="1">
      <c r="A17" s="60" t="s">
        <v>3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3.5" customHeight="1">
      <c r="A18" s="58" t="s">
        <v>27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3.5" customHeight="1">
      <c r="A19" s="61" t="s">
        <v>28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3.5" customHeight="1">
      <c r="A20" s="59" t="s">
        <v>17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3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 customHeight="1">
      <c r="A23" s="63" t="s">
        <v>15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3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3.5" customHeight="1">
      <c r="A25" s="65" t="s">
        <v>16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3.5" customHeight="1">
      <c r="A26" s="60" t="s">
        <v>7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2.75">
      <c r="A27" s="60" t="s">
        <v>6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.75">
      <c r="A28" s="60" t="s">
        <v>8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66" t="s">
        <v>29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2.75">
      <c r="A31" s="61" t="s">
        <v>30</v>
      </c>
      <c r="B31" s="68"/>
      <c r="C31" s="68"/>
      <c r="D31" s="68"/>
      <c r="E31" s="68"/>
      <c r="F31" s="68"/>
      <c r="G31" s="68"/>
      <c r="H31" s="68"/>
      <c r="I31" s="68"/>
      <c r="J31" s="68"/>
    </row>
  </sheetData>
  <mergeCells count="14">
    <mergeCell ref="A27:J27"/>
    <mergeCell ref="A28:J28"/>
    <mergeCell ref="A30:J30"/>
    <mergeCell ref="A31:J31"/>
    <mergeCell ref="A21:J21"/>
    <mergeCell ref="A23:J23"/>
    <mergeCell ref="A25:J25"/>
    <mergeCell ref="A26:J26"/>
    <mergeCell ref="A15:J15"/>
    <mergeCell ref="A16:J16"/>
    <mergeCell ref="A18:J18"/>
    <mergeCell ref="A20:J20"/>
    <mergeCell ref="A17:J17"/>
    <mergeCell ref="A19:J19"/>
  </mergeCells>
  <printOptions/>
  <pageMargins left="1" right="1" top="1" bottom="1" header="0.5" footer="0.5"/>
  <pageSetup fitToHeight="1" fitToWidth="1" horizontalDpi="300" verticalDpi="300" orientation="landscape" scale="76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2000-06-09T20:49:36Z</cp:lastPrinted>
  <dcterms:created xsi:type="dcterms:W3CDTF">1999-07-27T11:57:05Z</dcterms:created>
  <dcterms:modified xsi:type="dcterms:W3CDTF">2001-04-25T13:54:21Z</dcterms:modified>
  <cp:category/>
  <cp:version/>
  <cp:contentType/>
  <cp:contentStatus/>
</cp:coreProperties>
</file>