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10" yWindow="65416" windowWidth="14340" windowHeight="11400" activeTab="0"/>
  </bookViews>
  <sheets>
    <sheet name="4-21" sheetId="1" r:id="rId1"/>
  </sheets>
  <definedNames>
    <definedName name="_xlnm.Print_Area" localSheetId="0">'4-21'!$A$1:$AB$46</definedName>
  </definedNames>
  <calcPr fullCalcOnLoad="1"/>
</workbook>
</file>

<file path=xl/sharedStrings.xml><?xml version="1.0" encoding="utf-8"?>
<sst xmlns="http://schemas.openxmlformats.org/spreadsheetml/2006/main" count="42" uniqueCount="28">
  <si>
    <t>Aircraft-miles (millions)</t>
  </si>
  <si>
    <t>Domestic operations</t>
  </si>
  <si>
    <t>International operations</t>
  </si>
  <si>
    <t>Fuel consumed (million gallons)</t>
  </si>
  <si>
    <t>Heat equivalent factor used for Btu conversion is 135,000 Btu/gallon.</t>
  </si>
  <si>
    <t>Available seat-miles (millions)</t>
  </si>
  <si>
    <t>Passenger-miles (millions)</t>
  </si>
  <si>
    <t>Seats per aircraft</t>
  </si>
  <si>
    <t>Seat-miles per gallon</t>
  </si>
  <si>
    <t xml:space="preserve">International operations include operations outside the United States, including those between the United States and foreign countries and the United States and its territories or possessions. </t>
  </si>
  <si>
    <r>
      <t>KEY:</t>
    </r>
    <r>
      <rPr>
        <sz val="9"/>
        <rFont val="Arial"/>
        <family val="2"/>
      </rPr>
      <t xml:space="preserve">  Btu = British thermal unit; R = revised.</t>
    </r>
  </si>
  <si>
    <t>Derived by calculation.</t>
  </si>
  <si>
    <t>NOTES</t>
  </si>
  <si>
    <t>SOURCES</t>
  </si>
  <si>
    <t>Fuel consumed:</t>
  </si>
  <si>
    <r>
      <t>Table 4-21:  Energy Intensity of Certificated Air Carriers, All Services</t>
    </r>
    <r>
      <rPr>
        <b/>
        <vertAlign val="superscript"/>
        <sz val="12"/>
        <rFont val="Arial"/>
        <family val="2"/>
      </rPr>
      <t>a</t>
    </r>
  </si>
  <si>
    <t>Load factor (percent)</t>
  </si>
  <si>
    <t>Energy intensity (Btu/passenger-mile)</t>
  </si>
  <si>
    <r>
      <t xml:space="preserve">a </t>
    </r>
    <r>
      <rPr>
        <sz val="9"/>
        <rFont val="Arial"/>
        <family val="2"/>
      </rPr>
      <t>U.S. owned carriers only. Operations of foreign-owned carriers in or out of the United States not included.</t>
    </r>
  </si>
  <si>
    <t>1960-70: Air Transport Association, available at http://www.air-transport.org/ as of July 31, 2002.</t>
  </si>
  <si>
    <t>Seats per aircraft, seat-miles per gallon, energy intensiveness and load factor:</t>
  </si>
  <si>
    <t>Aircraft-miles, available seat-miles, and passenger-miles:</t>
  </si>
  <si>
    <r>
      <rPr>
        <i/>
        <sz val="9"/>
        <rFont val="Arial"/>
        <family val="2"/>
      </rPr>
      <t>Load factor:</t>
    </r>
    <r>
      <rPr>
        <sz val="9"/>
        <rFont val="Arial"/>
        <family val="2"/>
      </rPr>
      <t xml:space="preserve"> Ratio of </t>
    </r>
    <r>
      <rPr>
        <i/>
        <sz val="9"/>
        <rFont val="Arial"/>
        <family val="2"/>
      </rPr>
      <t>Passenger-miles</t>
    </r>
    <r>
      <rPr>
        <sz val="9"/>
        <rFont val="Arial"/>
        <family val="2"/>
      </rPr>
      <t xml:space="preserve"> to</t>
    </r>
    <r>
      <rPr>
        <i/>
        <sz val="9"/>
        <rFont val="Arial"/>
        <family val="2"/>
      </rPr>
      <t xml:space="preserve"> Available seat-miles.</t>
    </r>
  </si>
  <si>
    <r>
      <rPr>
        <i/>
        <sz val="9"/>
        <rFont val="Arial"/>
        <family val="2"/>
      </rPr>
      <t xml:space="preserve">Aircraft-miles </t>
    </r>
    <r>
      <rPr>
        <sz val="9"/>
        <rFont val="Arial"/>
        <family val="2"/>
      </rPr>
      <t xml:space="preserve">include all four large certificated air-carrier groups (majors, nationals, large regionals, and medium regionals), scheduled and charter, passenger, and all-cargo. </t>
    </r>
    <r>
      <rPr>
        <i/>
        <sz val="9"/>
        <rFont val="Arial"/>
        <family val="2"/>
      </rPr>
      <t>Fuel consumed</t>
    </r>
    <r>
      <rPr>
        <sz val="9"/>
        <rFont val="Arial"/>
        <family val="2"/>
      </rPr>
      <t xml:space="preserve"> includes majors, nationals, and large regionals, scheduled and charter, passenger, and all-cargo.</t>
    </r>
  </si>
  <si>
    <r>
      <rPr>
        <i/>
        <sz val="9"/>
        <rFont val="Arial"/>
        <family val="2"/>
      </rPr>
      <t>Passenger-miles</t>
    </r>
    <r>
      <rPr>
        <sz val="9"/>
        <rFont val="Arial"/>
        <family val="2"/>
      </rPr>
      <t xml:space="preserve"> include all four large certificated air-carrier groups, scheduled and charter, passenger service only.</t>
    </r>
  </si>
  <si>
    <r>
      <t xml:space="preserve">U.S. Department of Transportation, Research and Innovative Technology Administration, Bureau of Transportation Statistics, Office of Airline Information, </t>
    </r>
    <r>
      <rPr>
        <i/>
        <sz val="9"/>
        <rFont val="Arial"/>
        <family val="2"/>
      </rPr>
      <t>Airline Fuel Cost and Consumption</t>
    </r>
    <r>
      <rPr>
        <sz val="9"/>
        <rFont val="Arial"/>
        <family val="2"/>
      </rPr>
      <t>, available at http://www.transtats.bts.gov/fuel.asp as of Aug. 18, 2011.</t>
    </r>
  </si>
  <si>
    <r>
      <t xml:space="preserve">1975-1995: U.S. Department of Transportation, Research and Innovative Technology Administration, Bureau of Transportation Statistics, </t>
    </r>
    <r>
      <rPr>
        <i/>
        <sz val="9"/>
        <rFont val="Arial"/>
        <family val="2"/>
      </rPr>
      <t>T1: U.S. Air Carrier Traffic and Capacity Summary by Service Class</t>
    </r>
    <r>
      <rPr>
        <sz val="9"/>
        <rFont val="Arial"/>
        <family val="2"/>
      </rPr>
      <t xml:space="preserve">, available at http://www.transtats.bts.gov/Fields.asp?Table_ID=264 as of Dec. 15, 2010.
</t>
    </r>
  </si>
  <si>
    <r>
      <t xml:space="preserve">1996-2010: U.S. Department of Transportation, Bureau of Transportation Statistics, Office of Airline Information, </t>
    </r>
    <r>
      <rPr>
        <i/>
        <sz val="9"/>
        <rFont val="Arial"/>
        <family val="2"/>
      </rPr>
      <t>Air Carrier Traffic Statistics,</t>
    </r>
    <r>
      <rPr>
        <sz val="9"/>
        <rFont val="Arial"/>
        <family val="2"/>
      </rPr>
      <t xml:space="preserve"> available at http://www.bts.gov/xml/air_traffic/src/index.xml#CustomizeTable as of Aug. 18, 2011.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</si>
</sst>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0.0_W"/>
    <numFmt numFmtId="167" formatCode="#,##0.0000"/>
    <numFmt numFmtId="168" formatCode="&quot;(R)&quot;\ ###0;&quot;(R) -&quot;###0;&quot;(R) &quot;\ 0"/>
    <numFmt numFmtId="169" formatCode="#,##0.0_);\(#,##0.0\)"/>
    <numFmt numFmtId="170" formatCode="#,##0.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/>
      <right/>
      <top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2" fillId="0" borderId="3" applyAlignment="0">
      <protection/>
    </xf>
    <xf numFmtId="49" fontId="3" fillId="0" borderId="3">
      <alignment horizontal="left" vertical="center"/>
      <protection/>
    </xf>
    <xf numFmtId="164" fontId="4" fillId="0" borderId="4" applyNumberFormat="0">
      <alignment horizontal="right" vertical="center"/>
      <protection/>
    </xf>
    <xf numFmtId="164" fontId="4" fillId="0" borderId="3" applyNumberFormat="0">
      <alignment horizontal="right" vertical="center"/>
      <protection/>
    </xf>
    <xf numFmtId="166" fontId="4" fillId="0" borderId="3">
      <alignment horizontal="right"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3">
      <alignment horizontal="left"/>
      <protection/>
    </xf>
    <xf numFmtId="0" fontId="6" fillId="0" borderId="8">
      <alignment horizontal="right" vertical="center"/>
      <protection/>
    </xf>
    <xf numFmtId="0" fontId="4" fillId="0" borderId="3">
      <alignment horizontal="left" vertical="center"/>
      <protection/>
    </xf>
    <xf numFmtId="0" fontId="7" fillId="0" borderId="8">
      <alignment horizontal="left" vertical="center"/>
      <protection/>
    </xf>
    <xf numFmtId="0" fontId="7" fillId="30" borderId="0">
      <alignment horizontal="centerContinuous" wrapText="1"/>
      <protection/>
    </xf>
    <xf numFmtId="0" fontId="46" fillId="31" borderId="1" applyNumberFormat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0" fontId="0" fillId="33" borderId="10" applyNumberFormat="0" applyFont="0" applyAlignment="0" applyProtection="0"/>
    <xf numFmtId="0" fontId="49" fillId="27" borderId="11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horizontal="right"/>
      <protection/>
    </xf>
    <xf numFmtId="0" fontId="3" fillId="0" borderId="0">
      <alignment horizontal="right"/>
      <protection/>
    </xf>
    <xf numFmtId="0" fontId="5" fillId="0" borderId="0">
      <alignment horizontal="left"/>
      <protection/>
    </xf>
    <xf numFmtId="49" fontId="3" fillId="0" borderId="3">
      <alignment horizontal="left" vertical="center"/>
      <protection/>
    </xf>
    <xf numFmtId="49" fontId="8" fillId="0" borderId="3" applyFill="0">
      <alignment horizontal="left" vertical="center"/>
      <protection/>
    </xf>
    <xf numFmtId="49" fontId="3" fillId="0" borderId="8">
      <alignment horizontal="left" vertical="center"/>
      <protection/>
    </xf>
    <xf numFmtId="164" fontId="2" fillId="0" borderId="0" applyNumberFormat="0">
      <alignment horizontal="right"/>
      <protection/>
    </xf>
    <xf numFmtId="0" fontId="6" fillId="34" borderId="0">
      <alignment horizontal="centerContinuous" vertical="center" wrapText="1"/>
      <protection/>
    </xf>
    <xf numFmtId="0" fontId="6" fillId="0" borderId="4">
      <alignment horizontal="left" vertical="center"/>
      <protection/>
    </xf>
    <xf numFmtId="0" fontId="9" fillId="0" borderId="0">
      <alignment horizontal="left" vertical="top"/>
      <protection/>
    </xf>
    <xf numFmtId="0" fontId="50" fillId="0" borderId="0" applyNumberFormat="0" applyFill="0" applyBorder="0" applyAlignment="0" applyProtection="0"/>
    <xf numFmtId="0" fontId="7" fillId="0" borderId="0">
      <alignment horizontal="left"/>
      <protection/>
    </xf>
    <xf numFmtId="0" fontId="10" fillId="0" borderId="0">
      <alignment horizontal="left"/>
      <protection/>
    </xf>
    <xf numFmtId="0" fontId="4" fillId="0" borderId="0">
      <alignment horizontal="left"/>
      <protection/>
    </xf>
    <xf numFmtId="0" fontId="9" fillId="0" borderId="0">
      <alignment horizontal="left" vertical="top"/>
      <protection/>
    </xf>
    <xf numFmtId="0" fontId="10" fillId="0" borderId="0">
      <alignment horizontal="left"/>
      <protection/>
    </xf>
    <xf numFmtId="0" fontId="4" fillId="0" borderId="0">
      <alignment horizontal="left"/>
      <protection/>
    </xf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49" fontId="2" fillId="0" borderId="3">
      <alignment horizontal="left"/>
      <protection/>
    </xf>
    <xf numFmtId="0" fontId="6" fillId="0" borderId="8">
      <alignment horizontal="left"/>
      <protection/>
    </xf>
    <xf numFmtId="0" fontId="7" fillId="0" borderId="0">
      <alignment horizontal="left" vertical="center"/>
      <protection/>
    </xf>
  </cellStyleXfs>
  <cellXfs count="65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3" fillId="0" borderId="13" xfId="70" applyFont="1" applyFill="1" applyBorder="1" applyAlignment="1">
      <alignment horizontal="center"/>
      <protection/>
    </xf>
    <xf numFmtId="0" fontId="13" fillId="0" borderId="13" xfId="70" applyNumberFormat="1" applyFont="1" applyFill="1" applyBorder="1" applyAlignment="1">
      <alignment horizontal="center"/>
      <protection/>
    </xf>
    <xf numFmtId="168" fontId="13" fillId="0" borderId="14" xfId="70" applyNumberFormat="1" applyFont="1" applyFill="1" applyBorder="1" applyAlignment="1">
      <alignment horizontal="center"/>
      <protection/>
    </xf>
    <xf numFmtId="0" fontId="13" fillId="0" borderId="14" xfId="70" applyNumberFormat="1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70" applyFont="1" applyFill="1" applyBorder="1" applyAlignment="1">
      <alignment horizontal="left"/>
      <protection/>
    </xf>
    <xf numFmtId="0" fontId="14" fillId="0" borderId="0" xfId="70" applyFont="1" applyFill="1" applyBorder="1" applyAlignment="1">
      <alignment horizontal="left" wrapText="1"/>
      <protection/>
    </xf>
    <xf numFmtId="0" fontId="14" fillId="0" borderId="0" xfId="70" applyFont="1" applyFill="1" applyBorder="1" applyAlignment="1">
      <alignment horizontal="right" wrapText="1"/>
      <protection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right" wrapText="1"/>
    </xf>
    <xf numFmtId="0" fontId="14" fillId="0" borderId="0" xfId="0" applyFont="1" applyFill="1" applyAlignment="1">
      <alignment/>
    </xf>
    <xf numFmtId="0" fontId="14" fillId="0" borderId="0" xfId="70" applyFont="1" applyFill="1" applyBorder="1" applyAlignment="1">
      <alignment horizontal="left" indent="1"/>
      <protection/>
    </xf>
    <xf numFmtId="3" fontId="14" fillId="0" borderId="0" xfId="70" applyNumberFormat="1" applyFont="1" applyFill="1" applyBorder="1" applyAlignment="1">
      <alignment horizontal="right" wrapText="1"/>
      <protection/>
    </xf>
    <xf numFmtId="3" fontId="14" fillId="0" borderId="0" xfId="0" applyNumberFormat="1" applyFont="1" applyFill="1" applyAlignment="1">
      <alignment horizontal="right" wrapText="1"/>
    </xf>
    <xf numFmtId="3" fontId="14" fillId="0" borderId="0" xfId="70" applyNumberFormat="1" applyFont="1" applyFill="1" applyBorder="1" applyAlignment="1">
      <alignment horizontal="right"/>
      <protection/>
    </xf>
    <xf numFmtId="3" fontId="14" fillId="0" borderId="0" xfId="0" applyNumberFormat="1" applyFont="1" applyFill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14" fillId="0" borderId="0" xfId="49" applyNumberFormat="1" applyFont="1" applyFill="1" applyBorder="1" applyAlignment="1">
      <alignment horizontal="right" wrapText="1"/>
      <protection/>
    </xf>
    <xf numFmtId="165" fontId="14" fillId="0" borderId="0" xfId="0" applyNumberFormat="1" applyFont="1" applyFill="1" applyAlignment="1">
      <alignment horizontal="right"/>
    </xf>
    <xf numFmtId="165" fontId="14" fillId="0" borderId="0" xfId="0" applyNumberFormat="1" applyFont="1" applyFill="1" applyAlignment="1">
      <alignment/>
    </xf>
    <xf numFmtId="167" fontId="14" fillId="0" borderId="0" xfId="70" applyNumberFormat="1" applyFont="1" applyFill="1" applyBorder="1" applyAlignment="1">
      <alignment horizontal="right" wrapText="1"/>
      <protection/>
    </xf>
    <xf numFmtId="165" fontId="14" fillId="0" borderId="0" xfId="0" applyNumberFormat="1" applyFont="1" applyFill="1" applyAlignment="1">
      <alignment horizontal="right" wrapText="1"/>
    </xf>
    <xf numFmtId="0" fontId="13" fillId="0" borderId="0" xfId="70" applyFont="1" applyFill="1" applyBorder="1" applyAlignment="1">
      <alignment horizontal="left" vertical="top"/>
      <protection/>
    </xf>
    <xf numFmtId="165" fontId="14" fillId="0" borderId="0" xfId="70" applyNumberFormat="1" applyFont="1" applyFill="1" applyBorder="1" applyAlignment="1">
      <alignment horizontal="right" wrapText="1"/>
      <protection/>
    </xf>
    <xf numFmtId="0" fontId="14" fillId="0" borderId="15" xfId="70" applyFont="1" applyFill="1" applyBorder="1" applyAlignment="1">
      <alignment horizontal="left" indent="1"/>
      <protection/>
    </xf>
    <xf numFmtId="165" fontId="14" fillId="0" borderId="15" xfId="70" applyNumberFormat="1" applyFont="1" applyFill="1" applyBorder="1" applyAlignment="1">
      <alignment horizontal="right" wrapText="1"/>
      <protection/>
    </xf>
    <xf numFmtId="165" fontId="15" fillId="0" borderId="0" xfId="70" applyNumberFormat="1" applyFont="1" applyFill="1" applyBorder="1" applyAlignment="1">
      <alignment horizontal="right"/>
      <protection/>
    </xf>
    <xf numFmtId="165" fontId="16" fillId="0" borderId="0" xfId="70" applyNumberFormat="1" applyFont="1" applyFill="1" applyBorder="1" applyAlignment="1">
      <alignment horizontal="right"/>
      <protection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1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9" fontId="14" fillId="0" borderId="0" xfId="70" applyNumberFormat="1" applyFont="1" applyFill="1" applyBorder="1" applyAlignment="1">
      <alignment horizontal="right" wrapText="1"/>
      <protection/>
    </xf>
    <xf numFmtId="169" fontId="14" fillId="0" borderId="15" xfId="70" applyNumberFormat="1" applyFont="1" applyFill="1" applyBorder="1" applyAlignment="1">
      <alignment horizontal="right" wrapText="1"/>
      <protection/>
    </xf>
    <xf numFmtId="170" fontId="16" fillId="0" borderId="0" xfId="0" applyNumberFormat="1" applyFont="1" applyFill="1" applyAlignment="1">
      <alignment/>
    </xf>
    <xf numFmtId="37" fontId="14" fillId="0" borderId="0" xfId="0" applyNumberFormat="1" applyFont="1" applyFill="1" applyAlignment="1">
      <alignment horizontal="right" wrapText="1"/>
    </xf>
    <xf numFmtId="169" fontId="14" fillId="0" borderId="0" xfId="0" applyNumberFormat="1" applyFont="1" applyFill="1" applyAlignment="1">
      <alignment horizontal="right" wrapText="1"/>
    </xf>
    <xf numFmtId="3" fontId="14" fillId="0" borderId="0" xfId="49" applyNumberFormat="1" applyFont="1" applyFill="1" applyBorder="1" applyAlignment="1">
      <alignment horizontal="right"/>
      <protection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Fill="1" applyBorder="1" applyAlignment="1">
      <alignment horizontal="right" vertical="top" wrapText="1"/>
    </xf>
    <xf numFmtId="0" fontId="12" fillId="0" borderId="15" xfId="83" applyFont="1" applyFill="1" applyBorder="1" applyAlignment="1">
      <alignment horizontal="left" wrapText="1"/>
      <protection/>
    </xf>
    <xf numFmtId="3" fontId="16" fillId="0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top"/>
    </xf>
    <xf numFmtId="0" fontId="18" fillId="0" borderId="0" xfId="0" applyFont="1" applyFill="1" applyAlignment="1">
      <alignment horizontal="left" vertical="top"/>
    </xf>
    <xf numFmtId="0" fontId="16" fillId="0" borderId="0" xfId="0" applyFont="1" applyFill="1" applyAlignment="1">
      <alignment vertical="center"/>
    </xf>
    <xf numFmtId="49" fontId="16" fillId="0" borderId="0" xfId="0" applyNumberFormat="1" applyFont="1" applyFill="1" applyAlignment="1">
      <alignment horizontal="left" vertical="top"/>
    </xf>
    <xf numFmtId="0" fontId="16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16" fillId="0" borderId="0" xfId="70" applyFont="1" applyFill="1" applyAlignment="1">
      <alignment horizontal="left" vertical="top"/>
      <protection/>
    </xf>
    <xf numFmtId="0" fontId="16" fillId="0" borderId="0" xfId="70" applyFont="1" applyFill="1" applyAlignment="1">
      <alignment horizontal="left" vertical="top" wrapText="1"/>
      <protection/>
    </xf>
    <xf numFmtId="0" fontId="17" fillId="0" borderId="0" xfId="0" applyFont="1" applyFill="1" applyAlignment="1">
      <alignment horizontal="left" vertical="top"/>
    </xf>
    <xf numFmtId="49" fontId="17" fillId="0" borderId="0" xfId="0" applyNumberFormat="1" applyFont="1" applyFill="1" applyAlignment="1">
      <alignment horizontal="left" vertical="top"/>
    </xf>
    <xf numFmtId="0" fontId="16" fillId="0" borderId="0" xfId="68" applyFont="1" applyFill="1" applyAlignment="1">
      <alignment horizontal="left" vertical="top"/>
      <protection/>
    </xf>
    <xf numFmtId="0" fontId="17" fillId="0" borderId="16" xfId="70" applyFont="1" applyFill="1" applyBorder="1" applyAlignment="1">
      <alignment horizontal="left" vertical="center"/>
      <protection/>
    </xf>
    <xf numFmtId="0" fontId="16" fillId="0" borderId="16" xfId="70" applyFont="1" applyFill="1" applyBorder="1" applyAlignment="1">
      <alignment horizontal="left" vertical="center"/>
      <protection/>
    </xf>
    <xf numFmtId="49" fontId="17" fillId="0" borderId="0" xfId="0" applyNumberFormat="1" applyFont="1" applyFill="1" applyAlignment="1">
      <alignment horizontal="left" vertical="top" wrapText="1"/>
    </xf>
    <xf numFmtId="0" fontId="16" fillId="0" borderId="0" xfId="70" applyFont="1" applyFill="1" applyAlignment="1">
      <alignment horizontal="left" vertical="center"/>
      <protection/>
    </xf>
    <xf numFmtId="0" fontId="16" fillId="0" borderId="0" xfId="0" applyFont="1" applyFill="1" applyAlignment="1">
      <alignment horizontal="left" vertical="center"/>
    </xf>
    <xf numFmtId="0" fontId="15" fillId="0" borderId="0" xfId="70" applyFont="1" applyFill="1" applyBorder="1" applyAlignment="1">
      <alignment horizontal="left" vertical="center"/>
      <protection/>
    </xf>
    <xf numFmtId="0" fontId="17" fillId="0" borderId="0" xfId="68" applyNumberFormat="1" applyFont="1" applyFill="1" applyAlignment="1">
      <alignment horizontal="left" vertical="center" wrapText="1"/>
      <protection/>
    </xf>
    <xf numFmtId="0" fontId="16" fillId="0" borderId="0" xfId="0" applyFont="1" applyFill="1" applyAlignment="1">
      <alignment horizontal="left" vertical="center" wrapText="1"/>
    </xf>
    <xf numFmtId="0" fontId="16" fillId="0" borderId="0" xfId="68" applyNumberFormat="1" applyFont="1" applyFill="1" applyAlignment="1">
      <alignment horizontal="left" vertical="top" wrapText="1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Data Superscript" xfId="47"/>
    <cellStyle name="Data_1-43A" xfId="48"/>
    <cellStyle name="Data_Sheet3 (2)_2" xfId="49"/>
    <cellStyle name="Data-one deci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ed Side" xfId="57"/>
    <cellStyle name="Hed Side bold" xfId="58"/>
    <cellStyle name="Hed Side Regular" xfId="59"/>
    <cellStyle name="Hed Side_1-43A" xfId="60"/>
    <cellStyle name="Hed Top" xfId="61"/>
    <cellStyle name="Input" xfId="62"/>
    <cellStyle name="Linked Cell" xfId="63"/>
    <cellStyle name="Neutral" xfId="64"/>
    <cellStyle name="Note" xfId="65"/>
    <cellStyle name="Output" xfId="66"/>
    <cellStyle name="Percent" xfId="67"/>
    <cellStyle name="Source Hed" xfId="68"/>
    <cellStyle name="Source Superscript" xfId="69"/>
    <cellStyle name="Source Text" xfId="70"/>
    <cellStyle name="Superscript" xfId="71"/>
    <cellStyle name="Superscript- regular" xfId="72"/>
    <cellStyle name="Superscript_1-43A" xfId="73"/>
    <cellStyle name="Table Data" xfId="74"/>
    <cellStyle name="Table Head Top" xfId="75"/>
    <cellStyle name="Table Hed Side" xfId="76"/>
    <cellStyle name="Table Title" xfId="77"/>
    <cellStyle name="Title" xfId="78"/>
    <cellStyle name="Title Text" xfId="79"/>
    <cellStyle name="Title Text 1" xfId="80"/>
    <cellStyle name="Title Text 2" xfId="81"/>
    <cellStyle name="Title-1" xfId="82"/>
    <cellStyle name="Title-2" xfId="83"/>
    <cellStyle name="Title-3" xfId="84"/>
    <cellStyle name="Total" xfId="85"/>
    <cellStyle name="Warning Text" xfId="86"/>
    <cellStyle name="Wrap" xfId="87"/>
    <cellStyle name="Wrap Bold" xfId="88"/>
    <cellStyle name="Wrap Title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6"/>
  <sheetViews>
    <sheetView tabSelected="1" zoomScaleSheetLayoutView="70" zoomScalePageLayoutView="0" workbookViewId="0" topLeftCell="A1">
      <selection activeCell="A1" sqref="A1:AB1"/>
    </sheetView>
  </sheetViews>
  <sheetFormatPr defaultColWidth="9.140625" defaultRowHeight="12.75"/>
  <cols>
    <col min="1" max="1" width="34.421875" style="34" bestFit="1" customWidth="1"/>
    <col min="2" max="18" width="9.28125" style="34" customWidth="1"/>
    <col min="19" max="19" width="9.28125" style="13" customWidth="1"/>
    <col min="20" max="28" width="9.28125" style="34" customWidth="1"/>
    <col min="29" max="16384" width="9.140625" style="34" customWidth="1"/>
  </cols>
  <sheetData>
    <row r="1" spans="1:28" s="1" customFormat="1" ht="16.5" customHeight="1" thickBot="1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49" s="7" customFormat="1" ht="16.5" customHeight="1">
      <c r="A2" s="2"/>
      <c r="B2" s="3">
        <v>1960</v>
      </c>
      <c r="C2" s="3">
        <v>1965</v>
      </c>
      <c r="D2" s="3">
        <v>1970</v>
      </c>
      <c r="E2" s="5">
        <v>1975</v>
      </c>
      <c r="F2" s="5">
        <v>1980</v>
      </c>
      <c r="G2" s="5">
        <v>1985</v>
      </c>
      <c r="H2" s="5">
        <v>1990</v>
      </c>
      <c r="I2" s="5">
        <v>1991</v>
      </c>
      <c r="J2" s="5">
        <v>1992</v>
      </c>
      <c r="K2" s="5">
        <v>1993</v>
      </c>
      <c r="L2" s="5">
        <v>1994</v>
      </c>
      <c r="M2" s="5">
        <v>1995</v>
      </c>
      <c r="N2" s="4">
        <v>1996</v>
      </c>
      <c r="O2" s="4">
        <v>1997</v>
      </c>
      <c r="P2" s="4">
        <v>1998</v>
      </c>
      <c r="Q2" s="4">
        <v>1999</v>
      </c>
      <c r="R2" s="4">
        <v>2000</v>
      </c>
      <c r="S2" s="4">
        <v>2001</v>
      </c>
      <c r="T2" s="4">
        <v>2002</v>
      </c>
      <c r="U2" s="4">
        <v>2003</v>
      </c>
      <c r="V2" s="4">
        <v>2004</v>
      </c>
      <c r="W2" s="4">
        <v>2005</v>
      </c>
      <c r="X2" s="4">
        <v>2006</v>
      </c>
      <c r="Y2" s="4">
        <v>2007</v>
      </c>
      <c r="Z2" s="4">
        <v>2008</v>
      </c>
      <c r="AA2" s="4">
        <v>2009</v>
      </c>
      <c r="AB2" s="5">
        <v>2010</v>
      </c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</row>
    <row r="3" spans="1:26" s="13" customFormat="1" ht="16.5" customHeight="1">
      <c r="A3" s="8" t="s">
        <v>0</v>
      </c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9"/>
      <c r="P3" s="9"/>
      <c r="Q3" s="11"/>
      <c r="R3" s="11"/>
      <c r="S3" s="12"/>
      <c r="T3" s="12"/>
      <c r="U3" s="12"/>
      <c r="V3" s="12"/>
      <c r="W3" s="12"/>
      <c r="X3" s="12"/>
      <c r="Y3" s="12"/>
      <c r="Z3" s="12"/>
    </row>
    <row r="4" spans="1:28" s="13" customFormat="1" ht="16.5" customHeight="1">
      <c r="A4" s="14" t="s">
        <v>1</v>
      </c>
      <c r="B4" s="15">
        <v>858</v>
      </c>
      <c r="C4" s="15">
        <v>1134</v>
      </c>
      <c r="D4" s="15">
        <v>2068</v>
      </c>
      <c r="E4" s="15">
        <v>1637.583835</v>
      </c>
      <c r="F4" s="15">
        <v>2276.019975</v>
      </c>
      <c r="G4" s="15">
        <v>3025.742132</v>
      </c>
      <c r="H4" s="15">
        <v>3963.268265</v>
      </c>
      <c r="I4" s="15">
        <v>3854.414505</v>
      </c>
      <c r="J4" s="15">
        <v>3995.08605</v>
      </c>
      <c r="K4" s="15">
        <v>4156.403675</v>
      </c>
      <c r="L4" s="15">
        <v>4377.886182</v>
      </c>
      <c r="M4" s="15">
        <v>4627.806261</v>
      </c>
      <c r="N4" s="16">
        <v>4807.137695</v>
      </c>
      <c r="O4" s="16">
        <v>4436.63</v>
      </c>
      <c r="P4" s="16">
        <v>4480.43</v>
      </c>
      <c r="Q4" s="16">
        <v>4773.876</v>
      </c>
      <c r="R4" s="16">
        <v>5088.793</v>
      </c>
      <c r="S4" s="40">
        <v>5110.296</v>
      </c>
      <c r="T4" s="40">
        <v>5229.939</v>
      </c>
      <c r="U4" s="40">
        <v>5895.642</v>
      </c>
      <c r="V4" s="40">
        <v>6365.616</v>
      </c>
      <c r="W4" s="40">
        <v>6528.934</v>
      </c>
      <c r="X4" s="40">
        <v>6422.522</v>
      </c>
      <c r="Y4" s="40">
        <v>6533.703</v>
      </c>
      <c r="Z4" s="40">
        <v>6247.066</v>
      </c>
      <c r="AA4" s="40">
        <v>5756.95</v>
      </c>
      <c r="AB4" s="41">
        <v>5806.967</v>
      </c>
    </row>
    <row r="5" spans="1:28" s="13" customFormat="1" ht="16.5" customHeight="1">
      <c r="A5" s="14" t="s">
        <v>2</v>
      </c>
      <c r="B5" s="15">
        <v>182</v>
      </c>
      <c r="C5" s="15">
        <v>284</v>
      </c>
      <c r="D5" s="15">
        <v>475</v>
      </c>
      <c r="E5" s="15">
        <v>333.8708120000001</v>
      </c>
      <c r="F5" s="15">
        <v>334.4722639999997</v>
      </c>
      <c r="G5" s="15">
        <v>415.3609690000001</v>
      </c>
      <c r="H5" s="15">
        <v>760.3341109999997</v>
      </c>
      <c r="I5" s="15">
        <v>806.6103889999999</v>
      </c>
      <c r="J5" s="15">
        <v>904.2631090000003</v>
      </c>
      <c r="K5" s="15">
        <v>958.0855260000001</v>
      </c>
      <c r="L5" s="15">
        <v>975.372018</v>
      </c>
      <c r="M5" s="15">
        <v>997.6558339999999</v>
      </c>
      <c r="N5" s="16">
        <v>1103.482</v>
      </c>
      <c r="O5" s="16">
        <v>1160.199</v>
      </c>
      <c r="P5" s="16">
        <v>1255.531</v>
      </c>
      <c r="Q5" s="16">
        <v>1293.865</v>
      </c>
      <c r="R5" s="16">
        <v>1384.8</v>
      </c>
      <c r="S5" s="40">
        <v>1372.816</v>
      </c>
      <c r="T5" s="40">
        <v>1348.478</v>
      </c>
      <c r="U5" s="40">
        <v>1426.091</v>
      </c>
      <c r="V5" s="40">
        <v>1592.429</v>
      </c>
      <c r="W5" s="40">
        <v>1723.4</v>
      </c>
      <c r="X5" s="40">
        <v>1797.812</v>
      </c>
      <c r="Y5" s="40">
        <v>1880.96</v>
      </c>
      <c r="Z5" s="40">
        <v>1895.308</v>
      </c>
      <c r="AA5" s="40">
        <v>1777.516</v>
      </c>
      <c r="AB5" s="41">
        <v>1858.957</v>
      </c>
    </row>
    <row r="6" spans="1:27" s="13" customFormat="1" ht="16.5" customHeight="1">
      <c r="A6" s="8" t="s">
        <v>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6"/>
      <c r="R6" s="16"/>
      <c r="S6" s="16"/>
      <c r="T6" s="16"/>
      <c r="U6" s="16"/>
      <c r="V6" s="16"/>
      <c r="W6" s="16"/>
      <c r="X6" s="16"/>
      <c r="Y6" s="12"/>
      <c r="Z6" s="12"/>
      <c r="AA6" s="12"/>
    </row>
    <row r="7" spans="1:28" s="13" customFormat="1" ht="16.5" customHeight="1">
      <c r="A7" s="14" t="s">
        <v>1</v>
      </c>
      <c r="B7" s="15">
        <v>52220</v>
      </c>
      <c r="C7" s="15">
        <v>94787</v>
      </c>
      <c r="D7" s="15">
        <v>213160</v>
      </c>
      <c r="E7" s="15">
        <v>215275.135</v>
      </c>
      <c r="F7" s="15">
        <v>326733.675</v>
      </c>
      <c r="G7" s="15">
        <v>452756.222</v>
      </c>
      <c r="H7" s="15">
        <v>570558.491</v>
      </c>
      <c r="I7" s="15">
        <v>551561.946</v>
      </c>
      <c r="J7" s="15">
        <v>567040</v>
      </c>
      <c r="K7" s="15">
        <v>582121.838</v>
      </c>
      <c r="L7" s="15">
        <v>598150.491</v>
      </c>
      <c r="M7" s="17">
        <v>616458.726</v>
      </c>
      <c r="N7" s="17">
        <v>616046.681</v>
      </c>
      <c r="O7" s="17">
        <v>634882.76</v>
      </c>
      <c r="P7" s="17">
        <v>638425.795</v>
      </c>
      <c r="Q7" s="18">
        <v>676271.278</v>
      </c>
      <c r="R7" s="18">
        <v>702693.335</v>
      </c>
      <c r="S7" s="16">
        <v>684278.743</v>
      </c>
      <c r="T7" s="16">
        <v>670962.747</v>
      </c>
      <c r="U7" s="16">
        <v>685282.813</v>
      </c>
      <c r="V7" s="16">
        <v>736888.428</v>
      </c>
      <c r="W7" s="16">
        <v>744057.702</v>
      </c>
      <c r="X7" s="16">
        <v>730995.652</v>
      </c>
      <c r="Y7" s="19">
        <v>747064.464</v>
      </c>
      <c r="Z7" s="16">
        <v>717501.828</v>
      </c>
      <c r="AA7" s="16">
        <v>669855.511</v>
      </c>
      <c r="AB7" s="41">
        <v>678040.335</v>
      </c>
    </row>
    <row r="8" spans="1:28" s="13" customFormat="1" ht="16.5" customHeight="1">
      <c r="A8" s="14" t="s">
        <v>2</v>
      </c>
      <c r="B8" s="15">
        <v>13347</v>
      </c>
      <c r="C8" s="15">
        <v>29533</v>
      </c>
      <c r="D8" s="15">
        <v>51960</v>
      </c>
      <c r="E8" s="15">
        <v>64137.86099999997</v>
      </c>
      <c r="F8" s="15">
        <v>84513.571</v>
      </c>
      <c r="G8" s="15">
        <v>110578.11299999994</v>
      </c>
      <c r="H8" s="15">
        <v>182652.086</v>
      </c>
      <c r="I8" s="15">
        <v>186467.657</v>
      </c>
      <c r="J8" s="15">
        <v>205829.17500000005</v>
      </c>
      <c r="K8" s="15">
        <v>211830.97800000003</v>
      </c>
      <c r="L8" s="15">
        <v>211108.64899999998</v>
      </c>
      <c r="M8" s="17">
        <v>215622.70499999996</v>
      </c>
      <c r="N8" s="17">
        <v>228523.052</v>
      </c>
      <c r="O8" s="17">
        <v>234777.046</v>
      </c>
      <c r="P8" s="17">
        <v>244203.386</v>
      </c>
      <c r="Q8" s="18">
        <v>251721.586</v>
      </c>
      <c r="R8" s="18">
        <v>266448.913</v>
      </c>
      <c r="S8" s="16">
        <v>256312.383</v>
      </c>
      <c r="T8" s="16">
        <v>235746.412</v>
      </c>
      <c r="U8" s="16">
        <v>235508.008</v>
      </c>
      <c r="V8" s="16">
        <v>263304.351</v>
      </c>
      <c r="W8" s="16">
        <v>285257.889</v>
      </c>
      <c r="X8" s="16">
        <v>296520.051</v>
      </c>
      <c r="Y8" s="19">
        <v>313015.464</v>
      </c>
      <c r="Z8" s="16">
        <v>323312.072</v>
      </c>
      <c r="AA8" s="16">
        <v>305430.896</v>
      </c>
      <c r="AB8" s="41">
        <v>313847.738</v>
      </c>
    </row>
    <row r="9" spans="1:27" s="13" customFormat="1" ht="16.5" customHeight="1">
      <c r="A9" s="8" t="s">
        <v>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7"/>
      <c r="P9" s="17"/>
      <c r="Q9" s="18"/>
      <c r="R9" s="18"/>
      <c r="S9" s="16"/>
      <c r="T9" s="16"/>
      <c r="U9" s="16"/>
      <c r="V9" s="16"/>
      <c r="W9" s="16"/>
      <c r="X9" s="16"/>
      <c r="Y9" s="12"/>
      <c r="Z9" s="12"/>
      <c r="AA9" s="12"/>
    </row>
    <row r="10" spans="1:28" s="13" customFormat="1" ht="16.5" customHeight="1">
      <c r="A10" s="14" t="s">
        <v>1</v>
      </c>
      <c r="B10" s="15">
        <v>30557</v>
      </c>
      <c r="C10" s="15">
        <v>51887</v>
      </c>
      <c r="D10" s="15">
        <v>104147</v>
      </c>
      <c r="E10" s="15">
        <v>119591.474</v>
      </c>
      <c r="F10" s="15">
        <v>190765.929</v>
      </c>
      <c r="G10" s="15">
        <v>275863.547</v>
      </c>
      <c r="H10" s="15">
        <v>345872.95</v>
      </c>
      <c r="I10" s="15">
        <v>338085.364</v>
      </c>
      <c r="J10" s="15">
        <v>354764.451</v>
      </c>
      <c r="K10" s="15">
        <v>362227.035</v>
      </c>
      <c r="L10" s="15">
        <v>388410.21</v>
      </c>
      <c r="M10" s="15">
        <v>403911.656</v>
      </c>
      <c r="N10" s="15">
        <v>419281.551</v>
      </c>
      <c r="O10" s="17">
        <v>439262.668</v>
      </c>
      <c r="P10" s="17">
        <v>449103.8</v>
      </c>
      <c r="Q10" s="18">
        <v>473081.981</v>
      </c>
      <c r="R10" s="18">
        <v>500439.719</v>
      </c>
      <c r="S10" s="16">
        <v>473626.602</v>
      </c>
      <c r="T10" s="16">
        <v>472361.14</v>
      </c>
      <c r="U10" s="16">
        <v>498181.45</v>
      </c>
      <c r="V10" s="16">
        <v>548593.814</v>
      </c>
      <c r="W10" s="16">
        <v>573627.424</v>
      </c>
      <c r="X10" s="16">
        <v>577582.077</v>
      </c>
      <c r="Y10" s="16">
        <v>595331.468</v>
      </c>
      <c r="Z10" s="16">
        <v>570922.049</v>
      </c>
      <c r="AA10" s="16">
        <v>541645.747</v>
      </c>
      <c r="AB10" s="41">
        <v>555642.434</v>
      </c>
    </row>
    <row r="11" spans="1:28" s="13" customFormat="1" ht="16.5" customHeight="1">
      <c r="A11" s="14" t="s">
        <v>2</v>
      </c>
      <c r="B11" s="15">
        <v>8306</v>
      </c>
      <c r="C11" s="15">
        <v>16789</v>
      </c>
      <c r="D11" s="15">
        <v>27563</v>
      </c>
      <c r="E11" s="15">
        <v>34864.242000000006</v>
      </c>
      <c r="F11" s="15">
        <v>53931.95999999999</v>
      </c>
      <c r="G11" s="15">
        <v>73236.977</v>
      </c>
      <c r="H11" s="15">
        <v>126362.69699999999</v>
      </c>
      <c r="I11" s="15">
        <v>125211.01699999999</v>
      </c>
      <c r="J11" s="15">
        <v>138950.276</v>
      </c>
      <c r="K11" s="15">
        <v>143766.253</v>
      </c>
      <c r="L11" s="15">
        <v>149107.68899999995</v>
      </c>
      <c r="M11" s="15">
        <v>154882.00699999993</v>
      </c>
      <c r="N11" s="15">
        <v>166462.858</v>
      </c>
      <c r="O11" s="15">
        <v>173127.56</v>
      </c>
      <c r="P11" s="15">
        <v>176625.138</v>
      </c>
      <c r="Q11" s="15">
        <v>185836.437</v>
      </c>
      <c r="R11" s="15">
        <v>200370.27</v>
      </c>
      <c r="S11" s="15">
        <v>184944.062</v>
      </c>
      <c r="T11" s="15">
        <v>178232.155</v>
      </c>
      <c r="U11" s="15">
        <v>175996.094</v>
      </c>
      <c r="V11" s="15">
        <v>203747.535</v>
      </c>
      <c r="W11" s="15">
        <v>221489.897</v>
      </c>
      <c r="X11" s="15">
        <v>232517.712</v>
      </c>
      <c r="Y11" s="15">
        <v>246675.302</v>
      </c>
      <c r="Z11" s="15">
        <v>252844.244</v>
      </c>
      <c r="AA11" s="15">
        <v>238336.005</v>
      </c>
      <c r="AB11" s="15">
        <v>253393.881</v>
      </c>
    </row>
    <row r="12" spans="1:27" s="13" customFormat="1" ht="16.5" customHeight="1">
      <c r="A12" s="8" t="s">
        <v>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8" s="13" customFormat="1" ht="16.5" customHeight="1">
      <c r="A13" s="14" t="s">
        <v>1</v>
      </c>
      <c r="B13" s="15">
        <v>1954</v>
      </c>
      <c r="C13" s="15">
        <v>3889</v>
      </c>
      <c r="D13" s="15">
        <v>7857</v>
      </c>
      <c r="E13" s="15">
        <v>7558</v>
      </c>
      <c r="F13" s="15">
        <v>8519.233124</v>
      </c>
      <c r="G13" s="20">
        <v>10115.007164</v>
      </c>
      <c r="H13" s="20">
        <v>12212.038348</v>
      </c>
      <c r="I13" s="20">
        <v>11360.011372</v>
      </c>
      <c r="J13" s="20">
        <v>11597.830877</v>
      </c>
      <c r="K13" s="20">
        <v>11959.981137</v>
      </c>
      <c r="L13" s="20">
        <v>12500.55445</v>
      </c>
      <c r="M13" s="15">
        <v>12811.716586</v>
      </c>
      <c r="N13" s="20">
        <v>13187.304771</v>
      </c>
      <c r="O13" s="15">
        <v>13657.627229</v>
      </c>
      <c r="P13" s="15">
        <v>13303.135194</v>
      </c>
      <c r="Q13" s="16">
        <v>14490.518585</v>
      </c>
      <c r="R13" s="16">
        <v>14865.4</v>
      </c>
      <c r="S13" s="16">
        <v>13867.9</v>
      </c>
      <c r="T13" s="16">
        <v>12922.2</v>
      </c>
      <c r="U13" s="16">
        <v>13081.8</v>
      </c>
      <c r="V13" s="16">
        <v>14090.7</v>
      </c>
      <c r="W13" s="16">
        <v>13975.8</v>
      </c>
      <c r="X13" s="16">
        <v>13694.4</v>
      </c>
      <c r="Y13" s="16">
        <v>13681.7</v>
      </c>
      <c r="Z13" s="16">
        <v>12685.7</v>
      </c>
      <c r="AA13" s="16">
        <v>11339.2</v>
      </c>
      <c r="AB13" s="42">
        <v>11255.8</v>
      </c>
    </row>
    <row r="14" spans="1:28" s="13" customFormat="1" ht="16.5" customHeight="1">
      <c r="A14" s="14" t="s">
        <v>2</v>
      </c>
      <c r="B14" s="15">
        <v>566</v>
      </c>
      <c r="C14" s="15">
        <v>1280</v>
      </c>
      <c r="D14" s="15">
        <v>2243</v>
      </c>
      <c r="E14" s="15">
        <v>1949</v>
      </c>
      <c r="F14" s="15">
        <v>1747.306343</v>
      </c>
      <c r="G14" s="20">
        <v>2487.928853</v>
      </c>
      <c r="H14" s="20">
        <v>3937.659786</v>
      </c>
      <c r="I14" s="20">
        <v>3887.859343</v>
      </c>
      <c r="J14" s="20">
        <v>4079.24876</v>
      </c>
      <c r="K14" s="20">
        <v>4111.795204</v>
      </c>
      <c r="L14" s="20">
        <v>4325.403339</v>
      </c>
      <c r="M14" s="20">
        <v>4511.418312</v>
      </c>
      <c r="N14" s="20">
        <v>4658.093078</v>
      </c>
      <c r="O14" s="15">
        <v>4961.599949</v>
      </c>
      <c r="P14" s="15">
        <v>4915.461051</v>
      </c>
      <c r="Q14" s="16">
        <v>5276.542707</v>
      </c>
      <c r="R14" s="16">
        <v>5507.9</v>
      </c>
      <c r="S14" s="16">
        <v>5335.6</v>
      </c>
      <c r="T14" s="16">
        <v>5078.9</v>
      </c>
      <c r="U14" s="16">
        <v>5218.7</v>
      </c>
      <c r="V14" s="16">
        <v>5592.2</v>
      </c>
      <c r="W14" s="16">
        <v>5974.5</v>
      </c>
      <c r="X14" s="16">
        <v>6017.6</v>
      </c>
      <c r="Y14" s="16">
        <v>6204.5</v>
      </c>
      <c r="Z14" s="16">
        <v>6186.7</v>
      </c>
      <c r="AA14" s="16">
        <v>5721.3</v>
      </c>
      <c r="AB14" s="42">
        <v>6027.9</v>
      </c>
    </row>
    <row r="15" spans="1:27" s="13" customFormat="1" ht="16.5" customHeight="1">
      <c r="A15" s="8" t="s">
        <v>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8" s="13" customFormat="1" ht="16.5" customHeight="1">
      <c r="A16" s="14" t="s">
        <v>1</v>
      </c>
      <c r="B16" s="21">
        <f aca="true" t="shared" si="0" ref="B16:Z17">B7/B4</f>
        <v>60.862470862470865</v>
      </c>
      <c r="C16" s="21">
        <f t="shared" si="0"/>
        <v>83.58641975308642</v>
      </c>
      <c r="D16" s="21">
        <f t="shared" si="0"/>
        <v>103.07543520309478</v>
      </c>
      <c r="E16" s="21">
        <f t="shared" si="0"/>
        <v>131.45900099826036</v>
      </c>
      <c r="F16" s="21">
        <f>F7/F4</f>
        <v>143.55483633222505</v>
      </c>
      <c r="G16" s="21">
        <f t="shared" si="0"/>
        <v>149.63476801664208</v>
      </c>
      <c r="H16" s="21">
        <f t="shared" si="0"/>
        <v>143.9616127019855</v>
      </c>
      <c r="I16" s="21">
        <f t="shared" si="0"/>
        <v>143.09876254474088</v>
      </c>
      <c r="J16" s="21">
        <f t="shared" si="0"/>
        <v>141.9343645927226</v>
      </c>
      <c r="K16" s="21">
        <f t="shared" si="0"/>
        <v>140.05421116850496</v>
      </c>
      <c r="L16" s="21">
        <f t="shared" si="0"/>
        <v>136.6299776041094</v>
      </c>
      <c r="M16" s="21">
        <f t="shared" si="0"/>
        <v>133.20754829239382</v>
      </c>
      <c r="N16" s="21">
        <f>N7/N4</f>
        <v>128.15249324785566</v>
      </c>
      <c r="O16" s="21">
        <f t="shared" si="0"/>
        <v>143.10022697407717</v>
      </c>
      <c r="P16" s="21">
        <f t="shared" si="0"/>
        <v>142.49208111721418</v>
      </c>
      <c r="Q16" s="21">
        <f t="shared" si="0"/>
        <v>141.6608386979469</v>
      </c>
      <c r="R16" s="21">
        <f t="shared" si="0"/>
        <v>138.08644505681406</v>
      </c>
      <c r="S16" s="21">
        <f t="shared" si="0"/>
        <v>133.90197808502677</v>
      </c>
      <c r="T16" s="22">
        <f t="shared" si="0"/>
        <v>128.2926525529265</v>
      </c>
      <c r="U16" s="22">
        <f t="shared" si="0"/>
        <v>116.2354859742162</v>
      </c>
      <c r="V16" s="22">
        <f t="shared" si="0"/>
        <v>115.76074145848571</v>
      </c>
      <c r="W16" s="22">
        <f t="shared" si="0"/>
        <v>113.96312200429657</v>
      </c>
      <c r="X16" s="22">
        <f t="shared" si="0"/>
        <v>113.81753958958802</v>
      </c>
      <c r="Y16" s="22">
        <f t="shared" si="0"/>
        <v>114.34013208130213</v>
      </c>
      <c r="Z16" s="22">
        <f t="shared" si="0"/>
        <v>114.85420964017348</v>
      </c>
      <c r="AA16" s="22">
        <f>AA7/AA4</f>
        <v>116.35597165165584</v>
      </c>
      <c r="AB16" s="22">
        <f>AB7/AB4</f>
        <v>116.7632492142628</v>
      </c>
    </row>
    <row r="17" spans="1:28" s="13" customFormat="1" ht="16.5" customHeight="1">
      <c r="A17" s="14" t="s">
        <v>2</v>
      </c>
      <c r="B17" s="21">
        <f t="shared" si="0"/>
        <v>73.33516483516483</v>
      </c>
      <c r="C17" s="21">
        <f t="shared" si="0"/>
        <v>103.9894366197183</v>
      </c>
      <c r="D17" s="21">
        <f t="shared" si="0"/>
        <v>109.38947368421053</v>
      </c>
      <c r="E17" s="21">
        <f t="shared" si="0"/>
        <v>192.1038278722009</v>
      </c>
      <c r="F17" s="21">
        <f>F8/F5</f>
        <v>252.67736699387447</v>
      </c>
      <c r="G17" s="21">
        <f t="shared" si="0"/>
        <v>266.2217233993402</v>
      </c>
      <c r="H17" s="21">
        <f t="shared" si="0"/>
        <v>240.2260839774425</v>
      </c>
      <c r="I17" s="21">
        <f t="shared" si="0"/>
        <v>231.17438052239123</v>
      </c>
      <c r="J17" s="21">
        <f t="shared" si="0"/>
        <v>227.62089147661996</v>
      </c>
      <c r="K17" s="21">
        <f t="shared" si="0"/>
        <v>221.0981924384066</v>
      </c>
      <c r="L17" s="21">
        <f t="shared" si="0"/>
        <v>216.4391074421821</v>
      </c>
      <c r="M17" s="21">
        <f t="shared" si="0"/>
        <v>216.1293480693463</v>
      </c>
      <c r="N17" s="21">
        <f t="shared" si="0"/>
        <v>207.09268660476565</v>
      </c>
      <c r="O17" s="21">
        <f t="shared" si="0"/>
        <v>202.35929008730398</v>
      </c>
      <c r="P17" s="21">
        <f t="shared" si="0"/>
        <v>194.50207601405302</v>
      </c>
      <c r="Q17" s="21">
        <f t="shared" si="0"/>
        <v>194.5501161249435</v>
      </c>
      <c r="R17" s="21">
        <f t="shared" si="0"/>
        <v>192.40967143269788</v>
      </c>
      <c r="S17" s="21">
        <f t="shared" si="0"/>
        <v>186.70556214379786</v>
      </c>
      <c r="T17" s="22">
        <f t="shared" si="0"/>
        <v>174.82406980314101</v>
      </c>
      <c r="U17" s="22">
        <f t="shared" si="0"/>
        <v>165.1423422488467</v>
      </c>
      <c r="V17" s="22">
        <f>V8/V5</f>
        <v>165.3476236617143</v>
      </c>
      <c r="W17" s="22">
        <f t="shared" si="0"/>
        <v>165.5204183590577</v>
      </c>
      <c r="X17" s="22">
        <f t="shared" si="0"/>
        <v>164.93384792180717</v>
      </c>
      <c r="Y17" s="22">
        <f t="shared" si="0"/>
        <v>166.41261058183053</v>
      </c>
      <c r="Z17" s="22">
        <f t="shared" si="0"/>
        <v>170.58550483615326</v>
      </c>
      <c r="AA17" s="22">
        <f>AA8/AA5</f>
        <v>171.8301809941514</v>
      </c>
      <c r="AB17" s="22">
        <f>AB8/AB5</f>
        <v>168.83001489544944</v>
      </c>
    </row>
    <row r="18" spans="1:26" s="13" customFormat="1" ht="16.5" customHeight="1">
      <c r="A18" s="8" t="s">
        <v>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23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2"/>
      <c r="Z18" s="12"/>
    </row>
    <row r="19" spans="1:28" s="13" customFormat="1" ht="16.5" customHeight="1">
      <c r="A19" s="14" t="s">
        <v>1</v>
      </c>
      <c r="B19" s="24">
        <f aca="true" t="shared" si="1" ref="B19:AA20">B7/B13</f>
        <v>26.724667349027637</v>
      </c>
      <c r="C19" s="24">
        <f t="shared" si="1"/>
        <v>24.373103625610696</v>
      </c>
      <c r="D19" s="24">
        <f t="shared" si="1"/>
        <v>27.12994781723304</v>
      </c>
      <c r="E19" s="24">
        <f t="shared" si="1"/>
        <v>28.48308216459381</v>
      </c>
      <c r="F19" s="24">
        <f>F7/F13</f>
        <v>38.35247495218091</v>
      </c>
      <c r="G19" s="24">
        <f t="shared" si="1"/>
        <v>44.760840467952434</v>
      </c>
      <c r="H19" s="24">
        <f t="shared" si="1"/>
        <v>46.72098749947359</v>
      </c>
      <c r="I19" s="24">
        <f t="shared" si="1"/>
        <v>48.55293959999743</v>
      </c>
      <c r="J19" s="24">
        <f t="shared" si="1"/>
        <v>48.89190108165086</v>
      </c>
      <c r="K19" s="24">
        <f t="shared" si="1"/>
        <v>48.67247124655728</v>
      </c>
      <c r="L19" s="24">
        <f t="shared" si="1"/>
        <v>47.849916849088245</v>
      </c>
      <c r="M19" s="24">
        <f t="shared" si="1"/>
        <v>48.116793863020284</v>
      </c>
      <c r="N19" s="24">
        <f>N7/N13</f>
        <v>46.71513184064259</v>
      </c>
      <c r="O19" s="24">
        <f t="shared" si="1"/>
        <v>46.48558269711141</v>
      </c>
      <c r="P19" s="24">
        <f t="shared" si="1"/>
        <v>47.99062669737761</v>
      </c>
      <c r="Q19" s="24">
        <f t="shared" si="1"/>
        <v>46.669915505994986</v>
      </c>
      <c r="R19" s="24">
        <f t="shared" si="1"/>
        <v>47.27039534758567</v>
      </c>
      <c r="S19" s="24">
        <f t="shared" si="1"/>
        <v>49.34263608765567</v>
      </c>
      <c r="T19" s="24">
        <f t="shared" si="1"/>
        <v>51.92325973905372</v>
      </c>
      <c r="U19" s="24">
        <f t="shared" si="1"/>
        <v>52.384443501658794</v>
      </c>
      <c r="V19" s="24">
        <f t="shared" si="1"/>
        <v>52.29608379995315</v>
      </c>
      <c r="W19" s="24">
        <f t="shared" si="1"/>
        <v>53.23900613918345</v>
      </c>
      <c r="X19" s="24">
        <f t="shared" si="1"/>
        <v>53.37916608248627</v>
      </c>
      <c r="Y19" s="24">
        <f t="shared" si="1"/>
        <v>54.603189954464725</v>
      </c>
      <c r="Z19" s="24">
        <f t="shared" si="1"/>
        <v>56.559892477356385</v>
      </c>
      <c r="AA19" s="24">
        <f t="shared" si="1"/>
        <v>59.07431838224919</v>
      </c>
      <c r="AB19" s="24">
        <f>AB7/AB13</f>
        <v>60.239195348176054</v>
      </c>
    </row>
    <row r="20" spans="1:28" s="13" customFormat="1" ht="16.5" customHeight="1">
      <c r="A20" s="14" t="s">
        <v>2</v>
      </c>
      <c r="B20" s="24">
        <f t="shared" si="1"/>
        <v>23.581272084805654</v>
      </c>
      <c r="C20" s="24">
        <f t="shared" si="1"/>
        <v>23.07265625</v>
      </c>
      <c r="D20" s="24">
        <f t="shared" si="1"/>
        <v>23.165403477485512</v>
      </c>
      <c r="E20" s="24">
        <f t="shared" si="1"/>
        <v>32.9080867111339</v>
      </c>
      <c r="F20" s="39">
        <f>F8/F14</f>
        <v>48.367918618607106</v>
      </c>
      <c r="G20" s="24">
        <f t="shared" si="1"/>
        <v>44.4458501563107</v>
      </c>
      <c r="H20" s="24">
        <f t="shared" si="1"/>
        <v>46.38594899676282</v>
      </c>
      <c r="I20" s="24">
        <f t="shared" si="1"/>
        <v>47.96152343724334</v>
      </c>
      <c r="J20" s="24">
        <f t="shared" si="1"/>
        <v>50.4576178384375</v>
      </c>
      <c r="K20" s="24">
        <f t="shared" si="1"/>
        <v>51.517881482503924</v>
      </c>
      <c r="L20" s="24">
        <f t="shared" si="1"/>
        <v>48.80669672965265</v>
      </c>
      <c r="M20" s="24">
        <f t="shared" si="1"/>
        <v>47.794881806118795</v>
      </c>
      <c r="N20" s="24">
        <f t="shared" si="1"/>
        <v>49.059357160402364</v>
      </c>
      <c r="O20" s="24">
        <f t="shared" si="1"/>
        <v>47.318818206477694</v>
      </c>
      <c r="P20" s="24">
        <f t="shared" si="1"/>
        <v>49.68066748292499</v>
      </c>
      <c r="Q20" s="24">
        <f t="shared" si="1"/>
        <v>47.705780087036835</v>
      </c>
      <c r="R20" s="24">
        <f t="shared" si="1"/>
        <v>48.37577170972603</v>
      </c>
      <c r="S20" s="24">
        <f t="shared" si="1"/>
        <v>48.03815559637154</v>
      </c>
      <c r="T20" s="24">
        <f t="shared" si="1"/>
        <v>46.41682490303019</v>
      </c>
      <c r="U20" s="24">
        <f t="shared" si="1"/>
        <v>45.127715331404374</v>
      </c>
      <c r="V20" s="24">
        <f t="shared" si="1"/>
        <v>47.084215693287085</v>
      </c>
      <c r="W20" s="24">
        <f t="shared" si="1"/>
        <v>47.74590158172232</v>
      </c>
      <c r="X20" s="24">
        <f t="shared" si="1"/>
        <v>49.27546712975272</v>
      </c>
      <c r="Y20" s="24">
        <f t="shared" si="1"/>
        <v>50.44974840841324</v>
      </c>
      <c r="Z20" s="24">
        <f t="shared" si="1"/>
        <v>52.25921282751709</v>
      </c>
      <c r="AA20" s="24">
        <f t="shared" si="1"/>
        <v>53.38487686364987</v>
      </c>
      <c r="AB20" s="24">
        <f>AB8/AB14</f>
        <v>52.06585013022778</v>
      </c>
    </row>
    <row r="21" spans="1:26" s="13" customFormat="1" ht="16.5" customHeight="1">
      <c r="A21" s="25" t="s">
        <v>17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2"/>
      <c r="Z21" s="12"/>
    </row>
    <row r="22" spans="1:28" s="13" customFormat="1" ht="16.5" customHeight="1">
      <c r="A22" s="14" t="s">
        <v>1</v>
      </c>
      <c r="B22" s="16">
        <f>(B13*135000)/B10</f>
        <v>8632.719180547829</v>
      </c>
      <c r="C22" s="16">
        <f aca="true" t="shared" si="2" ref="C22:H22">(C13*135000)/C10</f>
        <v>10118.430435369168</v>
      </c>
      <c r="D22" s="16">
        <f t="shared" si="2"/>
        <v>10184.594851507965</v>
      </c>
      <c r="E22" s="16">
        <f t="shared" si="2"/>
        <v>8531.795502411818</v>
      </c>
      <c r="F22" s="16">
        <f>(F13*135000)/F10</f>
        <v>6028.835850137579</v>
      </c>
      <c r="G22" s="16">
        <f t="shared" si="2"/>
        <v>4950.005109373875</v>
      </c>
      <c r="H22" s="16">
        <f t="shared" si="2"/>
        <v>4766.562915602391</v>
      </c>
      <c r="I22" s="16">
        <f>(I13*135000)/I10</f>
        <v>4536.137018992636</v>
      </c>
      <c r="J22" s="16">
        <f aca="true" t="shared" si="3" ref="J22:AA23">(J13*135000)/J10</f>
        <v>4413.371080393284</v>
      </c>
      <c r="K22" s="16">
        <f t="shared" si="3"/>
        <v>4457.41840747751</v>
      </c>
      <c r="L22" s="16">
        <f t="shared" si="3"/>
        <v>4344.8261845382485</v>
      </c>
      <c r="M22" s="16">
        <f t="shared" si="3"/>
        <v>4282.079294859468</v>
      </c>
      <c r="N22" s="16">
        <f>(N13*135000)/N10</f>
        <v>4246.039778852563</v>
      </c>
      <c r="O22" s="16">
        <f t="shared" si="3"/>
        <v>4197.442237260645</v>
      </c>
      <c r="P22" s="16">
        <f t="shared" si="3"/>
        <v>3998.9045988700163</v>
      </c>
      <c r="Q22" s="16">
        <f t="shared" si="3"/>
        <v>4135.054995838025</v>
      </c>
      <c r="R22" s="16">
        <f t="shared" si="3"/>
        <v>4010.13133811627</v>
      </c>
      <c r="S22" s="16">
        <f t="shared" si="3"/>
        <v>3952.832235550823</v>
      </c>
      <c r="T22" s="16">
        <f t="shared" si="3"/>
        <v>3693.1424968616175</v>
      </c>
      <c r="U22" s="16">
        <f t="shared" si="3"/>
        <v>3544.9794447384584</v>
      </c>
      <c r="V22" s="16">
        <f t="shared" si="3"/>
        <v>3467.4917059855875</v>
      </c>
      <c r="W22" s="16">
        <f t="shared" si="3"/>
        <v>3289.1262186237454</v>
      </c>
      <c r="X22" s="16">
        <f t="shared" si="3"/>
        <v>3200.8333942813806</v>
      </c>
      <c r="Y22" s="16">
        <f t="shared" si="3"/>
        <v>3102.5228789014727</v>
      </c>
      <c r="Z22" s="16">
        <f t="shared" si="3"/>
        <v>2999.6555624356347</v>
      </c>
      <c r="AA22" s="16">
        <f t="shared" si="3"/>
        <v>2826.1866884002325</v>
      </c>
      <c r="AB22" s="16">
        <f>(AB13*135000)/AB10</f>
        <v>2734.7317393689195</v>
      </c>
    </row>
    <row r="23" spans="1:28" s="13" customFormat="1" ht="16.5" customHeight="1">
      <c r="A23" s="14" t="s">
        <v>2</v>
      </c>
      <c r="B23" s="16">
        <f aca="true" t="shared" si="4" ref="B23:H23">(B14*135000)/B11</f>
        <v>9199.373946544667</v>
      </c>
      <c r="C23" s="16">
        <f t="shared" si="4"/>
        <v>10292.453392101972</v>
      </c>
      <c r="D23" s="16">
        <f t="shared" si="4"/>
        <v>10985.923157856547</v>
      </c>
      <c r="E23" s="16">
        <f t="shared" si="4"/>
        <v>7546.844127573459</v>
      </c>
      <c r="F23" s="38">
        <f>(F14*135000)/F11</f>
        <v>4373.776816288524</v>
      </c>
      <c r="G23" s="16">
        <f t="shared" si="4"/>
        <v>4586.076718527035</v>
      </c>
      <c r="H23" s="16">
        <f t="shared" si="4"/>
        <v>4206.811691507345</v>
      </c>
      <c r="I23" s="16">
        <f>(I14*135000)/I11</f>
        <v>4191.811742132883</v>
      </c>
      <c r="J23" s="16">
        <f t="shared" si="3"/>
        <v>3963.2780765401285</v>
      </c>
      <c r="K23" s="16">
        <f t="shared" si="3"/>
        <v>3861.0754676899032</v>
      </c>
      <c r="L23" s="16">
        <f t="shared" si="3"/>
        <v>3916.159218087005</v>
      </c>
      <c r="M23" s="16">
        <f t="shared" si="3"/>
        <v>3932.2932593454857</v>
      </c>
      <c r="N23" s="16">
        <f t="shared" si="3"/>
        <v>3777.674930524141</v>
      </c>
      <c r="O23" s="16">
        <f t="shared" si="3"/>
        <v>3868.916035754215</v>
      </c>
      <c r="P23" s="16">
        <f t="shared" si="3"/>
        <v>3757.0373583232526</v>
      </c>
      <c r="Q23" s="16">
        <f t="shared" si="3"/>
        <v>3833.119472931995</v>
      </c>
      <c r="R23" s="16">
        <f t="shared" si="3"/>
        <v>3710.9622101123086</v>
      </c>
      <c r="S23" s="16">
        <f t="shared" si="3"/>
        <v>3894.723584042401</v>
      </c>
      <c r="T23" s="16">
        <f t="shared" si="3"/>
        <v>3846.957357385933</v>
      </c>
      <c r="U23" s="16">
        <f t="shared" si="3"/>
        <v>4003.0689544735005</v>
      </c>
      <c r="V23" s="16">
        <f t="shared" si="3"/>
        <v>3705.306177078412</v>
      </c>
      <c r="W23" s="16">
        <f t="shared" si="3"/>
        <v>3641.5092106887387</v>
      </c>
      <c r="X23" s="16">
        <f t="shared" si="3"/>
        <v>3493.8241608019953</v>
      </c>
      <c r="Y23" s="16">
        <f t="shared" si="3"/>
        <v>3395.587207997013</v>
      </c>
      <c r="Z23" s="16">
        <f t="shared" si="3"/>
        <v>3303.2371502196424</v>
      </c>
      <c r="AA23" s="16">
        <f t="shared" si="3"/>
        <v>3240.700036068826</v>
      </c>
      <c r="AB23" s="16">
        <f>(AB14*135000)/AB11</f>
        <v>3211.4686305309797</v>
      </c>
    </row>
    <row r="24" spans="1:28" s="13" customFormat="1" ht="16.5" customHeight="1">
      <c r="A24" s="8" t="s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s="13" customFormat="1" ht="16.5" customHeight="1">
      <c r="A25" s="14" t="s">
        <v>1</v>
      </c>
      <c r="B25" s="35">
        <f>100*B10/B7</f>
        <v>58.51589429337419</v>
      </c>
      <c r="C25" s="35">
        <f aca="true" t="shared" si="5" ref="C25:AA26">100*C10/C7</f>
        <v>54.74062898920738</v>
      </c>
      <c r="D25" s="35">
        <f t="shared" si="5"/>
        <v>48.85860386564083</v>
      </c>
      <c r="E25" s="26">
        <f t="shared" si="5"/>
        <v>55.55285054170329</v>
      </c>
      <c r="F25" s="26">
        <f>100*F10/F7</f>
        <v>58.38575684003187</v>
      </c>
      <c r="G25" s="26">
        <f t="shared" si="5"/>
        <v>60.92981909368438</v>
      </c>
      <c r="H25" s="26">
        <f t="shared" si="5"/>
        <v>60.62006883707914</v>
      </c>
      <c r="I25" s="26">
        <f t="shared" si="5"/>
        <v>61.29599158387188</v>
      </c>
      <c r="J25" s="26">
        <f t="shared" si="5"/>
        <v>62.56427253809255</v>
      </c>
      <c r="K25" s="26">
        <f t="shared" si="5"/>
        <v>62.2252956948851</v>
      </c>
      <c r="L25" s="26">
        <f t="shared" si="5"/>
        <v>64.935198724095</v>
      </c>
      <c r="M25" s="26">
        <f t="shared" si="5"/>
        <v>65.52128130634978</v>
      </c>
      <c r="N25" s="26">
        <f>100*N10/N7</f>
        <v>68.06002920418298</v>
      </c>
      <c r="O25" s="26">
        <f t="shared" si="5"/>
        <v>69.18799748161376</v>
      </c>
      <c r="P25" s="26">
        <f t="shared" si="5"/>
        <v>70.34549723981625</v>
      </c>
      <c r="Q25" s="26">
        <f t="shared" si="5"/>
        <v>69.9544689224551</v>
      </c>
      <c r="R25" s="26">
        <f t="shared" si="5"/>
        <v>71.21737094603296</v>
      </c>
      <c r="S25" s="26">
        <f t="shared" si="5"/>
        <v>69.21544865233378</v>
      </c>
      <c r="T25" s="26">
        <f t="shared" si="5"/>
        <v>70.40050168388858</v>
      </c>
      <c r="U25" s="26">
        <f t="shared" si="5"/>
        <v>72.69720479623352</v>
      </c>
      <c r="V25" s="26">
        <f t="shared" si="5"/>
        <v>74.44733736543357</v>
      </c>
      <c r="W25" s="26">
        <f t="shared" si="5"/>
        <v>77.0944810406653</v>
      </c>
      <c r="X25" s="26">
        <f t="shared" si="5"/>
        <v>79.0130660038454</v>
      </c>
      <c r="Y25" s="26">
        <f>100*Y10/Y7</f>
        <v>79.68943734954577</v>
      </c>
      <c r="Z25" s="26">
        <f t="shared" si="5"/>
        <v>79.57081455686549</v>
      </c>
      <c r="AA25" s="26">
        <f t="shared" si="5"/>
        <v>80.86008670607174</v>
      </c>
      <c r="AB25" s="26">
        <f>100*AB10/AB7</f>
        <v>81.94828615911176</v>
      </c>
    </row>
    <row r="26" spans="1:28" s="13" customFormat="1" ht="16.5" customHeight="1" thickBot="1">
      <c r="A26" s="27" t="s">
        <v>2</v>
      </c>
      <c r="B26" s="36">
        <f>100*B11/B8</f>
        <v>62.23121300666816</v>
      </c>
      <c r="C26" s="36">
        <f t="shared" si="5"/>
        <v>56.84827142518539</v>
      </c>
      <c r="D26" s="36">
        <f t="shared" si="5"/>
        <v>53.04657428791378</v>
      </c>
      <c r="E26" s="28">
        <f t="shared" si="5"/>
        <v>54.35828612993505</v>
      </c>
      <c r="F26" s="28">
        <f>100*F11/F8</f>
        <v>63.814555889491395</v>
      </c>
      <c r="G26" s="28">
        <f t="shared" si="5"/>
        <v>66.23098822458658</v>
      </c>
      <c r="H26" s="28">
        <f t="shared" si="5"/>
        <v>69.18218114410146</v>
      </c>
      <c r="I26" s="28">
        <f t="shared" si="5"/>
        <v>67.14891955766892</v>
      </c>
      <c r="J26" s="28">
        <f t="shared" si="5"/>
        <v>67.50757078047852</v>
      </c>
      <c r="K26" s="28">
        <f t="shared" si="5"/>
        <v>67.86837994960301</v>
      </c>
      <c r="L26" s="28">
        <f t="shared" si="5"/>
        <v>70.63078168815336</v>
      </c>
      <c r="M26" s="28">
        <f t="shared" si="5"/>
        <v>71.83010110182967</v>
      </c>
      <c r="N26" s="28">
        <f t="shared" si="5"/>
        <v>72.84291739635965</v>
      </c>
      <c r="O26" s="28">
        <f t="shared" si="5"/>
        <v>73.74126344531994</v>
      </c>
      <c r="P26" s="28">
        <f t="shared" si="5"/>
        <v>72.32706347486926</v>
      </c>
      <c r="Q26" s="28">
        <f t="shared" si="5"/>
        <v>73.82618231239016</v>
      </c>
      <c r="R26" s="28">
        <f t="shared" si="5"/>
        <v>75.20025799467233</v>
      </c>
      <c r="S26" s="28">
        <f t="shared" si="5"/>
        <v>72.15572647537672</v>
      </c>
      <c r="T26" s="28">
        <f t="shared" si="5"/>
        <v>75.60333728430192</v>
      </c>
      <c r="U26" s="28">
        <f t="shared" si="5"/>
        <v>74.73040746877703</v>
      </c>
      <c r="V26" s="28">
        <f t="shared" si="5"/>
        <v>77.38099815904674</v>
      </c>
      <c r="W26" s="28">
        <f t="shared" si="5"/>
        <v>77.64549396914312</v>
      </c>
      <c r="X26" s="28">
        <f t="shared" si="5"/>
        <v>78.4155105922331</v>
      </c>
      <c r="Y26" s="28">
        <f t="shared" si="5"/>
        <v>78.80610716408567</v>
      </c>
      <c r="Z26" s="28">
        <f t="shared" si="5"/>
        <v>78.20439318455144</v>
      </c>
      <c r="AA26" s="28">
        <f t="shared" si="5"/>
        <v>78.03270989323883</v>
      </c>
      <c r="AB26" s="28">
        <f>100*AB11/AB8</f>
        <v>80.73783886885938</v>
      </c>
    </row>
    <row r="27" spans="1:18" s="31" customFormat="1" ht="12.75" customHeight="1">
      <c r="A27" s="56" t="s">
        <v>10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9"/>
      <c r="R27" s="30"/>
    </row>
    <row r="28" spans="1:16" s="31" customFormat="1" ht="12.7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1:16" s="31" customFormat="1" ht="12.75" customHeight="1">
      <c r="A29" s="61" t="s">
        <v>18</v>
      </c>
      <c r="B29" s="61"/>
      <c r="C29" s="61"/>
      <c r="D29" s="61"/>
      <c r="E29" s="61"/>
      <c r="F29" s="61"/>
      <c r="G29" s="61"/>
      <c r="H29" s="61"/>
      <c r="I29" s="61"/>
      <c r="J29" s="61"/>
      <c r="K29" s="60"/>
      <c r="L29" s="60"/>
      <c r="M29" s="60"/>
      <c r="N29" s="60"/>
      <c r="O29" s="60"/>
      <c r="P29" s="60"/>
    </row>
    <row r="30" spans="1:16" s="31" customFormat="1" ht="12.75" customHeight="1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</row>
    <row r="31" spans="1:18" s="31" customFormat="1" ht="12.75" customHeight="1">
      <c r="A31" s="62" t="s">
        <v>12</v>
      </c>
      <c r="B31" s="63"/>
      <c r="C31" s="63"/>
      <c r="D31" s="63"/>
      <c r="E31" s="63"/>
      <c r="F31" s="63"/>
      <c r="G31" s="63"/>
      <c r="H31" s="63"/>
      <c r="I31" s="63"/>
      <c r="J31" s="63"/>
      <c r="K31" s="60"/>
      <c r="L31" s="60"/>
      <c r="M31" s="60"/>
      <c r="N31" s="60"/>
      <c r="O31" s="60"/>
      <c r="P31" s="60"/>
      <c r="R31" s="37"/>
    </row>
    <row r="32" spans="1:18" s="31" customFormat="1" ht="25.5" customHeight="1">
      <c r="A32" s="64" t="s">
        <v>23</v>
      </c>
      <c r="B32" s="64"/>
      <c r="C32" s="64"/>
      <c r="D32" s="64"/>
      <c r="E32" s="64"/>
      <c r="F32" s="64"/>
      <c r="G32" s="64"/>
      <c r="H32" s="64"/>
      <c r="I32" s="64"/>
      <c r="J32" s="64"/>
      <c r="K32" s="45"/>
      <c r="L32" s="45"/>
      <c r="M32" s="45"/>
      <c r="N32" s="45"/>
      <c r="O32" s="45"/>
      <c r="P32" s="45"/>
      <c r="R32" s="37"/>
    </row>
    <row r="33" spans="1:16" s="31" customFormat="1" ht="12.75" customHeight="1">
      <c r="A33" s="51" t="s">
        <v>24</v>
      </c>
      <c r="B33" s="51"/>
      <c r="C33" s="51"/>
      <c r="D33" s="51"/>
      <c r="E33" s="51"/>
      <c r="F33" s="51"/>
      <c r="G33" s="51"/>
      <c r="H33" s="51"/>
      <c r="I33" s="51"/>
      <c r="J33" s="51"/>
      <c r="K33" s="45"/>
      <c r="L33" s="45"/>
      <c r="M33" s="45"/>
      <c r="N33" s="45"/>
      <c r="O33" s="45"/>
      <c r="P33" s="45"/>
    </row>
    <row r="34" spans="1:16" s="31" customFormat="1" ht="12.75" customHeight="1">
      <c r="A34" s="52" t="s">
        <v>9</v>
      </c>
      <c r="B34" s="52"/>
      <c r="C34" s="52"/>
      <c r="D34" s="52"/>
      <c r="E34" s="52"/>
      <c r="F34" s="52"/>
      <c r="G34" s="52"/>
      <c r="H34" s="52"/>
      <c r="I34" s="52"/>
      <c r="J34" s="52"/>
      <c r="K34" s="45"/>
      <c r="L34" s="45"/>
      <c r="M34" s="45"/>
      <c r="N34" s="45"/>
      <c r="O34" s="45"/>
      <c r="P34" s="45"/>
    </row>
    <row r="35" spans="1:16" s="31" customFormat="1" ht="12.75" customHeight="1">
      <c r="A35" s="55" t="s">
        <v>22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</row>
    <row r="36" spans="1:16" s="31" customFormat="1" ht="12.75" customHeight="1">
      <c r="A36" s="51" t="s">
        <v>4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</row>
    <row r="37" spans="1:16" s="31" customFormat="1" ht="12.75" customHeight="1">
      <c r="A37" s="5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</row>
    <row r="38" spans="1:16" s="31" customFormat="1" ht="12.75" customHeight="1">
      <c r="A38" s="53" t="s">
        <v>13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  <row r="39" spans="1:16" s="31" customFormat="1" ht="12.75" customHeight="1">
      <c r="A39" s="54" t="s">
        <v>21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1:16" s="31" customFormat="1" ht="12.75" customHeight="1">
      <c r="A40" s="48" t="s">
        <v>19</v>
      </c>
      <c r="B40" s="48"/>
      <c r="C40" s="48"/>
      <c r="D40" s="48"/>
      <c r="E40" s="48"/>
      <c r="F40" s="48"/>
      <c r="G40" s="48"/>
      <c r="H40" s="48"/>
      <c r="I40" s="48"/>
      <c r="J40" s="48"/>
      <c r="K40" s="45"/>
      <c r="L40" s="45"/>
      <c r="M40" s="45"/>
      <c r="N40" s="45"/>
      <c r="O40" s="45"/>
      <c r="P40" s="45"/>
    </row>
    <row r="41" spans="1:16" s="31" customFormat="1" ht="25.5" customHeight="1">
      <c r="A41" s="49" t="s">
        <v>26</v>
      </c>
      <c r="B41" s="50"/>
      <c r="C41" s="50"/>
      <c r="D41" s="50"/>
      <c r="E41" s="50"/>
      <c r="F41" s="50"/>
      <c r="G41" s="50"/>
      <c r="H41" s="50"/>
      <c r="I41" s="50"/>
      <c r="J41" s="50"/>
      <c r="K41" s="49"/>
      <c r="L41" s="49"/>
      <c r="M41" s="49"/>
      <c r="N41" s="49"/>
      <c r="O41" s="49"/>
      <c r="P41" s="49"/>
    </row>
    <row r="42" spans="1:16" s="31" customFormat="1" ht="25.5" customHeight="1">
      <c r="A42" s="44" t="s">
        <v>27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</row>
    <row r="43" spans="1:16" s="32" customFormat="1" ht="12.75" customHeight="1">
      <c r="A43" s="54" t="s">
        <v>14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  <row r="44" spans="1:16" s="33" customFormat="1" ht="25.5" customHeight="1">
      <c r="A44" s="49" t="s">
        <v>25</v>
      </c>
      <c r="B44" s="50"/>
      <c r="C44" s="50"/>
      <c r="D44" s="50"/>
      <c r="E44" s="50"/>
      <c r="F44" s="50"/>
      <c r="G44" s="50"/>
      <c r="H44" s="50"/>
      <c r="I44" s="50"/>
      <c r="J44" s="50"/>
      <c r="K44" s="49"/>
      <c r="L44" s="49"/>
      <c r="M44" s="49"/>
      <c r="N44" s="49"/>
      <c r="O44" s="49"/>
      <c r="P44" s="49"/>
    </row>
    <row r="45" spans="1:16" s="32" customFormat="1" ht="13.5" customHeight="1">
      <c r="A45" s="58" t="s">
        <v>20</v>
      </c>
      <c r="B45" s="49"/>
      <c r="C45" s="49"/>
      <c r="D45" s="49"/>
      <c r="E45" s="49"/>
      <c r="F45" s="49"/>
      <c r="G45" s="49"/>
      <c r="H45" s="49"/>
      <c r="I45" s="49"/>
      <c r="J45" s="49"/>
      <c r="K45" s="45"/>
      <c r="L45" s="45"/>
      <c r="M45" s="45"/>
      <c r="N45" s="45"/>
      <c r="O45" s="45"/>
      <c r="P45" s="45"/>
    </row>
    <row r="46" spans="1:16" s="31" customFormat="1" ht="12.75" customHeight="1">
      <c r="A46" s="45" t="s">
        <v>11</v>
      </c>
      <c r="B46" s="46"/>
      <c r="C46" s="46"/>
      <c r="D46" s="46"/>
      <c r="E46" s="46"/>
      <c r="F46" s="46"/>
      <c r="G46" s="46"/>
      <c r="H46" s="46"/>
      <c r="I46" s="46"/>
      <c r="J46" s="46"/>
      <c r="K46" s="45"/>
      <c r="L46" s="45"/>
      <c r="M46" s="45"/>
      <c r="N46" s="45"/>
      <c r="O46" s="45"/>
      <c r="P46" s="45"/>
    </row>
  </sheetData>
  <sheetProtection/>
  <mergeCells count="21">
    <mergeCell ref="A32:P32"/>
    <mergeCell ref="A39:P39"/>
    <mergeCell ref="A43:P43"/>
    <mergeCell ref="A35:P35"/>
    <mergeCell ref="A27:P27"/>
    <mergeCell ref="A45:P45"/>
    <mergeCell ref="A30:P30"/>
    <mergeCell ref="A36:P36"/>
    <mergeCell ref="A29:P29"/>
    <mergeCell ref="A31:P31"/>
    <mergeCell ref="A37:P37"/>
    <mergeCell ref="A1:AB1"/>
    <mergeCell ref="A42:P42"/>
    <mergeCell ref="A46:P46"/>
    <mergeCell ref="A28:P28"/>
    <mergeCell ref="A40:P40"/>
    <mergeCell ref="A41:P41"/>
    <mergeCell ref="A44:P44"/>
    <mergeCell ref="A33:P33"/>
    <mergeCell ref="A34:P34"/>
    <mergeCell ref="A38:P38"/>
  </mergeCells>
  <printOptions/>
  <pageMargins left="0.34" right="0.14" top="1" bottom="1" header="0.5" footer="0.5"/>
  <pageSetup fitToHeight="1" fitToWidth="1" horizontalDpi="300" verticalDpi="3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Megret, Dominique CTR (RITA)</dc:creator>
  <cp:keywords/>
  <dc:description/>
  <cp:lastModifiedBy>dominique.megret</cp:lastModifiedBy>
  <cp:lastPrinted>2011-01-13T18:17:04Z</cp:lastPrinted>
  <dcterms:created xsi:type="dcterms:W3CDTF">1980-01-01T04:00:00Z</dcterms:created>
  <dcterms:modified xsi:type="dcterms:W3CDTF">2011-10-04T19:24:19Z</dcterms:modified>
  <cp:category/>
  <cp:version/>
  <cp:contentType/>
  <cp:contentStatus/>
</cp:coreProperties>
</file>