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85" yWindow="240" windowWidth="19035" windowHeight="12270"/>
  </bookViews>
  <sheets>
    <sheet name="README" sheetId="8" r:id="rId1"/>
    <sheet name="DevelopmentOfData" sheetId="11" r:id="rId2"/>
    <sheet name="CONational" sheetId="1" r:id="rId3"/>
    <sheet name="NOxNational" sheetId="2" r:id="rId4"/>
    <sheet name="PM10nocondensible" sheetId="9" r:id="rId5"/>
    <sheet name="PM10Primary" sheetId="3" r:id="rId6"/>
    <sheet name="PM25nocondensible" sheetId="10" r:id="rId7"/>
    <sheet name="PM25Primary" sheetId="4" r:id="rId8"/>
    <sheet name="SO2National" sheetId="5" r:id="rId9"/>
    <sheet name="VOCNational" sheetId="6" r:id="rId10"/>
    <sheet name="NH3National" sheetId="7" r:id="rId11"/>
  </sheets>
  <calcPr calcId="125725"/>
</workbook>
</file>

<file path=xl/calcChain.xml><?xml version="1.0" encoding="utf-8"?>
<calcChain xmlns="http://schemas.openxmlformats.org/spreadsheetml/2006/main">
  <c r="AB27" i="9"/>
  <c r="AA27"/>
  <c r="Z27"/>
  <c r="Y27"/>
  <c r="AB26"/>
  <c r="AA26"/>
  <c r="Z26"/>
  <c r="Y26"/>
  <c r="AB25"/>
  <c r="AA25"/>
  <c r="Z25"/>
  <c r="Y25"/>
  <c r="AB24"/>
  <c r="AB28" s="1"/>
  <c r="AA24"/>
  <c r="AA28" s="1"/>
  <c r="Z24"/>
  <c r="Z28" s="1"/>
  <c r="Y24"/>
  <c r="Y28" s="1"/>
  <c r="X28"/>
  <c r="X27"/>
  <c r="X26"/>
  <c r="X25"/>
  <c r="X24"/>
  <c r="AB30" i="6"/>
  <c r="AA30"/>
  <c r="Z30"/>
  <c r="Y30"/>
  <c r="X30"/>
  <c r="W30"/>
  <c r="V30"/>
  <c r="U30"/>
  <c r="T30"/>
  <c r="S30"/>
  <c r="R30"/>
  <c r="AB29"/>
  <c r="AA29"/>
  <c r="Z29"/>
  <c r="Y29"/>
  <c r="X29"/>
  <c r="W29"/>
  <c r="V29"/>
  <c r="U29"/>
  <c r="T29"/>
  <c r="S29"/>
  <c r="R29"/>
  <c r="P24" i="7"/>
  <c r="O24"/>
  <c r="N24"/>
  <c r="T22" i="6"/>
  <c r="S22"/>
  <c r="R22"/>
  <c r="P24" i="4"/>
  <c r="O24"/>
  <c r="N24"/>
  <c r="T24" i="3"/>
  <c r="S24"/>
  <c r="R24"/>
  <c r="T23" i="2"/>
  <c r="S23"/>
  <c r="R23"/>
  <c r="AB20" i="9"/>
  <c r="AA20"/>
  <c r="Z20"/>
  <c r="Y20"/>
  <c r="X20"/>
  <c r="W20"/>
  <c r="AB19"/>
  <c r="AB21" s="1"/>
  <c r="AA19"/>
  <c r="AA21" s="1"/>
  <c r="Z19"/>
  <c r="Z21" s="1"/>
  <c r="Y19"/>
  <c r="Y21" s="1"/>
  <c r="X19"/>
  <c r="X21" s="1"/>
  <c r="W19"/>
  <c r="W21" s="1"/>
  <c r="V21"/>
  <c r="V20"/>
  <c r="V19"/>
  <c r="X26" i="10"/>
  <c r="W26"/>
  <c r="V26"/>
  <c r="U26"/>
  <c r="T26"/>
  <c r="S26"/>
  <c r="R26"/>
  <c r="Q26"/>
  <c r="P26"/>
  <c r="O26"/>
  <c r="X25"/>
  <c r="W25"/>
  <c r="V25"/>
  <c r="U25"/>
  <c r="T25"/>
  <c r="S25"/>
  <c r="R25"/>
  <c r="Q25"/>
  <c r="P25"/>
  <c r="O25"/>
  <c r="X24"/>
  <c r="W24"/>
  <c r="V24"/>
  <c r="U24"/>
  <c r="T24"/>
  <c r="S24"/>
  <c r="R24"/>
  <c r="Q24"/>
  <c r="P24"/>
  <c r="O24"/>
  <c r="X23"/>
  <c r="X27" s="1"/>
  <c r="W23"/>
  <c r="W27" s="1"/>
  <c r="V23"/>
  <c r="V27" s="1"/>
  <c r="U23"/>
  <c r="U27" s="1"/>
  <c r="T23"/>
  <c r="T27" s="1"/>
  <c r="S23"/>
  <c r="S27" s="1"/>
  <c r="R23"/>
  <c r="R27" s="1"/>
  <c r="Q23"/>
  <c r="Q27" s="1"/>
  <c r="P23"/>
  <c r="P27" s="1"/>
  <c r="O23"/>
  <c r="O27" s="1"/>
  <c r="N27"/>
  <c r="N26"/>
  <c r="N25"/>
  <c r="N24"/>
  <c r="N23"/>
  <c r="X20"/>
  <c r="W20"/>
  <c r="V20"/>
  <c r="U20"/>
  <c r="T20"/>
  <c r="S20"/>
  <c r="R20"/>
  <c r="X19"/>
  <c r="W19"/>
  <c r="V19"/>
  <c r="U19"/>
  <c r="T19"/>
  <c r="S19"/>
  <c r="R19"/>
  <c r="X27" i="7"/>
  <c r="W27"/>
  <c r="V27"/>
  <c r="U27"/>
  <c r="T27"/>
  <c r="S27"/>
  <c r="P29"/>
  <c r="O29"/>
  <c r="N29"/>
  <c r="M29"/>
  <c r="L29"/>
  <c r="K29"/>
  <c r="J29"/>
  <c r="I29"/>
  <c r="H29"/>
  <c r="G29"/>
  <c r="F29"/>
  <c r="E29"/>
  <c r="D29"/>
  <c r="C29"/>
  <c r="B29"/>
  <c r="P28"/>
  <c r="O28"/>
  <c r="N28"/>
  <c r="M28"/>
  <c r="L28"/>
  <c r="K28"/>
  <c r="J28"/>
  <c r="I28"/>
  <c r="H28"/>
  <c r="G28"/>
  <c r="F28"/>
  <c r="E28"/>
  <c r="D28"/>
  <c r="C28"/>
  <c r="B28"/>
  <c r="P27"/>
  <c r="O27"/>
  <c r="N27"/>
  <c r="M27"/>
  <c r="L27"/>
  <c r="K27"/>
  <c r="J27"/>
  <c r="I27"/>
  <c r="H27"/>
  <c r="G27"/>
  <c r="F27"/>
  <c r="E27"/>
  <c r="D27"/>
  <c r="C27"/>
  <c r="B27"/>
  <c r="P26"/>
  <c r="P30" s="1"/>
  <c r="O26"/>
  <c r="O30" s="1"/>
  <c r="N26"/>
  <c r="N30" s="1"/>
  <c r="M26"/>
  <c r="M30" s="1"/>
  <c r="L26"/>
  <c r="L30" s="1"/>
  <c r="K26"/>
  <c r="K30" s="1"/>
  <c r="J26"/>
  <c r="J30" s="1"/>
  <c r="I26"/>
  <c r="I30" s="1"/>
  <c r="H26"/>
  <c r="H30" s="1"/>
  <c r="G26"/>
  <c r="G30" s="1"/>
  <c r="F26"/>
  <c r="F30" s="1"/>
  <c r="E26"/>
  <c r="E30" s="1"/>
  <c r="D26"/>
  <c r="D30" s="1"/>
  <c r="C26"/>
  <c r="C30" s="1"/>
  <c r="B26"/>
  <c r="B30" s="1"/>
  <c r="Q26"/>
  <c r="Q27"/>
  <c r="Q29"/>
  <c r="Q28"/>
  <c r="R27"/>
  <c r="U28" i="6"/>
  <c r="T28"/>
  <c r="S28"/>
  <c r="R28"/>
  <c r="Q28"/>
  <c r="P28"/>
  <c r="O28"/>
  <c r="N28"/>
  <c r="M28"/>
  <c r="L28"/>
  <c r="K28"/>
  <c r="J28"/>
  <c r="I28"/>
  <c r="H28"/>
  <c r="G28"/>
  <c r="F28"/>
  <c r="E28"/>
  <c r="D28"/>
  <c r="C28"/>
  <c r="B28"/>
  <c r="U27"/>
  <c r="T27"/>
  <c r="S27"/>
  <c r="R27"/>
  <c r="Q27"/>
  <c r="P27"/>
  <c r="O27"/>
  <c r="N27"/>
  <c r="M27"/>
  <c r="L27"/>
  <c r="K27"/>
  <c r="J27"/>
  <c r="I27"/>
  <c r="H27"/>
  <c r="G27"/>
  <c r="F27"/>
  <c r="E27"/>
  <c r="D27"/>
  <c r="C27"/>
  <c r="B27"/>
  <c r="U26"/>
  <c r="T26"/>
  <c r="S26"/>
  <c r="R26"/>
  <c r="Q26"/>
  <c r="P26"/>
  <c r="O26"/>
  <c r="N26"/>
  <c r="M26"/>
  <c r="L26"/>
  <c r="K26"/>
  <c r="J26"/>
  <c r="I26"/>
  <c r="H26"/>
  <c r="G26"/>
  <c r="F26"/>
  <c r="E26"/>
  <c r="D26"/>
  <c r="C26"/>
  <c r="B26"/>
  <c r="U25"/>
  <c r="T25"/>
  <c r="S25"/>
  <c r="R25"/>
  <c r="Q25"/>
  <c r="P25"/>
  <c r="O25"/>
  <c r="N25"/>
  <c r="M25"/>
  <c r="L25"/>
  <c r="K25"/>
  <c r="J25"/>
  <c r="I25"/>
  <c r="H25"/>
  <c r="G25"/>
  <c r="F25"/>
  <c r="E25"/>
  <c r="D25"/>
  <c r="C25"/>
  <c r="B25"/>
  <c r="AB29" i="5"/>
  <c r="AA29"/>
  <c r="Z29"/>
  <c r="Y29"/>
  <c r="X29"/>
  <c r="W29"/>
  <c r="V29"/>
  <c r="U29"/>
  <c r="T29"/>
  <c r="S29"/>
  <c r="R29"/>
  <c r="Q29"/>
  <c r="P29"/>
  <c r="O29"/>
  <c r="N29"/>
  <c r="M29"/>
  <c r="L29"/>
  <c r="K29"/>
  <c r="J29"/>
  <c r="I29"/>
  <c r="H29"/>
  <c r="G29"/>
  <c r="F29"/>
  <c r="E29"/>
  <c r="D29"/>
  <c r="C29"/>
  <c r="AB28"/>
  <c r="AA28"/>
  <c r="Z28"/>
  <c r="Y28"/>
  <c r="X28"/>
  <c r="W28"/>
  <c r="V28"/>
  <c r="U28"/>
  <c r="T28"/>
  <c r="S28"/>
  <c r="R28"/>
  <c r="Q28"/>
  <c r="P28"/>
  <c r="O28"/>
  <c r="N28"/>
  <c r="M28"/>
  <c r="L28"/>
  <c r="K28"/>
  <c r="J28"/>
  <c r="I28"/>
  <c r="H28"/>
  <c r="G28"/>
  <c r="F28"/>
  <c r="E28"/>
  <c r="D28"/>
  <c r="C28"/>
  <c r="AB27"/>
  <c r="AA27"/>
  <c r="Z27"/>
  <c r="Y27"/>
  <c r="X27"/>
  <c r="W27"/>
  <c r="V27"/>
  <c r="U27"/>
  <c r="T27"/>
  <c r="S27"/>
  <c r="R27"/>
  <c r="Q27"/>
  <c r="P27"/>
  <c r="O27"/>
  <c r="N27"/>
  <c r="M27"/>
  <c r="L27"/>
  <c r="K27"/>
  <c r="J27"/>
  <c r="I27"/>
  <c r="H27"/>
  <c r="G27"/>
  <c r="F27"/>
  <c r="E27"/>
  <c r="D27"/>
  <c r="C27"/>
  <c r="AB26"/>
  <c r="AB30" s="1"/>
  <c r="AA26"/>
  <c r="AA30" s="1"/>
  <c r="Z26"/>
  <c r="Z30" s="1"/>
  <c r="Y26"/>
  <c r="Y30" s="1"/>
  <c r="X26"/>
  <c r="X30" s="1"/>
  <c r="W26"/>
  <c r="W30" s="1"/>
  <c r="V26"/>
  <c r="V30" s="1"/>
  <c r="U26"/>
  <c r="U30" s="1"/>
  <c r="T26"/>
  <c r="T30" s="1"/>
  <c r="S26"/>
  <c r="S30" s="1"/>
  <c r="R26"/>
  <c r="R30" s="1"/>
  <c r="Q26"/>
  <c r="Q30" s="1"/>
  <c r="P26"/>
  <c r="P30" s="1"/>
  <c r="O26"/>
  <c r="O30" s="1"/>
  <c r="N26"/>
  <c r="N30" s="1"/>
  <c r="M26"/>
  <c r="M30" s="1"/>
  <c r="L26"/>
  <c r="L30" s="1"/>
  <c r="K26"/>
  <c r="K30" s="1"/>
  <c r="J26"/>
  <c r="J30" s="1"/>
  <c r="I26"/>
  <c r="I30" s="1"/>
  <c r="H26"/>
  <c r="H30" s="1"/>
  <c r="G26"/>
  <c r="G30" s="1"/>
  <c r="F26"/>
  <c r="F30" s="1"/>
  <c r="E26"/>
  <c r="E30" s="1"/>
  <c r="D26"/>
  <c r="D30" s="1"/>
  <c r="C26"/>
  <c r="C30" s="1"/>
  <c r="B30"/>
  <c r="B29"/>
  <c r="B28"/>
  <c r="B27"/>
  <c r="B26"/>
  <c r="AB29" i="2"/>
  <c r="AA29"/>
  <c r="Z29"/>
  <c r="Y29"/>
  <c r="X29"/>
  <c r="W29"/>
  <c r="V29"/>
  <c r="U29"/>
  <c r="T29"/>
  <c r="S29"/>
  <c r="R29"/>
  <c r="Q29"/>
  <c r="P29"/>
  <c r="O29"/>
  <c r="N29"/>
  <c r="M29"/>
  <c r="L29"/>
  <c r="K29"/>
  <c r="J29"/>
  <c r="I29"/>
  <c r="H29"/>
  <c r="G29"/>
  <c r="F29"/>
  <c r="E29"/>
  <c r="D29"/>
  <c r="C29"/>
  <c r="AB28"/>
  <c r="AA28"/>
  <c r="Z28"/>
  <c r="Y28"/>
  <c r="X28"/>
  <c r="W28"/>
  <c r="V28"/>
  <c r="U28"/>
  <c r="T28"/>
  <c r="S28"/>
  <c r="R28"/>
  <c r="Q28"/>
  <c r="P28"/>
  <c r="O28"/>
  <c r="N28"/>
  <c r="M28"/>
  <c r="L28"/>
  <c r="K28"/>
  <c r="J28"/>
  <c r="I28"/>
  <c r="H28"/>
  <c r="G28"/>
  <c r="F28"/>
  <c r="E28"/>
  <c r="D28"/>
  <c r="C28"/>
  <c r="AB27"/>
  <c r="AA27"/>
  <c r="Z27"/>
  <c r="Y27"/>
  <c r="X27"/>
  <c r="W27"/>
  <c r="V27"/>
  <c r="U27"/>
  <c r="T27"/>
  <c r="S27"/>
  <c r="R27"/>
  <c r="Q27"/>
  <c r="P27"/>
  <c r="O27"/>
  <c r="N27"/>
  <c r="M27"/>
  <c r="L27"/>
  <c r="K27"/>
  <c r="J27"/>
  <c r="I27"/>
  <c r="H27"/>
  <c r="G27"/>
  <c r="F27"/>
  <c r="E27"/>
  <c r="D27"/>
  <c r="C27"/>
  <c r="AB26"/>
  <c r="AB30" s="1"/>
  <c r="AA26"/>
  <c r="AA30" s="1"/>
  <c r="Z26"/>
  <c r="Z30" s="1"/>
  <c r="Y26"/>
  <c r="Y30" s="1"/>
  <c r="X26"/>
  <c r="X30" s="1"/>
  <c r="W26"/>
  <c r="W30" s="1"/>
  <c r="V26"/>
  <c r="V30" s="1"/>
  <c r="U26"/>
  <c r="U30" s="1"/>
  <c r="T26"/>
  <c r="T30" s="1"/>
  <c r="S26"/>
  <c r="S30" s="1"/>
  <c r="R26"/>
  <c r="R30" s="1"/>
  <c r="Q26"/>
  <c r="Q30" s="1"/>
  <c r="P26"/>
  <c r="P30" s="1"/>
  <c r="O26"/>
  <c r="O30" s="1"/>
  <c r="N26"/>
  <c r="N30" s="1"/>
  <c r="M26"/>
  <c r="M30" s="1"/>
  <c r="L26"/>
  <c r="L30" s="1"/>
  <c r="K26"/>
  <c r="K30" s="1"/>
  <c r="J26"/>
  <c r="J30" s="1"/>
  <c r="I26"/>
  <c r="I30" s="1"/>
  <c r="H26"/>
  <c r="H30" s="1"/>
  <c r="G26"/>
  <c r="G30" s="1"/>
  <c r="F26"/>
  <c r="F30" s="1"/>
  <c r="E26"/>
  <c r="E30" s="1"/>
  <c r="D26"/>
  <c r="D30" s="1"/>
  <c r="C26"/>
  <c r="C30" s="1"/>
  <c r="B30"/>
  <c r="B29"/>
  <c r="B28"/>
  <c r="B27"/>
  <c r="B26"/>
  <c r="U21" i="5"/>
  <c r="U23" s="1"/>
  <c r="Q21" i="4"/>
  <c r="Q20"/>
  <c r="Q24" s="1"/>
  <c r="U20" i="3"/>
  <c r="U24" s="1"/>
  <c r="AB36" i="1"/>
  <c r="AA36"/>
  <c r="Z36"/>
  <c r="Y36"/>
  <c r="X36"/>
  <c r="AB35"/>
  <c r="AA35"/>
  <c r="Z35"/>
  <c r="Y35"/>
  <c r="X35"/>
  <c r="U20" i="6"/>
  <c r="U22" s="1"/>
  <c r="AB21" i="2"/>
  <c r="AB23" s="1"/>
  <c r="AA21"/>
  <c r="Z21"/>
  <c r="Y21"/>
  <c r="X21"/>
  <c r="W21"/>
  <c r="W23" s="1"/>
  <c r="V21"/>
  <c r="V23" s="1"/>
  <c r="U21"/>
  <c r="U23" s="1"/>
  <c r="W37" i="1"/>
  <c r="V37"/>
  <c r="U37"/>
  <c r="AB21"/>
  <c r="AB23" s="1"/>
  <c r="AA21"/>
  <c r="AA23" s="1"/>
  <c r="Z21"/>
  <c r="Z23" s="1"/>
  <c r="Y21"/>
  <c r="X21"/>
  <c r="W21"/>
  <c r="W23" s="1"/>
  <c r="V21"/>
  <c r="V23" s="1"/>
  <c r="U21"/>
  <c r="U23" s="1"/>
  <c r="Q24" i="7"/>
  <c r="X29"/>
  <c r="W29"/>
  <c r="V29"/>
  <c r="U29"/>
  <c r="T29"/>
  <c r="S29"/>
  <c r="X28"/>
  <c r="W28"/>
  <c r="V28"/>
  <c r="U28"/>
  <c r="T28"/>
  <c r="S28"/>
  <c r="X26"/>
  <c r="W26"/>
  <c r="W30" s="1"/>
  <c r="V26"/>
  <c r="U26"/>
  <c r="T26"/>
  <c r="S26"/>
  <c r="R29"/>
  <c r="R28"/>
  <c r="R26"/>
  <c r="X20"/>
  <c r="X22" s="1"/>
  <c r="W20"/>
  <c r="W22" s="1"/>
  <c r="V20"/>
  <c r="V22" s="1"/>
  <c r="U20"/>
  <c r="U24" s="1"/>
  <c r="T20"/>
  <c r="T22" s="1"/>
  <c r="S20"/>
  <c r="S22" s="1"/>
  <c r="X21"/>
  <c r="W21"/>
  <c r="V21"/>
  <c r="U21"/>
  <c r="T21"/>
  <c r="S21"/>
  <c r="Q22"/>
  <c r="P22"/>
  <c r="O22"/>
  <c r="N22"/>
  <c r="Q21"/>
  <c r="P21"/>
  <c r="O21"/>
  <c r="N21"/>
  <c r="R21"/>
  <c r="R20"/>
  <c r="R24" s="1"/>
  <c r="AB28" i="6"/>
  <c r="AA28"/>
  <c r="Z28"/>
  <c r="Y28"/>
  <c r="X28"/>
  <c r="W28"/>
  <c r="AB27"/>
  <c r="AA27"/>
  <c r="Z27"/>
  <c r="Y27"/>
  <c r="X27"/>
  <c r="W27"/>
  <c r="AB26"/>
  <c r="AA26"/>
  <c r="Z26"/>
  <c r="Y26"/>
  <c r="X26"/>
  <c r="W26"/>
  <c r="AB25"/>
  <c r="AA25"/>
  <c r="Z25"/>
  <c r="Y25"/>
  <c r="X25"/>
  <c r="W25"/>
  <c r="V28"/>
  <c r="V27"/>
  <c r="V26"/>
  <c r="V25"/>
  <c r="AB20"/>
  <c r="AB22" s="1"/>
  <c r="AA20"/>
  <c r="AA22" s="1"/>
  <c r="Z20"/>
  <c r="Z22" s="1"/>
  <c r="Y20"/>
  <c r="Y22" s="1"/>
  <c r="X20"/>
  <c r="X22" s="1"/>
  <c r="W20"/>
  <c r="W22" s="1"/>
  <c r="V20"/>
  <c r="V22" s="1"/>
  <c r="AB21" i="5"/>
  <c r="AA21"/>
  <c r="AA23" s="1"/>
  <c r="Z21"/>
  <c r="Z23" s="1"/>
  <c r="Y21"/>
  <c r="Y23" s="1"/>
  <c r="X21"/>
  <c r="W21"/>
  <c r="V21"/>
  <c r="V23" s="1"/>
  <c r="X21" i="4"/>
  <c r="W21"/>
  <c r="V21"/>
  <c r="U21"/>
  <c r="T21"/>
  <c r="S21"/>
  <c r="X20"/>
  <c r="W20"/>
  <c r="W24" s="1"/>
  <c r="V20"/>
  <c r="V24" s="1"/>
  <c r="U20"/>
  <c r="T20"/>
  <c r="S20"/>
  <c r="S24" s="1"/>
  <c r="R21"/>
  <c r="R20"/>
  <c r="R24" s="1"/>
  <c r="AB21" i="3"/>
  <c r="AA21"/>
  <c r="Z21"/>
  <c r="Y21"/>
  <c r="X21"/>
  <c r="W21"/>
  <c r="AB20"/>
  <c r="AA20"/>
  <c r="Z20"/>
  <c r="Y20"/>
  <c r="Y24" s="1"/>
  <c r="X20"/>
  <c r="X24" s="1"/>
  <c r="W20"/>
  <c r="V21"/>
  <c r="V20"/>
  <c r="AA23" i="2"/>
  <c r="Z23"/>
  <c r="Y23"/>
  <c r="X23"/>
  <c r="AB29" i="1"/>
  <c r="AA29"/>
  <c r="Z29"/>
  <c r="Y29"/>
  <c r="X29"/>
  <c r="W29"/>
  <c r="AB28"/>
  <c r="AA28"/>
  <c r="Z28"/>
  <c r="Y28"/>
  <c r="X28"/>
  <c r="W28"/>
  <c r="AB27"/>
  <c r="AA27"/>
  <c r="Z27"/>
  <c r="Y27"/>
  <c r="X27"/>
  <c r="W27"/>
  <c r="AB26"/>
  <c r="AB33" s="1"/>
  <c r="AB37" s="1"/>
  <c r="AA26"/>
  <c r="AA33" s="1"/>
  <c r="Z26"/>
  <c r="Z33" s="1"/>
  <c r="Y26"/>
  <c r="Y33" s="1"/>
  <c r="Y37" s="1"/>
  <c r="X26"/>
  <c r="W26"/>
  <c r="V29"/>
  <c r="V28"/>
  <c r="V27"/>
  <c r="V26"/>
  <c r="Y23"/>
  <c r="X23"/>
  <c r="W21" i="10" l="1"/>
  <c r="T21"/>
  <c r="R21"/>
  <c r="X21"/>
  <c r="V21"/>
  <c r="U21"/>
  <c r="S21"/>
  <c r="Q30" i="7"/>
  <c r="R30"/>
  <c r="Q22" i="4"/>
  <c r="W22" i="3"/>
  <c r="V22"/>
  <c r="V30" i="1"/>
  <c r="T30" i="7"/>
  <c r="U22"/>
  <c r="X23" i="5"/>
  <c r="AB23"/>
  <c r="U22" i="4"/>
  <c r="AA22" i="3"/>
  <c r="AB22"/>
  <c r="W30" i="1"/>
  <c r="X30"/>
  <c r="X33"/>
  <c r="X37" s="1"/>
  <c r="X22" i="4"/>
  <c r="T22"/>
  <c r="Z22" i="3"/>
  <c r="AA24"/>
  <c r="Z37" i="1"/>
  <c r="AA37"/>
  <c r="Y30"/>
  <c r="AB30"/>
  <c r="W23" i="5"/>
  <c r="R22" i="4"/>
  <c r="X24"/>
  <c r="W22"/>
  <c r="U24"/>
  <c r="V22"/>
  <c r="T24"/>
  <c r="S22"/>
  <c r="V24" i="3"/>
  <c r="Y22"/>
  <c r="X22"/>
  <c r="AB24"/>
  <c r="Z24"/>
  <c r="W24"/>
  <c r="W24" i="7"/>
  <c r="V30"/>
  <c r="V24"/>
  <c r="R22"/>
  <c r="T24"/>
  <c r="S30"/>
  <c r="S24"/>
  <c r="U30"/>
  <c r="X30"/>
  <c r="X24"/>
  <c r="AA30" i="1"/>
  <c r="Z30"/>
</calcChain>
</file>

<file path=xl/sharedStrings.xml><?xml version="1.0" encoding="utf-8"?>
<sst xmlns="http://schemas.openxmlformats.org/spreadsheetml/2006/main" count="304" uniqueCount="87">
  <si>
    <t>Carbon Monoxide (CO)</t>
  </si>
  <si>
    <t>National Emissions Totals (thousands of tons)</t>
  </si>
  <si>
    <t>Source Category</t>
  </si>
  <si>
    <t>FUEL COMB. ELEC. UTIL.</t>
  </si>
  <si>
    <t>FUEL COMB. INDUSTRIAL</t>
  </si>
  <si>
    <t>FUEL COMB. OTHER</t>
  </si>
  <si>
    <t>CHEMICAL &amp; ALLIED PRODUCT MFG</t>
  </si>
  <si>
    <t>METALS PROCESSING</t>
  </si>
  <si>
    <t>PETROLEUM &amp; RELATED INDUSTRIES</t>
  </si>
  <si>
    <t>OTHER INDUSTRIAL PROCESSES</t>
  </si>
  <si>
    <t>SOLVENT UTILIZATION</t>
  </si>
  <si>
    <t xml:space="preserve">NA </t>
  </si>
  <si>
    <t>STORAGE &amp; TRANSPORT</t>
  </si>
  <si>
    <t>WASTE DISPOSAL &amp; RECYCLING</t>
  </si>
  <si>
    <t>HIGHWAY VEHICLES</t>
  </si>
  <si>
    <t>OFF-HIGHWAY</t>
  </si>
  <si>
    <t>MISCELLANEOUS</t>
  </si>
  <si>
    <t>TOTAL</t>
  </si>
  <si>
    <t>FC</t>
  </si>
  <si>
    <t>IP</t>
  </si>
  <si>
    <t>TR</t>
  </si>
  <si>
    <t>MI</t>
  </si>
  <si>
    <t>stationary fuel combustion</t>
  </si>
  <si>
    <t>Industrial and other processes + misc</t>
  </si>
  <si>
    <t>Highway</t>
  </si>
  <si>
    <t>Non-road</t>
  </si>
  <si>
    <t>total</t>
  </si>
  <si>
    <t>Nitrogen Oxides (Nox)</t>
  </si>
  <si>
    <t>Fuel Combustion</t>
  </si>
  <si>
    <t>Industrial Processes</t>
  </si>
  <si>
    <t>Transportation</t>
  </si>
  <si>
    <t>Miscellaneous</t>
  </si>
  <si>
    <t>Total</t>
  </si>
  <si>
    <t>Particulate Matter 10 Micrometers in Diameter and Smaller (PM10)</t>
  </si>
  <si>
    <t>National Totals with Condensibles from 1999 - 2006 (thousands of tons)</t>
  </si>
  <si>
    <t>TOTAL WITHOUT MISC</t>
  </si>
  <si>
    <t>Particulate Matter 2.5 Micrometers in Diameter and Smaller (PM2.5)</t>
  </si>
  <si>
    <t>National Totals with Condensibles from 1999 - 2003 (thousands of tons)</t>
  </si>
  <si>
    <t>Sulfur Dioxide (SO2)</t>
  </si>
  <si>
    <t>National Totals (thousands of tons)</t>
  </si>
  <si>
    <t>Volatile Organic Compounds (VOC)</t>
  </si>
  <si>
    <t>Fires</t>
  </si>
  <si>
    <t>National Emission Trends - updated 7/18/2005</t>
  </si>
  <si>
    <t xml:space="preserve">Ammonia Emissions (thousand short tons) </t>
  </si>
  <si>
    <t>tot</t>
  </si>
  <si>
    <t>updated with 2012 by JD 5/2012</t>
  </si>
  <si>
    <t>updated with 2008 v2 by JD 5/2012</t>
  </si>
  <si>
    <t>updated with CAMD Acid Rain program emissions 5/2012</t>
  </si>
  <si>
    <t>updated with 2011 by JD 5/2012</t>
  </si>
  <si>
    <t>WILDFIRES</t>
  </si>
  <si>
    <t>TOTAL WITHOUT WILDFIRES</t>
  </si>
  <si>
    <t>Updated June 12, 2012</t>
  </si>
  <si>
    <t>Process for updating data:</t>
  </si>
  <si>
    <t xml:space="preserve">1.  Retrieve 2008v2 onroad, nonroad, nonpoint &amp; point SCC files.     </t>
  </si>
  <si>
    <t>2.  Open all files in EditPad lite (for checking total records).</t>
  </si>
  <si>
    <t>3.  Import separate datafiles into SAS and use the numbers found in in step two to ensure all records imported successfully.</t>
  </si>
  <si>
    <t>4.  Combine datasets then check to make sure all records are there.</t>
  </si>
  <si>
    <t>5.  Sum the data to pollutant totals.</t>
  </si>
  <si>
    <t>6.  Check pollutant totals against the 2008v2 NEI documentation located at: http://www.epa.gov/ttn/chief/net/2008neiv2/2008_neiv2_tsd_draft.pdf</t>
  </si>
  <si>
    <t>7.  Remove Puerto Rico, Virgin Islands, Tribal data and Domestic Waters</t>
  </si>
  <si>
    <t>8.  Run the database through our SCC_to_Tier crosswalk.</t>
  </si>
  <si>
    <t>9.  Check post merge to make sure all SCCs have an assigned Tier.</t>
  </si>
  <si>
    <t>10.  Sum data up to pollutant totals again and check totals again against documentation (these numbers should be less with the prior removal).</t>
  </si>
  <si>
    <t>11.  An extra step for checking sums -&gt;  added back in removed data and checked totals again.</t>
  </si>
  <si>
    <t>12.  Sum data up to national/Tier1/pollutant level.</t>
  </si>
  <si>
    <t>13.  Locate 2005 "Open Burning" emissions in ftp://ftp.epa.gov/EmisInventory/2005_nei/nonpoint_sector/scc_summaries_nonpoint_05_version_2.zip  (SCC = 2810090000)</t>
  </si>
  <si>
    <t>14.  Locate 2005 "Wildfire" emissions at ftp://ftp.epa.gov/EmisInventory/2005_nei/tier_summaries/42_category_summaryr.zip (These emissions are a combination of wildifres and open burning).  Need this to determine wildfire portion by subtracting out "Open Burning" emissions found in Step 13 as well as removing these emissions from Tier 14 (Miscellanous).  This is all performed to put 2005 fire emissions in the same form as 2008 fire emissions.  Prescribed fire emissions are a separate category contained in this file as well.</t>
  </si>
  <si>
    <t>15.  Apply ratios at national level to "Open Burning" to reclassify those emissions as prescribed and wildfires.  Add the calculated prescribed fire emissions to what was found in Step 14 and the same with wildfire emissions.</t>
  </si>
  <si>
    <t>16.  Take the new 2005 prescribed fire emissions and add those back into the Miscellaneous Tier.</t>
  </si>
  <si>
    <t>17.  Interpolate 2006 and 2007 emissions using the new 2005 Tier 1 emissions and 2008v2 emissions (after removal of wildfires).</t>
  </si>
  <si>
    <t>18.  2005 wildfire emissions are flatlined for 2006 and 2007.  These emissions are now added back in to the Miscellaneous tier for their respective years.</t>
  </si>
  <si>
    <t>TOTALWITHOUT WILDFIRES</t>
  </si>
  <si>
    <t>Uses Pm10w Natl Rate for 03-06</t>
  </si>
  <si>
    <t>National Totals Without Condensibles (thousands of tons)</t>
  </si>
  <si>
    <t>FOR OR and NR 2002 used PM PRI numbers</t>
  </si>
  <si>
    <t>updated with 2002 v3 by RT 1/29/2007</t>
  </si>
  <si>
    <t>Uses Pm25w Natl Rate for 03-06</t>
  </si>
  <si>
    <t xml:space="preserve"> </t>
  </si>
  <si>
    <t>Updates since June 14, 2011:  Now using NEI 2008v2 at the Tier 1 level.  Adjusted "Open burning" SCCs in 2005 to be more in align with 2008 wildfires.</t>
  </si>
  <si>
    <t xml:space="preserve">Emissions in 2008 decreased over 2005 for all pollutants except slight increases for NH3, PM10, and PM2.5. </t>
  </si>
  <si>
    <t>NH3: The increase in the miscellaneous category come from prescribed fires and primarily from waste disposal, the latter largely due to the addition of municipal/commercial composting emissions.</t>
  </si>
  <si>
    <t>PM: The increases in the highway vehicle category are associated with the change to the MOVES estimation model, which has higher PM2.5 emissions than previous model MOBILE6 due to temperature impacts on PM2.5 included in MOVES and based on new emissions testing. The increases in the Miscellaneous category are related to increases in dust from agricultural tilling and livestock especially for PM10.  The apparent increase in PM2.5 from 2005 to 2008 is also related to a change in methods for computing PM2.5 emissions from paved roads.  Specifically, a new method for 2008 paved road emissions was based on truck vehicle miles tracking and road particulate testing in collaboration with industry group for a new emission factor that results in an increase for PM2.5 and decrease for PM10.  These increases offset decreases in other sectors.</t>
  </si>
  <si>
    <t xml:space="preserve">While slight increases are observed  up to 2008, the decrease after 2008 may be in part due to our approach to flat-line several categories  in absence of a projection year  emissions inventory. </t>
  </si>
  <si>
    <t xml:space="preserve">For instance for NH3 the trend in emissions from agriculture activities has been upward.  The flatline of the agriculture emissions in the Miscellaneous category from 2008, and the decreases in the other sectors allow for an apparent decrease. </t>
  </si>
  <si>
    <t>A thorough discussion of the emissions differences for all pollutants and categories is included in the 2008 v2 release documentation, posted at &lt;http://www.epa.gov/ttn/chief/net/2008neiv2/2008_neiv2_tsd_draft.pdf&gt;.</t>
  </si>
  <si>
    <t>19.  All emissions are held constant up to 2012 except for Tiers: Fuel Comb. Elec. Util. (NOx and SO2 only), Highway Vehicles and Off-Highway.  For Fuel Comb. Elect. Util NOx and SO2 the data are replaced by emissions obtained from http://camddataandmaps.epa.gov/gdm/index.cfm?fuseaction=emissions.wizard using state level / quick reports.  Highway and Off-Highway use ratios to determine 2009 - 2012 emissions when applied to 2008v2 emissions.  These ratios are based off the NEI2008v2 and a projected 2012 inventory.</t>
  </si>
  <si>
    <t>This update affects emissions for year 2006 and after.
The NEI 2005 v2 and the 2008 NEI v2 are applied to recalculate 2006 and 2007 as an interpolation between 2005v2 and 2008v2.
2009-2012 values were filled with 2008v2 emissions (flat lined) except where noted because presently there is no comprehensive projected inventory available for interpolation based off the NEI 2008v2 inventory.
EGU (electric generating utility) NOx and SO2 emissions for 2009-2011 were updated with continuous emissions monitoring (CEMs) data from the EPA's Acid Rain  Program (CAMD) emissions database.
 CEM data for 2012 is not yet available therefore 2011 values are used for 2012.
Projected 2012 inventory data from the 2005-based modeling platform &lt;http://www.epa.gov/ttn/chief/emch/index.html&gt; was used to develop 2009-2012 estimates for the mobile source sectors rather than flat lining and the results were scaled to the 2008v2 emissions to maintain consistency with the flat-line approach for other sectors.  The 2009- 2012 onroad and nonroad data were scaled to the 2008 NEI V2 onroad and nonroad sector data at the state pollutant level  (and gas and diesel  vehicles for onroad). 
An adjustment was applied to the 2005 NEI unclassified  fire emissions to allocate and add those emissions to pre-existing estimate of prescribed fires and wildfires, and provides for a more reasonable exclusion of wildfires for 'anthropogenic only' emissions.
The same  operation was performed for nonroad mobile used NMIM (NONROAD) model results  for monthly-county-SCC, aggregated to state-annual to compute ratios.  The 2012 projected inventory was that used for the final US EPA Cross-State Air Pollution Rule and is a product of the 2005 based modeling platform &lt;http://www.epa.gov/ttn/chief/emch/index.html&gt; which supported the Final Transport Rule.  The purpose of the Final Transport Rule was to identify upwind states’ emissions that significantly contribute to downwind nonattainment or interfere with downwind maintenance of the 1997 and 2006 fine particle (PM2.5) National Ambient Air Quality Standard (NAAQS) and the 1997 ozone NAAQS.   The Cross-State Air Pollution Rule (CSAPR), requires states to significantly improve air quality by reducing power plant emissions that contribute to ozone and/or fine particle pollution in other states.</t>
  </si>
</sst>
</file>

<file path=xl/styles.xml><?xml version="1.0" encoding="utf-8"?>
<styleSheet xmlns="http://schemas.openxmlformats.org/spreadsheetml/2006/main">
  <numFmts count="3">
    <numFmt numFmtId="43" formatCode="_(* #,##0.00_);_(* \(#,##0.00\);_(* &quot;-&quot;??_);_(@_)"/>
    <numFmt numFmtId="164" formatCode="0.000"/>
    <numFmt numFmtId="165" formatCode="_(* #,##0_);_(* \(#,##0\);_(* &quot;-&quot;??_);_(@_)"/>
  </numFmts>
  <fonts count="25">
    <font>
      <sz val="11"/>
      <color theme="1"/>
      <name val="Calibri"/>
      <family val="2"/>
      <scheme val="minor"/>
    </font>
    <font>
      <sz val="10"/>
      <name val="Arial"/>
      <family val="2"/>
    </font>
    <font>
      <b/>
      <sz val="10"/>
      <name val="Arial"/>
      <family val="2"/>
    </font>
    <font>
      <sz val="10"/>
      <name val="MS Sans Serif"/>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ont>
    <font>
      <sz val="11"/>
      <color indexed="8"/>
      <name val="Calibri"/>
      <family val="2"/>
    </font>
    <font>
      <sz val="10"/>
      <color indexed="8"/>
      <name val="Arial"/>
      <family val="2"/>
    </font>
    <font>
      <sz val="10"/>
      <name val="Arial"/>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2">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1" fillId="0" borderId="0"/>
    <xf numFmtId="0" fontId="4" fillId="0" borderId="0"/>
    <xf numFmtId="0" fontId="3" fillId="0" borderId="0"/>
    <xf numFmtId="0" fontId="4" fillId="8" borderId="8" applyNumberFormat="0" applyFont="0" applyAlignment="0" applyProtection="0"/>
    <xf numFmtId="0" fontId="23" fillId="0" borderId="0"/>
    <xf numFmtId="0" fontId="3" fillId="0" borderId="0"/>
    <xf numFmtId="0" fontId="21" fillId="0" borderId="0"/>
    <xf numFmtId="0" fontId="3" fillId="0" borderId="0"/>
    <xf numFmtId="0" fontId="24" fillId="0" borderId="0"/>
    <xf numFmtId="43" fontId="24" fillId="0" borderId="0" applyFont="0" applyFill="0" applyBorder="0" applyAlignment="0" applyProtection="0"/>
  </cellStyleXfs>
  <cellXfs count="113">
    <xf numFmtId="0" fontId="0" fillId="0" borderId="0" xfId="0"/>
    <xf numFmtId="0" fontId="0" fillId="0" borderId="0" xfId="0"/>
    <xf numFmtId="0" fontId="1" fillId="0" borderId="0" xfId="11"/>
    <xf numFmtId="0" fontId="2" fillId="0" borderId="0" xfId="11" applyFont="1"/>
    <xf numFmtId="1" fontId="1" fillId="0" borderId="0" xfId="11" applyNumberFormat="1"/>
    <xf numFmtId="3" fontId="1" fillId="0" borderId="0" xfId="11" applyNumberFormat="1"/>
    <xf numFmtId="1" fontId="1" fillId="0" borderId="0" xfId="11" applyNumberFormat="1" applyBorder="1"/>
    <xf numFmtId="164" fontId="1" fillId="0" borderId="0" xfId="11" applyNumberFormat="1"/>
    <xf numFmtId="3" fontId="1" fillId="0" borderId="0" xfId="11" applyNumberFormat="1" applyAlignment="1">
      <alignment horizontal="right"/>
    </xf>
    <xf numFmtId="0" fontId="1" fillId="0" borderId="0" xfId="11" applyAlignment="1">
      <alignment horizontal="right"/>
    </xf>
    <xf numFmtId="0" fontId="2" fillId="0" borderId="0" xfId="11" applyFont="1" applyAlignment="1">
      <alignment horizontal="center"/>
    </xf>
    <xf numFmtId="3" fontId="1" fillId="0" borderId="0" xfId="11" applyNumberFormat="1" applyBorder="1"/>
    <xf numFmtId="3" fontId="0" fillId="0" borderId="0" xfId="0" applyNumberFormat="1"/>
    <xf numFmtId="0" fontId="0" fillId="0" borderId="0" xfId="0"/>
    <xf numFmtId="3" fontId="0" fillId="0" borderId="0" xfId="0" applyNumberFormat="1"/>
    <xf numFmtId="0" fontId="1" fillId="0" borderId="0" xfId="6"/>
    <xf numFmtId="0" fontId="2" fillId="0" borderId="0" xfId="6" applyFont="1"/>
    <xf numFmtId="1" fontId="1" fillId="0" borderId="0" xfId="6" applyNumberFormat="1"/>
    <xf numFmtId="3" fontId="1" fillId="0" borderId="0" xfId="6" applyNumberFormat="1"/>
    <xf numFmtId="0" fontId="2" fillId="0" borderId="0" xfId="6" applyFont="1" applyAlignment="1">
      <alignment horizontal="center"/>
    </xf>
    <xf numFmtId="1" fontId="2" fillId="0" borderId="0" xfId="6" applyNumberFormat="1" applyFont="1"/>
    <xf numFmtId="0" fontId="0" fillId="0" borderId="0" xfId="0"/>
    <xf numFmtId="0" fontId="1" fillId="0" borderId="0" xfId="6"/>
    <xf numFmtId="0" fontId="2" fillId="0" borderId="0" xfId="6" applyFont="1"/>
    <xf numFmtId="1" fontId="1" fillId="0" borderId="0" xfId="6" applyNumberFormat="1"/>
    <xf numFmtId="3" fontId="1" fillId="0" borderId="0" xfId="6" applyNumberFormat="1"/>
    <xf numFmtId="0" fontId="2" fillId="0" borderId="0" xfId="6" applyFont="1" applyAlignment="1">
      <alignment horizontal="center"/>
    </xf>
    <xf numFmtId="3" fontId="1" fillId="0" borderId="0" xfId="6" applyNumberFormat="1" applyAlignment="1">
      <alignment horizontal="right"/>
    </xf>
    <xf numFmtId="0" fontId="1" fillId="0" borderId="0" xfId="6" applyAlignment="1">
      <alignment horizontal="right"/>
    </xf>
    <xf numFmtId="0" fontId="0" fillId="0" borderId="0" xfId="0"/>
    <xf numFmtId="3" fontId="0" fillId="0" borderId="0" xfId="0" applyNumberFormat="1"/>
    <xf numFmtId="0" fontId="1" fillId="0" borderId="0" xfId="6"/>
    <xf numFmtId="0" fontId="2" fillId="0" borderId="0" xfId="6" applyFont="1"/>
    <xf numFmtId="1" fontId="1" fillId="0" borderId="0" xfId="6" applyNumberFormat="1"/>
    <xf numFmtId="3" fontId="1" fillId="0" borderId="0" xfId="6" applyNumberFormat="1"/>
    <xf numFmtId="0" fontId="2" fillId="0" borderId="0" xfId="6" applyFont="1" applyAlignment="1">
      <alignment horizontal="center"/>
    </xf>
    <xf numFmtId="0" fontId="1" fillId="0" borderId="0" xfId="6" applyAlignment="1">
      <alignment horizontal="right"/>
    </xf>
    <xf numFmtId="0" fontId="0" fillId="0" borderId="0" xfId="0"/>
    <xf numFmtId="0" fontId="1" fillId="0" borderId="0" xfId="6"/>
    <xf numFmtId="0" fontId="2" fillId="0" borderId="0" xfId="6" applyFont="1"/>
    <xf numFmtId="1" fontId="1" fillId="0" borderId="0" xfId="6" applyNumberFormat="1"/>
    <xf numFmtId="3" fontId="1" fillId="0" borderId="0" xfId="6" applyNumberFormat="1"/>
    <xf numFmtId="0" fontId="2" fillId="0" borderId="0" xfId="6" applyFont="1" applyAlignment="1">
      <alignment horizontal="center"/>
    </xf>
    <xf numFmtId="0" fontId="1" fillId="0" borderId="0" xfId="6" applyAlignment="1">
      <alignment horizontal="right"/>
    </xf>
    <xf numFmtId="165" fontId="1" fillId="0" borderId="0" xfId="1" applyNumberFormat="1" applyFont="1"/>
    <xf numFmtId="165" fontId="1" fillId="0" borderId="0" xfId="1" applyNumberFormat="1" applyFont="1" applyAlignment="1">
      <alignment horizontal="right"/>
    </xf>
    <xf numFmtId="165" fontId="1" fillId="0" borderId="0" xfId="6" applyNumberFormat="1"/>
    <xf numFmtId="0" fontId="0" fillId="0" borderId="0" xfId="0"/>
    <xf numFmtId="0" fontId="1" fillId="0" borderId="0" xfId="6"/>
    <xf numFmtId="0" fontId="2" fillId="0" borderId="0" xfId="6" applyFont="1"/>
    <xf numFmtId="1" fontId="1" fillId="0" borderId="0" xfId="6" applyNumberFormat="1"/>
    <xf numFmtId="3" fontId="1" fillId="0" borderId="0" xfId="6" applyNumberFormat="1"/>
    <xf numFmtId="0" fontId="2" fillId="0" borderId="0" xfId="6" applyFont="1" applyAlignment="1">
      <alignment horizontal="center"/>
    </xf>
    <xf numFmtId="0" fontId="0" fillId="0" borderId="0" xfId="0"/>
    <xf numFmtId="0" fontId="1" fillId="0" borderId="0" xfId="11"/>
    <xf numFmtId="3" fontId="1" fillId="0" borderId="0" xfId="5" applyNumberFormat="1" applyFont="1"/>
    <xf numFmtId="0" fontId="1" fillId="0" borderId="0" xfId="6"/>
    <xf numFmtId="0" fontId="2" fillId="0" borderId="0" xfId="6" applyFont="1"/>
    <xf numFmtId="3" fontId="1" fillId="0" borderId="0" xfId="6" applyNumberFormat="1"/>
    <xf numFmtId="0" fontId="2" fillId="0" borderId="0" xfId="6" applyFont="1" applyAlignment="1">
      <alignment horizontal="center"/>
    </xf>
    <xf numFmtId="0" fontId="1" fillId="0" borderId="0" xfId="6" applyAlignment="1">
      <alignment horizontal="center"/>
    </xf>
    <xf numFmtId="0" fontId="1" fillId="0" borderId="0" xfId="6" applyFont="1" applyAlignment="1">
      <alignment horizontal="left"/>
    </xf>
    <xf numFmtId="0" fontId="1" fillId="0" borderId="0" xfId="6" applyFont="1" applyAlignment="1">
      <alignment horizontal="center"/>
    </xf>
    <xf numFmtId="3" fontId="1" fillId="0" borderId="0" xfId="6" applyNumberFormat="1" applyFont="1" applyAlignment="1">
      <alignment horizontal="center"/>
    </xf>
    <xf numFmtId="0" fontId="1" fillId="0" borderId="0" xfId="6" applyFont="1"/>
    <xf numFmtId="0" fontId="2" fillId="0" borderId="0" xfId="6" applyFont="1" applyAlignment="1"/>
    <xf numFmtId="0" fontId="1" fillId="0" borderId="0" xfId="6" applyFill="1"/>
    <xf numFmtId="0" fontId="2" fillId="0" borderId="0" xfId="6" applyFont="1" applyFill="1"/>
    <xf numFmtId="0" fontId="2" fillId="0" borderId="0" xfId="11" applyFont="1" applyFill="1"/>
    <xf numFmtId="0" fontId="2" fillId="0" borderId="0" xfId="6" applyFont="1" applyFill="1" applyAlignment="1"/>
    <xf numFmtId="0" fontId="0" fillId="0" borderId="0" xfId="0"/>
    <xf numFmtId="3" fontId="22" fillId="0" borderId="0" xfId="56" applyNumberFormat="1" applyFont="1" applyFill="1" applyBorder="1" applyAlignment="1">
      <alignment wrapText="1"/>
    </xf>
    <xf numFmtId="3" fontId="1" fillId="0" borderId="0" xfId="11" applyNumberFormat="1"/>
    <xf numFmtId="3" fontId="1" fillId="0" borderId="0" xfId="6" applyNumberFormat="1"/>
    <xf numFmtId="3" fontId="1" fillId="0" borderId="0" xfId="5" applyNumberFormat="1" applyFont="1"/>
    <xf numFmtId="3" fontId="0" fillId="0" borderId="0" xfId="0" applyNumberFormat="1"/>
    <xf numFmtId="3" fontId="1" fillId="0" borderId="0" xfId="11" applyNumberFormat="1"/>
    <xf numFmtId="3" fontId="1" fillId="0" borderId="0" xfId="11" applyNumberFormat="1"/>
    <xf numFmtId="3" fontId="1" fillId="0" borderId="0" xfId="6" applyNumberFormat="1" applyFont="1" applyAlignment="1">
      <alignment horizontal="center"/>
    </xf>
    <xf numFmtId="1" fontId="1" fillId="0" borderId="0" xfId="6" applyNumberFormat="1"/>
    <xf numFmtId="1" fontId="1" fillId="0" borderId="0" xfId="6" applyNumberFormat="1"/>
    <xf numFmtId="1" fontId="1" fillId="0" borderId="0" xfId="6" applyNumberFormat="1"/>
    <xf numFmtId="3" fontId="1" fillId="0" borderId="0" xfId="11" applyNumberFormat="1"/>
    <xf numFmtId="1" fontId="1" fillId="0" borderId="0" xfId="6" applyNumberFormat="1"/>
    <xf numFmtId="1" fontId="1" fillId="0" borderId="0" xfId="6" applyNumberFormat="1"/>
    <xf numFmtId="3" fontId="1" fillId="0" borderId="0" xfId="6" applyNumberFormat="1"/>
    <xf numFmtId="3" fontId="1" fillId="0" borderId="0" xfId="6" applyNumberFormat="1"/>
    <xf numFmtId="3" fontId="1" fillId="0" borderId="0" xfId="6" applyNumberFormat="1" applyFont="1" applyAlignment="1">
      <alignment horizontal="center"/>
    </xf>
    <xf numFmtId="3" fontId="0" fillId="0" borderId="0" xfId="0" applyNumberFormat="1"/>
    <xf numFmtId="3" fontId="0" fillId="0" borderId="0" xfId="0" applyNumberFormat="1"/>
    <xf numFmtId="0" fontId="19" fillId="0" borderId="0" xfId="0" applyFont="1"/>
    <xf numFmtId="0" fontId="0" fillId="0" borderId="0" xfId="0" applyAlignment="1">
      <alignment wrapText="1"/>
    </xf>
    <xf numFmtId="10" fontId="0" fillId="0" borderId="0" xfId="0" applyNumberFormat="1"/>
    <xf numFmtId="1" fontId="0" fillId="0" borderId="0" xfId="0" applyNumberFormat="1"/>
    <xf numFmtId="3" fontId="1" fillId="0" borderId="0" xfId="6" applyNumberFormat="1" applyFill="1"/>
    <xf numFmtId="0" fontId="2" fillId="0" borderId="0" xfId="60" applyFont="1" applyFill="1"/>
    <xf numFmtId="0" fontId="0" fillId="0" borderId="0" xfId="0"/>
    <xf numFmtId="0" fontId="24" fillId="0" borderId="0" xfId="60"/>
    <xf numFmtId="0" fontId="2" fillId="0" borderId="0" xfId="60" applyFont="1"/>
    <xf numFmtId="1" fontId="24" fillId="0" borderId="0" xfId="60" applyNumberFormat="1"/>
    <xf numFmtId="3" fontId="24" fillId="0" borderId="0" xfId="60" applyNumberFormat="1"/>
    <xf numFmtId="1" fontId="24" fillId="0" borderId="0" xfId="60" applyNumberFormat="1" applyBorder="1"/>
    <xf numFmtId="3" fontId="24" fillId="0" borderId="0" xfId="60" applyNumberFormat="1" applyAlignment="1">
      <alignment horizontal="right"/>
    </xf>
    <xf numFmtId="0" fontId="2" fillId="0" borderId="0" xfId="60" applyFont="1" applyAlignment="1">
      <alignment horizontal="center"/>
    </xf>
    <xf numFmtId="0" fontId="24" fillId="0" borderId="0" xfId="60" applyAlignment="1">
      <alignment horizontal="center"/>
    </xf>
    <xf numFmtId="0" fontId="0" fillId="0" borderId="0" xfId="0"/>
    <xf numFmtId="0" fontId="24" fillId="0" borderId="0" xfId="60"/>
    <xf numFmtId="0" fontId="2" fillId="0" borderId="0" xfId="60" applyFont="1"/>
    <xf numFmtId="1" fontId="24" fillId="0" borderId="0" xfId="60" applyNumberFormat="1"/>
    <xf numFmtId="3" fontId="24" fillId="0" borderId="0" xfId="60" applyNumberFormat="1"/>
    <xf numFmtId="1" fontId="24" fillId="0" borderId="0" xfId="60" applyNumberFormat="1" applyBorder="1"/>
    <xf numFmtId="0" fontId="2" fillId="0" borderId="0" xfId="60" applyFont="1" applyAlignment="1">
      <alignment horizontal="center"/>
    </xf>
    <xf numFmtId="0" fontId="0" fillId="0" borderId="0" xfId="0" applyNumberFormat="1" applyAlignment="1">
      <alignment wrapText="1"/>
    </xf>
  </cellXfs>
  <cellStyles count="62">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8" builtinId="27" customBuiltin="1"/>
    <cellStyle name="Calculation" xfId="22" builtinId="22" customBuiltin="1"/>
    <cellStyle name="Check Cell" xfId="24" builtinId="23" customBuiltin="1"/>
    <cellStyle name="Comma 2" xfId="1"/>
    <cellStyle name="Comma 2 2" xfId="2"/>
    <cellStyle name="Comma 2 3" xfId="61"/>
    <cellStyle name="Comma 3" xfId="3"/>
    <cellStyle name="Comma 4" xfId="4"/>
    <cellStyle name="Explanatory Text" xfId="26"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5"/>
    <cellStyle name="Normal 2 2" xfId="54"/>
    <cellStyle name="Normal 2 3" xfId="53"/>
    <cellStyle name="Normal 2 4" xfId="60"/>
    <cellStyle name="Normal 3" xfId="6"/>
    <cellStyle name="Normal 3 2" xfId="7"/>
    <cellStyle name="Normal 4" xfId="8"/>
    <cellStyle name="Normal 4 2" xfId="9"/>
    <cellStyle name="Normal 5" xfId="10"/>
    <cellStyle name="Normal 6" xfId="11"/>
    <cellStyle name="Normal 7" xfId="52"/>
    <cellStyle name="Normal 7 2" xfId="57"/>
    <cellStyle name="Normal 7 3" xfId="58"/>
    <cellStyle name="Normal 7 3 2" xfId="59"/>
    <cellStyle name="Normal_Sheet1" xfId="56"/>
    <cellStyle name="Note 2" xfId="55"/>
    <cellStyle name="Output" xfId="21" builtinId="21" customBuiltin="1"/>
    <cellStyle name="Title" xfId="12" builtinId="15" customBuiltin="1"/>
    <cellStyle name="Total" xfId="27" builtinId="25" customBuiltin="1"/>
    <cellStyle name="Warning Text" xfId="25"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11"/>
  <sheetViews>
    <sheetView tabSelected="1" workbookViewId="0">
      <selection activeCell="A13" sqref="A13"/>
    </sheetView>
  </sheetViews>
  <sheetFormatPr defaultRowHeight="15"/>
  <cols>
    <col min="1" max="1" width="154.85546875" bestFit="1" customWidth="1"/>
  </cols>
  <sheetData>
    <row r="1" spans="1:1">
      <c r="A1" s="90" t="s">
        <v>51</v>
      </c>
    </row>
    <row r="2" spans="1:1">
      <c r="A2" s="105" t="s">
        <v>78</v>
      </c>
    </row>
    <row r="3" spans="1:1" s="105" customFormat="1" ht="267.75" customHeight="1">
      <c r="A3" s="91" t="s">
        <v>86</v>
      </c>
    </row>
    <row r="4" spans="1:1" s="105" customFormat="1">
      <c r="A4" s="112"/>
    </row>
    <row r="6" spans="1:1">
      <c r="A6" s="70" t="s">
        <v>79</v>
      </c>
    </row>
    <row r="7" spans="1:1" ht="30">
      <c r="A7" s="91" t="s">
        <v>80</v>
      </c>
    </row>
    <row r="8" spans="1:1" s="91" customFormat="1" ht="90">
      <c r="A8" s="112" t="s">
        <v>81</v>
      </c>
    </row>
    <row r="9" spans="1:1" ht="30">
      <c r="A9" s="91" t="s">
        <v>82</v>
      </c>
    </row>
    <row r="10" spans="1:1" s="91" customFormat="1" ht="30">
      <c r="A10" s="91" t="s">
        <v>83</v>
      </c>
    </row>
    <row r="11" spans="1:1" ht="30">
      <c r="A11" s="91" t="s">
        <v>84</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AF30"/>
  <sheetViews>
    <sheetView workbookViewId="0">
      <pane xSplit="1" ySplit="4" topLeftCell="B5" activePane="bottomRight" state="frozen"/>
      <selection pane="topRight" activeCell="B1" sqref="B1"/>
      <selection pane="bottomLeft" activeCell="A5" sqref="A5"/>
      <selection pane="bottomRight"/>
    </sheetView>
  </sheetViews>
  <sheetFormatPr defaultRowHeight="15"/>
  <cols>
    <col min="1" max="1" width="35.5703125" bestFit="1" customWidth="1"/>
    <col min="18" max="18" width="11.5703125" bestFit="1" customWidth="1"/>
  </cols>
  <sheetData>
    <row r="1" spans="1:32">
      <c r="A1" s="48"/>
      <c r="B1" s="48"/>
      <c r="C1" s="52" t="s">
        <v>40</v>
      </c>
      <c r="D1" s="52"/>
      <c r="E1" s="52"/>
      <c r="F1" s="52"/>
      <c r="G1" s="48"/>
      <c r="H1" s="48"/>
      <c r="I1" s="48"/>
      <c r="J1" s="48"/>
      <c r="K1" s="48"/>
      <c r="L1" s="48"/>
      <c r="M1" s="48"/>
      <c r="N1" s="48"/>
      <c r="O1" s="48"/>
      <c r="P1" s="48"/>
      <c r="Q1" s="48"/>
      <c r="R1" s="54" t="s">
        <v>48</v>
      </c>
      <c r="S1" s="48"/>
      <c r="T1" s="48"/>
      <c r="U1" s="48"/>
      <c r="V1" s="48"/>
      <c r="W1" s="48"/>
      <c r="X1" s="48"/>
      <c r="Y1" s="48"/>
      <c r="Z1" s="48"/>
      <c r="AA1" s="48"/>
      <c r="AB1" s="47"/>
      <c r="AC1" s="47"/>
      <c r="AD1" s="47"/>
      <c r="AE1" s="47"/>
      <c r="AF1" s="47"/>
    </row>
    <row r="2" spans="1:32">
      <c r="A2" s="48"/>
      <c r="B2" s="48"/>
      <c r="C2" s="52" t="s">
        <v>39</v>
      </c>
      <c r="D2" s="52"/>
      <c r="E2" s="52"/>
      <c r="F2" s="52"/>
      <c r="G2" s="48"/>
      <c r="H2" s="48"/>
      <c r="I2" s="48"/>
      <c r="J2" s="48"/>
      <c r="K2" s="48"/>
      <c r="L2" s="48"/>
      <c r="M2" s="48"/>
      <c r="N2" s="48"/>
      <c r="O2" s="48"/>
      <c r="P2" s="48"/>
      <c r="Q2" s="48"/>
      <c r="R2" s="54" t="s">
        <v>46</v>
      </c>
      <c r="S2" s="48"/>
      <c r="T2" s="48"/>
      <c r="U2" s="48"/>
      <c r="V2" s="48"/>
      <c r="W2" s="48"/>
      <c r="X2" s="48"/>
      <c r="Y2" s="48"/>
      <c r="Z2" s="48"/>
      <c r="AA2" s="48"/>
      <c r="AB2" s="47"/>
      <c r="AC2" s="47"/>
      <c r="AD2" s="47"/>
      <c r="AE2" s="47"/>
      <c r="AF2" s="47"/>
    </row>
    <row r="3" spans="1:32">
      <c r="A3" s="48"/>
      <c r="B3" s="48"/>
      <c r="C3" s="52"/>
      <c r="D3" s="52"/>
      <c r="E3" s="52"/>
      <c r="F3" s="52"/>
      <c r="G3" s="48"/>
      <c r="H3" s="48"/>
      <c r="I3" s="48"/>
      <c r="J3" s="48"/>
      <c r="K3" s="48"/>
      <c r="L3" s="48"/>
      <c r="M3" s="48"/>
      <c r="N3" s="48"/>
      <c r="O3" s="48"/>
      <c r="P3" s="48"/>
      <c r="Q3" s="48"/>
      <c r="R3" s="47"/>
      <c r="S3" s="48"/>
      <c r="T3" s="48"/>
      <c r="U3" s="48"/>
      <c r="V3" s="48"/>
      <c r="W3" s="48"/>
      <c r="X3" s="48"/>
      <c r="Y3" s="48"/>
      <c r="Z3" s="48"/>
      <c r="AA3" s="48"/>
      <c r="AB3" s="47"/>
      <c r="AC3" s="47"/>
      <c r="AD3" s="47"/>
      <c r="AE3" s="47"/>
      <c r="AF3" s="47"/>
    </row>
    <row r="4" spans="1:32">
      <c r="A4" s="49" t="s">
        <v>2</v>
      </c>
      <c r="B4" s="49">
        <v>1970</v>
      </c>
      <c r="C4" s="49">
        <v>1975</v>
      </c>
      <c r="D4" s="49">
        <v>1980</v>
      </c>
      <c r="E4" s="49">
        <v>1985</v>
      </c>
      <c r="F4" s="49">
        <v>1990</v>
      </c>
      <c r="G4" s="49">
        <v>1991</v>
      </c>
      <c r="H4" s="49">
        <v>1992</v>
      </c>
      <c r="I4" s="49">
        <v>1993</v>
      </c>
      <c r="J4" s="49">
        <v>1994</v>
      </c>
      <c r="K4" s="49">
        <v>1995</v>
      </c>
      <c r="L4" s="49">
        <v>1996</v>
      </c>
      <c r="M4" s="49">
        <v>1997</v>
      </c>
      <c r="N4" s="49">
        <v>1998</v>
      </c>
      <c r="O4" s="49">
        <v>1999</v>
      </c>
      <c r="P4" s="49">
        <v>2000</v>
      </c>
      <c r="Q4" s="49">
        <v>2001</v>
      </c>
      <c r="R4" s="49">
        <v>2002</v>
      </c>
      <c r="S4" s="49">
        <v>2003</v>
      </c>
      <c r="T4" s="49">
        <v>2004</v>
      </c>
      <c r="U4" s="49">
        <v>2005</v>
      </c>
      <c r="V4" s="49">
        <v>2006</v>
      </c>
      <c r="W4" s="49">
        <v>2007</v>
      </c>
      <c r="X4" s="49">
        <v>2008</v>
      </c>
      <c r="Y4" s="49">
        <v>2009</v>
      </c>
      <c r="Z4" s="49">
        <v>2010</v>
      </c>
      <c r="AA4" s="49">
        <v>2011</v>
      </c>
      <c r="AB4" s="67">
        <v>2012</v>
      </c>
      <c r="AC4" s="47"/>
      <c r="AD4" s="47"/>
      <c r="AE4" s="47"/>
      <c r="AF4" s="47"/>
    </row>
    <row r="5" spans="1:32">
      <c r="A5" s="48" t="s">
        <v>3</v>
      </c>
      <c r="B5" s="51">
        <v>30</v>
      </c>
      <c r="C5" s="51">
        <v>40</v>
      </c>
      <c r="D5" s="51">
        <v>45</v>
      </c>
      <c r="E5" s="51">
        <v>32</v>
      </c>
      <c r="F5" s="48">
        <v>47</v>
      </c>
      <c r="G5" s="48">
        <v>44</v>
      </c>
      <c r="H5" s="48">
        <v>44</v>
      </c>
      <c r="I5" s="48">
        <v>45</v>
      </c>
      <c r="J5" s="48">
        <v>45</v>
      </c>
      <c r="K5" s="48">
        <v>44</v>
      </c>
      <c r="L5" s="50">
        <v>49.74</v>
      </c>
      <c r="M5" s="50">
        <v>52.225999999999999</v>
      </c>
      <c r="N5" s="50">
        <v>56.347000000000001</v>
      </c>
      <c r="O5" s="50">
        <v>54.057000000000002</v>
      </c>
      <c r="P5" s="50">
        <v>61.850999999999999</v>
      </c>
      <c r="Q5" s="50">
        <v>60.517000000000003</v>
      </c>
      <c r="R5" s="51">
        <v>49.463566273905236</v>
      </c>
      <c r="S5" s="51">
        <v>48.981721920917153</v>
      </c>
      <c r="T5" s="51">
        <v>48.499877567929069</v>
      </c>
      <c r="U5" s="86">
        <v>48.018033214940985</v>
      </c>
      <c r="V5" s="86">
        <v>46.225899066317503</v>
      </c>
      <c r="W5" s="86">
        <v>44.43376491769402</v>
      </c>
      <c r="X5" s="75">
        <v>42.641630769070531</v>
      </c>
      <c r="Y5" s="75">
        <v>42.641630769070531</v>
      </c>
      <c r="Z5" s="75">
        <v>42.641630769070531</v>
      </c>
      <c r="AA5" s="75">
        <v>42.641630769070531</v>
      </c>
      <c r="AB5" s="75">
        <v>42.641630769070531</v>
      </c>
      <c r="AC5" s="47"/>
      <c r="AD5" s="47"/>
      <c r="AE5" s="47"/>
      <c r="AF5" s="47"/>
    </row>
    <row r="6" spans="1:32">
      <c r="A6" s="48" t="s">
        <v>4</v>
      </c>
      <c r="B6" s="51">
        <v>150</v>
      </c>
      <c r="C6" s="51">
        <v>150</v>
      </c>
      <c r="D6" s="51">
        <v>157</v>
      </c>
      <c r="E6" s="51">
        <v>134</v>
      </c>
      <c r="F6" s="48">
        <v>182</v>
      </c>
      <c r="G6" s="48">
        <v>196</v>
      </c>
      <c r="H6" s="48">
        <v>187</v>
      </c>
      <c r="I6" s="48">
        <v>186</v>
      </c>
      <c r="J6" s="48">
        <v>196</v>
      </c>
      <c r="K6" s="48">
        <v>206</v>
      </c>
      <c r="L6" s="50">
        <v>179.14500000000001</v>
      </c>
      <c r="M6" s="50">
        <v>175.39599999999999</v>
      </c>
      <c r="N6" s="50">
        <v>173.78899999999999</v>
      </c>
      <c r="O6" s="50">
        <v>171.715</v>
      </c>
      <c r="P6" s="50">
        <v>173.036</v>
      </c>
      <c r="Q6" s="50">
        <v>175.53899999999999</v>
      </c>
      <c r="R6" s="51">
        <v>152.23270730219986</v>
      </c>
      <c r="S6" s="51">
        <v>145.5673623774679</v>
      </c>
      <c r="T6" s="51">
        <v>138.90201745273595</v>
      </c>
      <c r="U6" s="86">
        <v>132.16784477697112</v>
      </c>
      <c r="V6" s="86">
        <v>123.78859829216236</v>
      </c>
      <c r="W6" s="86">
        <v>115.4093518073536</v>
      </c>
      <c r="X6" s="75">
        <v>107.03010532254486</v>
      </c>
      <c r="Y6" s="75">
        <v>107.03010532254486</v>
      </c>
      <c r="Z6" s="75">
        <v>107.03010532254486</v>
      </c>
      <c r="AA6" s="75">
        <v>107.03010532254486</v>
      </c>
      <c r="AB6" s="75">
        <v>107.03010532254486</v>
      </c>
      <c r="AC6" s="47"/>
      <c r="AD6" s="47"/>
      <c r="AE6" s="47"/>
      <c r="AF6" s="47"/>
    </row>
    <row r="7" spans="1:32">
      <c r="A7" s="48" t="s">
        <v>5</v>
      </c>
      <c r="B7" s="51">
        <v>541</v>
      </c>
      <c r="C7" s="51">
        <v>470</v>
      </c>
      <c r="D7" s="51">
        <v>848</v>
      </c>
      <c r="E7" s="51">
        <v>1403</v>
      </c>
      <c r="F7" s="48">
        <v>776</v>
      </c>
      <c r="G7" s="48">
        <v>835</v>
      </c>
      <c r="H7" s="48">
        <v>884</v>
      </c>
      <c r="I7" s="48">
        <v>762</v>
      </c>
      <c r="J7" s="48">
        <v>748</v>
      </c>
      <c r="K7" s="48">
        <v>823</v>
      </c>
      <c r="L7" s="50">
        <v>893.31700000000001</v>
      </c>
      <c r="M7" s="50">
        <v>892.73699999999997</v>
      </c>
      <c r="N7" s="50">
        <v>889.47400000000005</v>
      </c>
      <c r="O7" s="50">
        <v>919</v>
      </c>
      <c r="P7" s="50">
        <v>949.00400000000002</v>
      </c>
      <c r="Q7" s="50">
        <v>949.85900000000004</v>
      </c>
      <c r="R7" s="51">
        <v>1522.7242454450934</v>
      </c>
      <c r="S7" s="51">
        <v>1211.34291971732</v>
      </c>
      <c r="T7" s="51">
        <v>899.96159398954671</v>
      </c>
      <c r="U7" s="86">
        <v>588.54147441107762</v>
      </c>
      <c r="V7" s="86">
        <v>519.27764147275229</v>
      </c>
      <c r="W7" s="86">
        <v>450.01380853442691</v>
      </c>
      <c r="X7" s="75">
        <v>380.74997559610148</v>
      </c>
      <c r="Y7" s="75">
        <v>380.74997559610148</v>
      </c>
      <c r="Z7" s="75">
        <v>380.74997559610148</v>
      </c>
      <c r="AA7" s="75">
        <v>380.74997559610148</v>
      </c>
      <c r="AB7" s="75">
        <v>380.74997559610148</v>
      </c>
      <c r="AC7" s="47"/>
      <c r="AD7" s="47"/>
      <c r="AE7" s="47"/>
      <c r="AF7" s="47"/>
    </row>
    <row r="8" spans="1:32">
      <c r="A8" s="48" t="s">
        <v>6</v>
      </c>
      <c r="B8" s="51">
        <v>1341</v>
      </c>
      <c r="C8" s="51">
        <v>1351</v>
      </c>
      <c r="D8" s="51">
        <v>1595</v>
      </c>
      <c r="E8" s="51">
        <v>881</v>
      </c>
      <c r="F8" s="48">
        <v>634</v>
      </c>
      <c r="G8" s="48">
        <v>710</v>
      </c>
      <c r="H8" s="48">
        <v>715</v>
      </c>
      <c r="I8" s="48">
        <v>701</v>
      </c>
      <c r="J8" s="48">
        <v>691</v>
      </c>
      <c r="K8" s="48">
        <v>660</v>
      </c>
      <c r="L8" s="50">
        <v>388.25900000000001</v>
      </c>
      <c r="M8" s="50">
        <v>388.024</v>
      </c>
      <c r="N8" s="50">
        <v>394.33199999999999</v>
      </c>
      <c r="O8" s="50">
        <v>251.119</v>
      </c>
      <c r="P8" s="50">
        <v>253.53700000000001</v>
      </c>
      <c r="Q8" s="50">
        <v>261.86799999999999</v>
      </c>
      <c r="R8" s="51">
        <v>249.49525172120931</v>
      </c>
      <c r="S8" s="51">
        <v>244.7306991695234</v>
      </c>
      <c r="T8" s="51">
        <v>239.9661466178375</v>
      </c>
      <c r="U8" s="86">
        <v>235.20159406615156</v>
      </c>
      <c r="V8" s="86">
        <v>185.85801759719425</v>
      </c>
      <c r="W8" s="86">
        <v>136.51444112823694</v>
      </c>
      <c r="X8" s="75">
        <v>87.170864659279616</v>
      </c>
      <c r="Y8" s="75">
        <v>87.170864659279616</v>
      </c>
      <c r="Z8" s="75">
        <v>87.170864659279616</v>
      </c>
      <c r="AA8" s="75">
        <v>87.170864659279616</v>
      </c>
      <c r="AB8" s="75">
        <v>87.170864659279616</v>
      </c>
      <c r="AC8" s="47"/>
      <c r="AD8" s="47"/>
      <c r="AE8" s="47"/>
      <c r="AF8" s="47"/>
    </row>
    <row r="9" spans="1:32">
      <c r="A9" s="48" t="s">
        <v>7</v>
      </c>
      <c r="B9" s="51">
        <v>394</v>
      </c>
      <c r="C9" s="51">
        <v>336</v>
      </c>
      <c r="D9" s="51">
        <v>273</v>
      </c>
      <c r="E9" s="51">
        <v>76</v>
      </c>
      <c r="F9" s="48">
        <v>122</v>
      </c>
      <c r="G9" s="48">
        <v>123</v>
      </c>
      <c r="H9" s="48">
        <v>124</v>
      </c>
      <c r="I9" s="48">
        <v>124</v>
      </c>
      <c r="J9" s="48">
        <v>126</v>
      </c>
      <c r="K9" s="48">
        <v>125</v>
      </c>
      <c r="L9" s="50">
        <v>73.394999999999996</v>
      </c>
      <c r="M9" s="50">
        <v>77.908000000000001</v>
      </c>
      <c r="N9" s="50">
        <v>77.581000000000003</v>
      </c>
      <c r="O9" s="50">
        <v>65.686999999999998</v>
      </c>
      <c r="P9" s="50">
        <v>67.388000000000005</v>
      </c>
      <c r="Q9" s="50">
        <v>71.278000000000006</v>
      </c>
      <c r="R9" s="51">
        <v>46.328642467155007</v>
      </c>
      <c r="S9" s="51">
        <v>47.369995691520188</v>
      </c>
      <c r="T9" s="51">
        <v>48.41134891588537</v>
      </c>
      <c r="U9" s="86">
        <v>49.452702140250544</v>
      </c>
      <c r="V9" s="86">
        <v>45.520870256590229</v>
      </c>
      <c r="W9" s="86">
        <v>41.589038372929913</v>
      </c>
      <c r="X9" s="75">
        <v>37.657206489269605</v>
      </c>
      <c r="Y9" s="75">
        <v>37.657206489269605</v>
      </c>
      <c r="Z9" s="75">
        <v>37.657206489269605</v>
      </c>
      <c r="AA9" s="75">
        <v>37.657206489269605</v>
      </c>
      <c r="AB9" s="75">
        <v>37.657206489269605</v>
      </c>
      <c r="AC9" s="47"/>
      <c r="AD9" s="47"/>
      <c r="AE9" s="47"/>
      <c r="AF9" s="47"/>
    </row>
    <row r="10" spans="1:32">
      <c r="A10" s="48" t="s">
        <v>8</v>
      </c>
      <c r="B10" s="51">
        <v>1194</v>
      </c>
      <c r="C10" s="51">
        <v>1342</v>
      </c>
      <c r="D10" s="51">
        <v>1440</v>
      </c>
      <c r="E10" s="51">
        <v>703</v>
      </c>
      <c r="F10" s="48">
        <v>611</v>
      </c>
      <c r="G10" s="48">
        <v>640</v>
      </c>
      <c r="H10" s="48">
        <v>632</v>
      </c>
      <c r="I10" s="48">
        <v>649</v>
      </c>
      <c r="J10" s="48">
        <v>647</v>
      </c>
      <c r="K10" s="48">
        <v>642</v>
      </c>
      <c r="L10" s="50">
        <v>476.94900000000001</v>
      </c>
      <c r="M10" s="50">
        <v>487.28100000000001</v>
      </c>
      <c r="N10" s="50">
        <v>484.55500000000001</v>
      </c>
      <c r="O10" s="50">
        <v>456.76400000000001</v>
      </c>
      <c r="P10" s="50">
        <v>428.47</v>
      </c>
      <c r="Q10" s="50">
        <v>440.839</v>
      </c>
      <c r="R10" s="51">
        <v>600.64132978471889</v>
      </c>
      <c r="S10" s="51">
        <v>587.71878851906013</v>
      </c>
      <c r="T10" s="51">
        <v>574.79624725340136</v>
      </c>
      <c r="U10" s="86">
        <v>561.8737059877426</v>
      </c>
      <c r="V10" s="86">
        <v>955.17340972606667</v>
      </c>
      <c r="W10" s="86">
        <v>1348.4731134643907</v>
      </c>
      <c r="X10" s="75">
        <v>1741.7728172027146</v>
      </c>
      <c r="Y10" s="75">
        <v>1741.7728172027146</v>
      </c>
      <c r="Z10" s="75">
        <v>1741.7728172027146</v>
      </c>
      <c r="AA10" s="75">
        <v>1741.7728172027146</v>
      </c>
      <c r="AB10" s="75">
        <v>1741.7728172027146</v>
      </c>
      <c r="AC10" s="47"/>
      <c r="AD10" s="47"/>
      <c r="AE10" s="47"/>
      <c r="AF10" s="47"/>
    </row>
    <row r="11" spans="1:32">
      <c r="A11" s="48" t="s">
        <v>9</v>
      </c>
      <c r="B11" s="51">
        <v>270</v>
      </c>
      <c r="C11" s="51">
        <v>235</v>
      </c>
      <c r="D11" s="51">
        <v>237</v>
      </c>
      <c r="E11" s="51">
        <v>390</v>
      </c>
      <c r="F11" s="48">
        <v>401</v>
      </c>
      <c r="G11" s="48">
        <v>391</v>
      </c>
      <c r="H11" s="48">
        <v>414</v>
      </c>
      <c r="I11" s="48">
        <v>442</v>
      </c>
      <c r="J11" s="48">
        <v>438</v>
      </c>
      <c r="K11" s="48">
        <v>450</v>
      </c>
      <c r="L11" s="50">
        <v>434.733</v>
      </c>
      <c r="M11" s="50">
        <v>437.59800000000001</v>
      </c>
      <c r="N11" s="50">
        <v>443.11099999999999</v>
      </c>
      <c r="O11" s="50">
        <v>438.488</v>
      </c>
      <c r="P11" s="50">
        <v>454.01</v>
      </c>
      <c r="Q11" s="50">
        <v>420.28800000000001</v>
      </c>
      <c r="R11" s="51">
        <v>442.06153072435012</v>
      </c>
      <c r="S11" s="51">
        <v>446.89292345342636</v>
      </c>
      <c r="T11" s="51">
        <v>451.7243161825026</v>
      </c>
      <c r="U11" s="86">
        <v>456.4685789115789</v>
      </c>
      <c r="V11" s="86">
        <v>425.58699344560119</v>
      </c>
      <c r="W11" s="86">
        <v>394.70540797962349</v>
      </c>
      <c r="X11" s="75">
        <v>363.82382251364578</v>
      </c>
      <c r="Y11" s="75">
        <v>363.82382251364578</v>
      </c>
      <c r="Z11" s="75">
        <v>363.82382251364578</v>
      </c>
      <c r="AA11" s="75">
        <v>363.82382251364578</v>
      </c>
      <c r="AB11" s="75">
        <v>363.82382251364578</v>
      </c>
      <c r="AC11" s="47"/>
      <c r="AD11" s="47"/>
      <c r="AE11" s="47"/>
      <c r="AF11" s="47"/>
    </row>
    <row r="12" spans="1:32">
      <c r="A12" s="48" t="s">
        <v>10</v>
      </c>
      <c r="B12" s="51">
        <v>7174</v>
      </c>
      <c r="C12" s="51">
        <v>5651</v>
      </c>
      <c r="D12" s="51">
        <v>6584</v>
      </c>
      <c r="E12" s="51">
        <v>5699</v>
      </c>
      <c r="F12" s="51">
        <v>5750</v>
      </c>
      <c r="G12" s="51">
        <v>5782</v>
      </c>
      <c r="H12" s="51">
        <v>5901</v>
      </c>
      <c r="I12" s="51">
        <v>6016</v>
      </c>
      <c r="J12" s="51">
        <v>6162</v>
      </c>
      <c r="K12" s="51">
        <v>6183</v>
      </c>
      <c r="L12" s="50">
        <v>5476.63</v>
      </c>
      <c r="M12" s="50">
        <v>5620.7929999999997</v>
      </c>
      <c r="N12" s="50">
        <v>5149.3100000000004</v>
      </c>
      <c r="O12" s="50">
        <v>5035.5069999999996</v>
      </c>
      <c r="P12" s="50">
        <v>4831.4120000000003</v>
      </c>
      <c r="Q12" s="50">
        <v>5012.22</v>
      </c>
      <c r="R12" s="51">
        <v>4277.9839675210978</v>
      </c>
      <c r="S12" s="51">
        <v>4267.030172014297</v>
      </c>
      <c r="T12" s="51">
        <v>4256.0763765074962</v>
      </c>
      <c r="U12" s="86">
        <v>4245.1225810006945</v>
      </c>
      <c r="V12" s="86">
        <v>3921.4836364801845</v>
      </c>
      <c r="W12" s="86">
        <v>3597.8446919596745</v>
      </c>
      <c r="X12" s="75">
        <v>3274.205747439165</v>
      </c>
      <c r="Y12" s="75">
        <v>3274.205747439165</v>
      </c>
      <c r="Z12" s="75">
        <v>3274.205747439165</v>
      </c>
      <c r="AA12" s="75">
        <v>3274.205747439165</v>
      </c>
      <c r="AB12" s="75">
        <v>3274.205747439165</v>
      </c>
      <c r="AC12" s="47"/>
      <c r="AD12" s="47"/>
      <c r="AE12" s="47"/>
      <c r="AF12" s="47"/>
    </row>
    <row r="13" spans="1:32">
      <c r="A13" s="48" t="s">
        <v>12</v>
      </c>
      <c r="B13" s="51">
        <v>1954</v>
      </c>
      <c r="C13" s="51">
        <v>2181</v>
      </c>
      <c r="D13" s="51">
        <v>1975</v>
      </c>
      <c r="E13" s="51">
        <v>1747</v>
      </c>
      <c r="F13" s="51">
        <v>1490</v>
      </c>
      <c r="G13" s="51">
        <v>1532</v>
      </c>
      <c r="H13" s="51">
        <v>1583</v>
      </c>
      <c r="I13" s="51">
        <v>1600</v>
      </c>
      <c r="J13" s="51">
        <v>1629</v>
      </c>
      <c r="K13" s="51">
        <v>1652</v>
      </c>
      <c r="L13" s="50">
        <v>1293.915</v>
      </c>
      <c r="M13" s="50">
        <v>1327.527</v>
      </c>
      <c r="N13" s="50">
        <v>1327.3420000000001</v>
      </c>
      <c r="O13" s="50">
        <v>1236.7850000000001</v>
      </c>
      <c r="P13" s="50">
        <v>1176.02</v>
      </c>
      <c r="Q13" s="50">
        <v>1192.3130000000001</v>
      </c>
      <c r="R13" s="51">
        <v>1483.9347847747515</v>
      </c>
      <c r="S13" s="51">
        <v>1469.9644180706334</v>
      </c>
      <c r="T13" s="51">
        <v>1455.9940513665154</v>
      </c>
      <c r="U13" s="86">
        <v>1424.9257381157643</v>
      </c>
      <c r="V13" s="86">
        <v>1346.3558418876989</v>
      </c>
      <c r="W13" s="86">
        <v>1267.7859456596336</v>
      </c>
      <c r="X13" s="75">
        <v>1189.2160494315681</v>
      </c>
      <c r="Y13" s="75">
        <v>1189.2160494315681</v>
      </c>
      <c r="Z13" s="75">
        <v>1189.2160494315681</v>
      </c>
      <c r="AA13" s="75">
        <v>1189.2160494315681</v>
      </c>
      <c r="AB13" s="75">
        <v>1189.2160494315681</v>
      </c>
      <c r="AC13" s="47"/>
      <c r="AD13" s="47"/>
      <c r="AE13" s="47"/>
      <c r="AF13" s="47"/>
    </row>
    <row r="14" spans="1:32">
      <c r="A14" s="48" t="s">
        <v>13</v>
      </c>
      <c r="B14" s="51">
        <v>1984</v>
      </c>
      <c r="C14" s="51">
        <v>984</v>
      </c>
      <c r="D14" s="51">
        <v>758</v>
      </c>
      <c r="E14" s="51">
        <v>979</v>
      </c>
      <c r="F14" s="48">
        <v>986</v>
      </c>
      <c r="G14" s="48">
        <v>999</v>
      </c>
      <c r="H14" s="51">
        <v>1010</v>
      </c>
      <c r="I14" s="51">
        <v>1046</v>
      </c>
      <c r="J14" s="51">
        <v>1046</v>
      </c>
      <c r="K14" s="51">
        <v>1067</v>
      </c>
      <c r="L14" s="50">
        <v>508.95600000000002</v>
      </c>
      <c r="M14" s="50">
        <v>517.50599999999997</v>
      </c>
      <c r="N14" s="50">
        <v>535.23599999999999</v>
      </c>
      <c r="O14" s="50">
        <v>487.46199999999999</v>
      </c>
      <c r="P14" s="50">
        <v>415.47899999999998</v>
      </c>
      <c r="Q14" s="50">
        <v>419.60300000000001</v>
      </c>
      <c r="R14" s="51">
        <v>395.24184179619829</v>
      </c>
      <c r="S14" s="51">
        <v>394.17737152502428</v>
      </c>
      <c r="T14" s="51">
        <v>393.11290125385028</v>
      </c>
      <c r="U14" s="86">
        <v>391.44427098267636</v>
      </c>
      <c r="V14" s="86">
        <v>322.58551852034697</v>
      </c>
      <c r="W14" s="86">
        <v>253.72676605801757</v>
      </c>
      <c r="X14" s="75">
        <v>184.86801359568821</v>
      </c>
      <c r="Y14" s="75">
        <v>184.86801359568821</v>
      </c>
      <c r="Z14" s="75">
        <v>184.86801359568821</v>
      </c>
      <c r="AA14" s="75">
        <v>184.86801359568821</v>
      </c>
      <c r="AB14" s="75">
        <v>184.86801359568821</v>
      </c>
      <c r="AC14" s="47"/>
      <c r="AD14" s="47"/>
      <c r="AE14" s="47"/>
      <c r="AF14" s="47"/>
    </row>
    <row r="15" spans="1:32">
      <c r="A15" s="48" t="s">
        <v>14</v>
      </c>
      <c r="B15" s="51">
        <v>16910</v>
      </c>
      <c r="C15" s="51">
        <v>15392</v>
      </c>
      <c r="D15" s="51">
        <v>13869</v>
      </c>
      <c r="E15" s="51">
        <v>12354</v>
      </c>
      <c r="F15" s="51">
        <v>9388</v>
      </c>
      <c r="G15" s="51">
        <v>8860</v>
      </c>
      <c r="H15" s="51">
        <v>8332</v>
      </c>
      <c r="I15" s="51">
        <v>7804</v>
      </c>
      <c r="J15" s="51">
        <v>7277</v>
      </c>
      <c r="K15" s="51">
        <v>6749</v>
      </c>
      <c r="L15" s="50">
        <v>6220.77</v>
      </c>
      <c r="M15" s="50">
        <v>5985.4059999999999</v>
      </c>
      <c r="N15" s="50">
        <v>5859.2250000000004</v>
      </c>
      <c r="O15" s="50">
        <v>5680.576</v>
      </c>
      <c r="P15" s="50">
        <v>5325.3969999999999</v>
      </c>
      <c r="Q15" s="50">
        <v>4952.0940000000001</v>
      </c>
      <c r="R15" s="51">
        <v>4917.3501884602547</v>
      </c>
      <c r="S15" s="51">
        <v>4648.9490884214765</v>
      </c>
      <c r="T15" s="51">
        <v>4380.5479883826983</v>
      </c>
      <c r="U15" s="86">
        <v>4075.7431176265495</v>
      </c>
      <c r="V15" s="86">
        <v>3729.1797768615438</v>
      </c>
      <c r="W15" s="86">
        <v>3382.6164360965381</v>
      </c>
      <c r="X15" s="75">
        <v>3036.0530953315324</v>
      </c>
      <c r="Y15" s="75">
        <v>2906.2331180865185</v>
      </c>
      <c r="Z15" s="75">
        <v>2660.7431145218625</v>
      </c>
      <c r="AA15" s="75">
        <v>2332.8070692106048</v>
      </c>
      <c r="AB15" s="75">
        <v>1968.3658903182181</v>
      </c>
      <c r="AC15" s="47"/>
      <c r="AD15" s="47"/>
      <c r="AE15" s="47"/>
      <c r="AF15" s="47"/>
    </row>
    <row r="16" spans="1:32">
      <c r="A16" s="48" t="s">
        <v>15</v>
      </c>
      <c r="B16" s="51">
        <v>1616</v>
      </c>
      <c r="C16" s="51">
        <v>1917</v>
      </c>
      <c r="D16" s="51">
        <v>2192</v>
      </c>
      <c r="E16" s="51">
        <v>2439</v>
      </c>
      <c r="F16" s="51">
        <v>2662</v>
      </c>
      <c r="G16" s="51">
        <v>2709</v>
      </c>
      <c r="H16" s="51">
        <v>2754</v>
      </c>
      <c r="I16" s="51">
        <v>2799</v>
      </c>
      <c r="J16" s="51">
        <v>2845</v>
      </c>
      <c r="K16" s="51">
        <v>2890</v>
      </c>
      <c r="L16" s="50">
        <v>2934.9830000000002</v>
      </c>
      <c r="M16" s="50">
        <v>2751.8519999999999</v>
      </c>
      <c r="N16" s="50">
        <v>2673.2869999999998</v>
      </c>
      <c r="O16" s="50">
        <v>2681.7049999999999</v>
      </c>
      <c r="P16" s="50">
        <v>2643.7060000000001</v>
      </c>
      <c r="Q16" s="50">
        <v>2622.3560000000002</v>
      </c>
      <c r="R16" s="51">
        <v>3057.3604019625668</v>
      </c>
      <c r="S16" s="51">
        <v>2993.5116716459211</v>
      </c>
      <c r="T16" s="51">
        <v>2929.6629413292753</v>
      </c>
      <c r="U16" s="86">
        <v>2839.8702956576203</v>
      </c>
      <c r="V16" s="86">
        <v>2749.7595349406683</v>
      </c>
      <c r="W16" s="86">
        <v>2659.6487742237164</v>
      </c>
      <c r="X16" s="75">
        <v>2569.5380135067644</v>
      </c>
      <c r="Y16" s="75">
        <v>2482.0573191659628</v>
      </c>
      <c r="Z16" s="75">
        <v>2256.942687211149</v>
      </c>
      <c r="AA16" s="75">
        <v>1950.7679600439337</v>
      </c>
      <c r="AB16" s="75">
        <v>1599.5095995244567</v>
      </c>
      <c r="AC16" s="47"/>
      <c r="AD16" s="47"/>
      <c r="AE16" s="47"/>
      <c r="AF16" s="47"/>
    </row>
    <row r="17" spans="1:32">
      <c r="A17" s="48" t="s">
        <v>16</v>
      </c>
      <c r="B17" s="51">
        <v>1101</v>
      </c>
      <c r="C17" s="51">
        <v>716</v>
      </c>
      <c r="D17" s="51">
        <v>1134</v>
      </c>
      <c r="E17" s="51">
        <v>566</v>
      </c>
      <c r="F17" s="51">
        <v>1059</v>
      </c>
      <c r="G17" s="48">
        <v>756</v>
      </c>
      <c r="H17" s="48">
        <v>486</v>
      </c>
      <c r="I17" s="48">
        <v>556</v>
      </c>
      <c r="J17" s="48">
        <v>720</v>
      </c>
      <c r="K17" s="48">
        <v>551</v>
      </c>
      <c r="L17" s="50">
        <v>1940.443</v>
      </c>
      <c r="M17" s="50">
        <v>815.92899999999997</v>
      </c>
      <c r="N17" s="50">
        <v>717.85</v>
      </c>
      <c r="O17" s="50">
        <v>791.077</v>
      </c>
      <c r="P17" s="50">
        <v>733.03200000000004</v>
      </c>
      <c r="Q17" s="50">
        <v>532.48900000000003</v>
      </c>
      <c r="R17" s="51">
        <v>3970.3082495268764</v>
      </c>
      <c r="S17" s="51">
        <v>3970.3082495268764</v>
      </c>
      <c r="T17" s="51">
        <v>3970.3082495268764</v>
      </c>
      <c r="U17" s="88">
        <v>3291.4636934541259</v>
      </c>
      <c r="V17" s="88">
        <v>3432.7243789431077</v>
      </c>
      <c r="W17" s="88">
        <v>3573.98506443209</v>
      </c>
      <c r="X17" s="75">
        <v>4694.2096288482244</v>
      </c>
      <c r="Y17" s="75">
        <v>4694.2096288482244</v>
      </c>
      <c r="Z17" s="75">
        <v>4694.2096288482244</v>
      </c>
      <c r="AA17" s="75">
        <v>4694.2096288482244</v>
      </c>
      <c r="AB17" s="75">
        <v>4694.2096288482244</v>
      </c>
      <c r="AC17" s="47"/>
      <c r="AD17" s="47"/>
      <c r="AE17" s="47"/>
      <c r="AF17" s="47"/>
    </row>
    <row r="18" spans="1:32">
      <c r="A18" s="48"/>
      <c r="B18" s="51"/>
      <c r="C18" s="51"/>
      <c r="D18" s="51"/>
      <c r="E18" s="51"/>
      <c r="F18" s="48"/>
      <c r="G18" s="48"/>
      <c r="H18" s="48"/>
      <c r="I18" s="48"/>
      <c r="J18" s="48"/>
      <c r="K18" s="48"/>
      <c r="L18" s="50"/>
      <c r="M18" s="50"/>
      <c r="N18" s="50"/>
      <c r="O18" s="50"/>
      <c r="P18" s="50"/>
      <c r="Q18" s="50"/>
      <c r="R18" s="50"/>
      <c r="S18" s="51"/>
      <c r="T18" s="51"/>
      <c r="U18" s="86"/>
      <c r="V18" s="86"/>
      <c r="W18" s="86"/>
      <c r="X18" s="48"/>
      <c r="Y18" s="48"/>
      <c r="Z18" s="48"/>
      <c r="AA18" s="48"/>
      <c r="AB18" s="47"/>
      <c r="AC18" s="47"/>
      <c r="AD18" s="47"/>
      <c r="AE18" s="47"/>
      <c r="AF18" s="47"/>
    </row>
    <row r="19" spans="1:32">
      <c r="A19" s="48"/>
      <c r="B19" s="51"/>
      <c r="C19" s="51"/>
      <c r="D19" s="51"/>
      <c r="E19" s="51"/>
      <c r="F19" s="48"/>
      <c r="G19" s="48"/>
      <c r="H19" s="48"/>
      <c r="I19" s="48"/>
      <c r="J19" s="48"/>
      <c r="K19" s="48"/>
      <c r="L19" s="50"/>
      <c r="M19" s="50"/>
      <c r="N19" s="50"/>
      <c r="O19" s="50"/>
      <c r="P19" s="50"/>
      <c r="Q19" s="50"/>
      <c r="R19" s="48"/>
      <c r="S19" s="50"/>
      <c r="T19" s="50"/>
      <c r="U19" s="86"/>
      <c r="V19" s="86"/>
      <c r="W19" s="86"/>
      <c r="X19" s="48"/>
      <c r="Y19" s="48"/>
      <c r="Z19" s="48"/>
      <c r="AA19" s="48"/>
      <c r="AB19" s="47"/>
      <c r="AC19" s="47"/>
      <c r="AD19" s="47"/>
      <c r="AE19" s="47"/>
      <c r="AF19" s="47"/>
    </row>
    <row r="20" spans="1:32">
      <c r="A20" s="48" t="s">
        <v>17</v>
      </c>
      <c r="B20" s="51">
        <v>34659</v>
      </c>
      <c r="C20" s="51">
        <v>30765</v>
      </c>
      <c r="D20" s="51">
        <v>31106</v>
      </c>
      <c r="E20" s="51">
        <v>27404</v>
      </c>
      <c r="F20" s="51">
        <v>24108</v>
      </c>
      <c r="G20" s="51">
        <v>23577</v>
      </c>
      <c r="H20" s="51">
        <v>23066</v>
      </c>
      <c r="I20" s="51">
        <v>22730</v>
      </c>
      <c r="J20" s="51">
        <v>22569</v>
      </c>
      <c r="K20" s="51">
        <v>22041</v>
      </c>
      <c r="L20" s="50">
        <v>20871.338</v>
      </c>
      <c r="M20" s="50">
        <v>19530.288</v>
      </c>
      <c r="N20" s="50">
        <v>18781.548999999999</v>
      </c>
      <c r="O20" s="50">
        <v>18270</v>
      </c>
      <c r="P20" s="50">
        <v>17512.392</v>
      </c>
      <c r="Q20" s="50">
        <v>17111.317999999999</v>
      </c>
      <c r="R20" s="50">
        <v>21165.126707760377</v>
      </c>
      <c r="S20" s="50">
        <v>20476.54538205346</v>
      </c>
      <c r="T20" s="50">
        <v>19787.964056346547</v>
      </c>
      <c r="U20" s="86">
        <f>SUM(U5:U17)</f>
        <v>18340.293630346143</v>
      </c>
      <c r="V20" s="86">
        <f>SUM(V5:V17)</f>
        <v>17803.520117490236</v>
      </c>
      <c r="W20" s="86">
        <f t="shared" ref="W20:AB20" si="0">SUM(W5:W17)</f>
        <v>17266.746604634325</v>
      </c>
      <c r="X20" s="55">
        <f t="shared" si="0"/>
        <v>17708.93697070557</v>
      </c>
      <c r="Y20" s="55">
        <f t="shared" si="0"/>
        <v>17491.636299119753</v>
      </c>
      <c r="Z20" s="55">
        <f t="shared" si="0"/>
        <v>17021.031663600283</v>
      </c>
      <c r="AA20" s="55">
        <f t="shared" si="0"/>
        <v>16386.920891121812</v>
      </c>
      <c r="AB20" s="55">
        <f t="shared" si="0"/>
        <v>15671.221351709948</v>
      </c>
      <c r="AC20" s="47"/>
      <c r="AD20" s="47"/>
      <c r="AE20" s="47"/>
      <c r="AF20" s="47"/>
    </row>
    <row r="21" spans="1:32">
      <c r="A21" s="56" t="s">
        <v>49</v>
      </c>
      <c r="B21" s="51">
        <v>917</v>
      </c>
      <c r="C21" s="51">
        <v>587</v>
      </c>
      <c r="D21" s="51">
        <v>1024</v>
      </c>
      <c r="E21" s="51">
        <v>465</v>
      </c>
      <c r="F21" s="48">
        <v>983</v>
      </c>
      <c r="G21" s="48">
        <v>678</v>
      </c>
      <c r="H21" s="48">
        <v>407</v>
      </c>
      <c r="I21" s="48">
        <v>478</v>
      </c>
      <c r="J21" s="48">
        <v>638</v>
      </c>
      <c r="K21" s="48">
        <v>464</v>
      </c>
      <c r="L21" s="50">
        <v>1869.894</v>
      </c>
      <c r="M21" s="50">
        <v>744.29077000000007</v>
      </c>
      <c r="N21" s="50">
        <v>645.40773000000002</v>
      </c>
      <c r="O21" s="50">
        <v>667.03942400000017</v>
      </c>
      <c r="P21" s="50">
        <v>614.8335689999999</v>
      </c>
      <c r="Q21" s="50">
        <v>412.32834900000012</v>
      </c>
      <c r="R21" s="84">
        <v>3213.474977501</v>
      </c>
      <c r="S21" s="84">
        <v>3213.474977501</v>
      </c>
      <c r="T21" s="84">
        <v>3213.474977501</v>
      </c>
      <c r="U21" s="86">
        <v>1867.6695413154482</v>
      </c>
      <c r="V21" s="86">
        <v>1867.6695413154482</v>
      </c>
      <c r="W21" s="86">
        <v>1867.6695413154482</v>
      </c>
      <c r="X21" s="74">
        <v>2846.6334202426006</v>
      </c>
      <c r="Y21" s="74">
        <v>2846.6334202426006</v>
      </c>
      <c r="Z21" s="74">
        <v>2846.6334202426006</v>
      </c>
      <c r="AA21" s="74">
        <v>2846.6334202426006</v>
      </c>
      <c r="AB21" s="74">
        <v>2846.6334202426006</v>
      </c>
      <c r="AC21" s="47"/>
      <c r="AD21" s="47"/>
      <c r="AE21" s="47"/>
      <c r="AF21" s="47"/>
    </row>
    <row r="22" spans="1:32">
      <c r="A22" s="56" t="s">
        <v>50</v>
      </c>
      <c r="B22" s="51">
        <v>33742</v>
      </c>
      <c r="C22" s="51">
        <v>30178</v>
      </c>
      <c r="D22" s="51">
        <v>30082</v>
      </c>
      <c r="E22" s="51">
        <v>26939</v>
      </c>
      <c r="F22" s="51">
        <v>23125</v>
      </c>
      <c r="G22" s="51">
        <v>22899</v>
      </c>
      <c r="H22" s="51">
        <v>22659</v>
      </c>
      <c r="I22" s="51">
        <v>22252</v>
      </c>
      <c r="J22" s="51">
        <v>21931</v>
      </c>
      <c r="K22" s="51">
        <v>21577</v>
      </c>
      <c r="L22" s="50">
        <v>19001.444</v>
      </c>
      <c r="M22" s="50">
        <v>18785.997230000001</v>
      </c>
      <c r="N22" s="50">
        <v>18136.14127</v>
      </c>
      <c r="O22" s="50">
        <v>17602.960576000001</v>
      </c>
      <c r="P22" s="50">
        <v>16897.558431000001</v>
      </c>
      <c r="Q22" s="50">
        <v>16698.989651</v>
      </c>
      <c r="R22" s="86">
        <f t="shared" ref="R22:T22" si="1">R20 - R21</f>
        <v>17951.651730259378</v>
      </c>
      <c r="S22" s="86">
        <f t="shared" si="1"/>
        <v>17263.070404552462</v>
      </c>
      <c r="T22" s="86">
        <f t="shared" si="1"/>
        <v>16574.489078845549</v>
      </c>
      <c r="U22" s="86">
        <f>U20 - U21</f>
        <v>16472.624089030694</v>
      </c>
      <c r="V22" s="86">
        <f t="shared" ref="V22:W22" si="2">V20 - V21</f>
        <v>15935.850576174787</v>
      </c>
      <c r="W22" s="86">
        <f t="shared" si="2"/>
        <v>15399.077063318877</v>
      </c>
      <c r="X22" s="55">
        <f>X20 - X21</f>
        <v>14862.30355046297</v>
      </c>
      <c r="Y22" s="55">
        <f t="shared" ref="Y22:AB22" si="3">Y20 - Y21</f>
        <v>14645.002878877152</v>
      </c>
      <c r="Z22" s="55">
        <f t="shared" si="3"/>
        <v>14174.398243357682</v>
      </c>
      <c r="AA22" s="55">
        <f t="shared" si="3"/>
        <v>13540.287470879211</v>
      </c>
      <c r="AB22" s="55">
        <f t="shared" si="3"/>
        <v>12824.587931467348</v>
      </c>
      <c r="AC22" s="47"/>
      <c r="AD22" s="47"/>
      <c r="AE22" s="47"/>
      <c r="AF22" s="47"/>
    </row>
    <row r="23" spans="1:32" s="70" customFormat="1">
      <c r="A23" s="56"/>
      <c r="B23" s="58"/>
      <c r="C23" s="58"/>
      <c r="D23" s="58"/>
      <c r="E23" s="58"/>
      <c r="F23" s="58"/>
      <c r="G23" s="58"/>
      <c r="H23" s="58"/>
      <c r="I23" s="58"/>
      <c r="J23" s="58"/>
      <c r="K23" s="58"/>
      <c r="L23" s="50"/>
      <c r="M23" s="50"/>
      <c r="N23" s="50"/>
      <c r="O23" s="50"/>
      <c r="P23" s="50"/>
      <c r="Q23" s="50"/>
      <c r="R23" s="86"/>
      <c r="S23" s="50"/>
      <c r="T23" s="50"/>
      <c r="U23" s="50"/>
      <c r="V23" s="50"/>
      <c r="W23" s="58"/>
      <c r="X23" s="50"/>
      <c r="Y23" s="50"/>
      <c r="Z23" s="50"/>
      <c r="AA23" s="50"/>
      <c r="AB23" s="50"/>
    </row>
    <row r="24" spans="1:32">
      <c r="A24" s="48"/>
      <c r="B24" s="49">
        <v>1970</v>
      </c>
      <c r="C24" s="49">
        <v>1975</v>
      </c>
      <c r="D24" s="49">
        <v>1980</v>
      </c>
      <c r="E24" s="49">
        <v>1985</v>
      </c>
      <c r="F24" s="49">
        <v>1990</v>
      </c>
      <c r="G24" s="49">
        <v>1991</v>
      </c>
      <c r="H24" s="49">
        <v>1992</v>
      </c>
      <c r="I24" s="49">
        <v>1993</v>
      </c>
      <c r="J24" s="49">
        <v>1994</v>
      </c>
      <c r="K24" s="49">
        <v>1995</v>
      </c>
      <c r="L24" s="49">
        <v>1996</v>
      </c>
      <c r="M24" s="49">
        <v>1997</v>
      </c>
      <c r="N24" s="49">
        <v>1998</v>
      </c>
      <c r="O24" s="49">
        <v>1999</v>
      </c>
      <c r="P24" s="49">
        <v>2000</v>
      </c>
      <c r="Q24" s="49">
        <v>2001</v>
      </c>
      <c r="R24" s="49">
        <v>2002</v>
      </c>
      <c r="S24" s="49">
        <v>2003</v>
      </c>
      <c r="T24" s="49">
        <v>2004</v>
      </c>
      <c r="U24" s="49">
        <v>2005</v>
      </c>
      <c r="V24" s="49">
        <v>2006</v>
      </c>
      <c r="W24" s="49">
        <v>2007</v>
      </c>
      <c r="X24" s="49">
        <v>2008</v>
      </c>
      <c r="Y24" s="49">
        <v>2009</v>
      </c>
      <c r="Z24" s="49">
        <v>2010</v>
      </c>
      <c r="AA24" s="49">
        <v>2011</v>
      </c>
      <c r="AB24" s="67">
        <v>2012</v>
      </c>
      <c r="AC24" s="47"/>
      <c r="AD24" s="47"/>
      <c r="AE24" s="47"/>
      <c r="AF24" s="47"/>
    </row>
    <row r="25" spans="1:32">
      <c r="A25" s="48" t="s">
        <v>28</v>
      </c>
      <c r="B25" s="86">
        <f t="shared" ref="B25:U25" si="4">SUM(B5:B7)</f>
        <v>721</v>
      </c>
      <c r="C25" s="86">
        <f t="shared" si="4"/>
        <v>660</v>
      </c>
      <c r="D25" s="86">
        <f t="shared" si="4"/>
        <v>1050</v>
      </c>
      <c r="E25" s="86">
        <f t="shared" si="4"/>
        <v>1569</v>
      </c>
      <c r="F25" s="86">
        <f t="shared" si="4"/>
        <v>1005</v>
      </c>
      <c r="G25" s="86">
        <f t="shared" si="4"/>
        <v>1075</v>
      </c>
      <c r="H25" s="86">
        <f t="shared" si="4"/>
        <v>1115</v>
      </c>
      <c r="I25" s="86">
        <f t="shared" si="4"/>
        <v>993</v>
      </c>
      <c r="J25" s="86">
        <f t="shared" si="4"/>
        <v>989</v>
      </c>
      <c r="K25" s="86">
        <f t="shared" si="4"/>
        <v>1073</v>
      </c>
      <c r="L25" s="86">
        <f t="shared" si="4"/>
        <v>1122.202</v>
      </c>
      <c r="M25" s="86">
        <f t="shared" si="4"/>
        <v>1120.3589999999999</v>
      </c>
      <c r="N25" s="86">
        <f t="shared" si="4"/>
        <v>1119.6100000000001</v>
      </c>
      <c r="O25" s="86">
        <f t="shared" si="4"/>
        <v>1144.7719999999999</v>
      </c>
      <c r="P25" s="86">
        <f t="shared" si="4"/>
        <v>1183.8910000000001</v>
      </c>
      <c r="Q25" s="86">
        <f t="shared" si="4"/>
        <v>1185.915</v>
      </c>
      <c r="R25" s="86">
        <f>SUM(R5:R7)</f>
        <v>1724.4205190211985</v>
      </c>
      <c r="S25" s="86">
        <f t="shared" si="4"/>
        <v>1405.892004015705</v>
      </c>
      <c r="T25" s="86">
        <f t="shared" si="4"/>
        <v>1087.3634890102117</v>
      </c>
      <c r="U25" s="86">
        <f t="shared" si="4"/>
        <v>768.72735240298971</v>
      </c>
      <c r="V25" s="58">
        <f t="shared" ref="V25" si="5">SUM(V5:V7)</f>
        <v>689.29213883123214</v>
      </c>
      <c r="W25" s="58">
        <f t="shared" ref="W25:AB25" si="6">SUM(W5:W7)</f>
        <v>609.85692525947456</v>
      </c>
      <c r="X25" s="58">
        <f t="shared" si="6"/>
        <v>530.42171168771688</v>
      </c>
      <c r="Y25" s="58">
        <f t="shared" si="6"/>
        <v>530.42171168771688</v>
      </c>
      <c r="Z25" s="58">
        <f t="shared" si="6"/>
        <v>530.42171168771688</v>
      </c>
      <c r="AA25" s="58">
        <f t="shared" si="6"/>
        <v>530.42171168771688</v>
      </c>
      <c r="AB25" s="58">
        <f t="shared" si="6"/>
        <v>530.42171168771688</v>
      </c>
      <c r="AC25" s="47"/>
      <c r="AD25" s="47"/>
      <c r="AE25" s="47"/>
      <c r="AF25" s="47"/>
    </row>
    <row r="26" spans="1:32">
      <c r="A26" s="48" t="s">
        <v>29</v>
      </c>
      <c r="B26" s="86">
        <f t="shared" ref="B26:U26" si="7">SUM(B8:B14)</f>
        <v>14311</v>
      </c>
      <c r="C26" s="86">
        <f t="shared" si="7"/>
        <v>12080</v>
      </c>
      <c r="D26" s="86">
        <f t="shared" si="7"/>
        <v>12862</v>
      </c>
      <c r="E26" s="86">
        <f t="shared" si="7"/>
        <v>10475</v>
      </c>
      <c r="F26" s="86">
        <f t="shared" si="7"/>
        <v>9994</v>
      </c>
      <c r="G26" s="86">
        <f t="shared" si="7"/>
        <v>10177</v>
      </c>
      <c r="H26" s="86">
        <f t="shared" si="7"/>
        <v>10379</v>
      </c>
      <c r="I26" s="86">
        <f t="shared" si="7"/>
        <v>10578</v>
      </c>
      <c r="J26" s="86">
        <f t="shared" si="7"/>
        <v>10739</v>
      </c>
      <c r="K26" s="86">
        <f t="shared" si="7"/>
        <v>10779</v>
      </c>
      <c r="L26" s="86">
        <f t="shared" si="7"/>
        <v>8652.8369999999995</v>
      </c>
      <c r="M26" s="86">
        <f t="shared" si="7"/>
        <v>8856.6369999999988</v>
      </c>
      <c r="N26" s="86">
        <f t="shared" si="7"/>
        <v>8411.4670000000024</v>
      </c>
      <c r="O26" s="86">
        <f t="shared" si="7"/>
        <v>7971.8119999999999</v>
      </c>
      <c r="P26" s="86">
        <f t="shared" si="7"/>
        <v>7626.3159999999998</v>
      </c>
      <c r="Q26" s="86">
        <f t="shared" si="7"/>
        <v>7818.4090000000006</v>
      </c>
      <c r="R26" s="86">
        <f>SUM(R8:R14)</f>
        <v>7495.68734878948</v>
      </c>
      <c r="S26" s="86">
        <f t="shared" si="7"/>
        <v>7457.8843684434851</v>
      </c>
      <c r="T26" s="86">
        <f t="shared" si="7"/>
        <v>7420.0813880974883</v>
      </c>
      <c r="U26" s="86">
        <f t="shared" si="7"/>
        <v>7364.4891712048584</v>
      </c>
      <c r="V26" s="51">
        <f>SUM(V8:V14)</f>
        <v>7202.5642879136831</v>
      </c>
      <c r="W26" s="58">
        <f t="shared" ref="W26:AB26" si="8">SUM(W8:W14)</f>
        <v>7040.6394046225068</v>
      </c>
      <c r="X26" s="58">
        <f t="shared" si="8"/>
        <v>6878.7145213313315</v>
      </c>
      <c r="Y26" s="58">
        <f t="shared" si="8"/>
        <v>6878.7145213313315</v>
      </c>
      <c r="Z26" s="58">
        <f t="shared" si="8"/>
        <v>6878.7145213313315</v>
      </c>
      <c r="AA26" s="58">
        <f t="shared" si="8"/>
        <v>6878.7145213313315</v>
      </c>
      <c r="AB26" s="58">
        <f t="shared" si="8"/>
        <v>6878.7145213313315</v>
      </c>
      <c r="AC26" s="47"/>
      <c r="AD26" s="47"/>
      <c r="AE26" s="47"/>
      <c r="AF26" s="47"/>
    </row>
    <row r="27" spans="1:32">
      <c r="A27" s="48" t="s">
        <v>30</v>
      </c>
      <c r="B27" s="86">
        <f t="shared" ref="B27:U27" si="9">B15+B16</f>
        <v>18526</v>
      </c>
      <c r="C27" s="86">
        <f t="shared" si="9"/>
        <v>17309</v>
      </c>
      <c r="D27" s="86">
        <f t="shared" si="9"/>
        <v>16061</v>
      </c>
      <c r="E27" s="86">
        <f t="shared" si="9"/>
        <v>14793</v>
      </c>
      <c r="F27" s="86">
        <f t="shared" si="9"/>
        <v>12050</v>
      </c>
      <c r="G27" s="86">
        <f t="shared" si="9"/>
        <v>11569</v>
      </c>
      <c r="H27" s="86">
        <f t="shared" si="9"/>
        <v>11086</v>
      </c>
      <c r="I27" s="86">
        <f t="shared" si="9"/>
        <v>10603</v>
      </c>
      <c r="J27" s="86">
        <f t="shared" si="9"/>
        <v>10122</v>
      </c>
      <c r="K27" s="86">
        <f t="shared" si="9"/>
        <v>9639</v>
      </c>
      <c r="L27" s="86">
        <f t="shared" si="9"/>
        <v>9155.7530000000006</v>
      </c>
      <c r="M27" s="86">
        <f t="shared" si="9"/>
        <v>8737.2579999999998</v>
      </c>
      <c r="N27" s="86">
        <f t="shared" si="9"/>
        <v>8532.5120000000006</v>
      </c>
      <c r="O27" s="86">
        <f t="shared" si="9"/>
        <v>8362.280999999999</v>
      </c>
      <c r="P27" s="86">
        <f t="shared" si="9"/>
        <v>7969.1030000000001</v>
      </c>
      <c r="Q27" s="86">
        <f t="shared" si="9"/>
        <v>7574.4500000000007</v>
      </c>
      <c r="R27" s="86">
        <f>R15+R16</f>
        <v>7974.710590422821</v>
      </c>
      <c r="S27" s="86">
        <f t="shared" si="9"/>
        <v>7642.4607600673971</v>
      </c>
      <c r="T27" s="86">
        <f t="shared" si="9"/>
        <v>7310.2109297119732</v>
      </c>
      <c r="U27" s="86">
        <f t="shared" si="9"/>
        <v>6915.6134132841698</v>
      </c>
      <c r="V27" s="51">
        <f>V15+V16</f>
        <v>6478.9393118022126</v>
      </c>
      <c r="W27" s="58">
        <f t="shared" ref="W27:AB27" si="10">W15+W16</f>
        <v>6042.2652103202545</v>
      </c>
      <c r="X27" s="58">
        <f t="shared" si="10"/>
        <v>5605.5911088382963</v>
      </c>
      <c r="Y27" s="58">
        <f t="shared" si="10"/>
        <v>5388.2904372524808</v>
      </c>
      <c r="Z27" s="58">
        <f t="shared" si="10"/>
        <v>4917.6858017330114</v>
      </c>
      <c r="AA27" s="58">
        <f t="shared" si="10"/>
        <v>4283.5750292545381</v>
      </c>
      <c r="AB27" s="58">
        <f t="shared" si="10"/>
        <v>3567.8754898426751</v>
      </c>
      <c r="AC27" s="47"/>
      <c r="AD27" s="47"/>
      <c r="AE27" s="47"/>
      <c r="AF27" s="47"/>
    </row>
    <row r="28" spans="1:32">
      <c r="A28" s="48" t="s">
        <v>31</v>
      </c>
      <c r="B28" s="86">
        <f t="shared" ref="B28:U28" si="11">B17</f>
        <v>1101</v>
      </c>
      <c r="C28" s="86">
        <f t="shared" si="11"/>
        <v>716</v>
      </c>
      <c r="D28" s="86">
        <f t="shared" si="11"/>
        <v>1134</v>
      </c>
      <c r="E28" s="86">
        <f t="shared" si="11"/>
        <v>566</v>
      </c>
      <c r="F28" s="86">
        <f t="shared" si="11"/>
        <v>1059</v>
      </c>
      <c r="G28" s="86">
        <f t="shared" si="11"/>
        <v>756</v>
      </c>
      <c r="H28" s="86">
        <f t="shared" si="11"/>
        <v>486</v>
      </c>
      <c r="I28" s="86">
        <f t="shared" si="11"/>
        <v>556</v>
      </c>
      <c r="J28" s="86">
        <f t="shared" si="11"/>
        <v>720</v>
      </c>
      <c r="K28" s="86">
        <f t="shared" si="11"/>
        <v>551</v>
      </c>
      <c r="L28" s="86">
        <f t="shared" si="11"/>
        <v>1940.443</v>
      </c>
      <c r="M28" s="86">
        <f t="shared" si="11"/>
        <v>815.92899999999997</v>
      </c>
      <c r="N28" s="86">
        <f t="shared" si="11"/>
        <v>717.85</v>
      </c>
      <c r="O28" s="86">
        <f t="shared" si="11"/>
        <v>791.077</v>
      </c>
      <c r="P28" s="86">
        <f t="shared" si="11"/>
        <v>733.03200000000004</v>
      </c>
      <c r="Q28" s="86">
        <f t="shared" si="11"/>
        <v>532.48900000000003</v>
      </c>
      <c r="R28" s="86">
        <f>R17</f>
        <v>3970.3082495268764</v>
      </c>
      <c r="S28" s="86">
        <f t="shared" si="11"/>
        <v>3970.3082495268764</v>
      </c>
      <c r="T28" s="86">
        <f t="shared" si="11"/>
        <v>3970.3082495268764</v>
      </c>
      <c r="U28" s="86">
        <f t="shared" si="11"/>
        <v>3291.4636934541259</v>
      </c>
      <c r="V28" s="51">
        <f>V17</f>
        <v>3432.7243789431077</v>
      </c>
      <c r="W28" s="58">
        <f t="shared" ref="W28:AB28" si="12">W17</f>
        <v>3573.98506443209</v>
      </c>
      <c r="X28" s="58">
        <f t="shared" si="12"/>
        <v>4694.2096288482244</v>
      </c>
      <c r="Y28" s="58">
        <f t="shared" si="12"/>
        <v>4694.2096288482244</v>
      </c>
      <c r="Z28" s="58">
        <f t="shared" si="12"/>
        <v>4694.2096288482244</v>
      </c>
      <c r="AA28" s="58">
        <f t="shared" si="12"/>
        <v>4694.2096288482244</v>
      </c>
      <c r="AB28" s="58">
        <f t="shared" si="12"/>
        <v>4694.2096288482244</v>
      </c>
      <c r="AC28" s="47"/>
      <c r="AD28" s="47"/>
      <c r="AE28" s="47"/>
      <c r="AF28" s="47"/>
    </row>
    <row r="29" spans="1:32">
      <c r="A29" s="48" t="s">
        <v>41</v>
      </c>
      <c r="B29" s="51">
        <v>917</v>
      </c>
      <c r="C29" s="51">
        <v>587</v>
      </c>
      <c r="D29" s="51">
        <v>1024</v>
      </c>
      <c r="E29" s="51">
        <v>465</v>
      </c>
      <c r="F29" s="51">
        <v>983</v>
      </c>
      <c r="G29" s="51">
        <v>678</v>
      </c>
      <c r="H29" s="51">
        <v>407</v>
      </c>
      <c r="I29" s="51">
        <v>478</v>
      </c>
      <c r="J29" s="51">
        <v>638</v>
      </c>
      <c r="K29" s="51">
        <v>464</v>
      </c>
      <c r="L29" s="51">
        <v>1869.894</v>
      </c>
      <c r="M29" s="51">
        <v>744.29077000000007</v>
      </c>
      <c r="N29" s="51">
        <v>645.40773000000002</v>
      </c>
      <c r="O29" s="51">
        <v>667.03942400000017</v>
      </c>
      <c r="P29" s="51">
        <v>614.8335689999999</v>
      </c>
      <c r="Q29" s="51">
        <v>412.32834900000012</v>
      </c>
      <c r="R29" s="51">
        <f>R21</f>
        <v>3213.474977501</v>
      </c>
      <c r="S29" s="86">
        <f t="shared" ref="S29:AB29" si="13">S21</f>
        <v>3213.474977501</v>
      </c>
      <c r="T29" s="86">
        <f t="shared" si="13"/>
        <v>3213.474977501</v>
      </c>
      <c r="U29" s="86">
        <f t="shared" si="13"/>
        <v>1867.6695413154482</v>
      </c>
      <c r="V29" s="86">
        <f t="shared" si="13"/>
        <v>1867.6695413154482</v>
      </c>
      <c r="W29" s="86">
        <f t="shared" si="13"/>
        <v>1867.6695413154482</v>
      </c>
      <c r="X29" s="86">
        <f t="shared" si="13"/>
        <v>2846.6334202426006</v>
      </c>
      <c r="Y29" s="86">
        <f t="shared" si="13"/>
        <v>2846.6334202426006</v>
      </c>
      <c r="Z29" s="86">
        <f t="shared" si="13"/>
        <v>2846.6334202426006</v>
      </c>
      <c r="AA29" s="86">
        <f t="shared" si="13"/>
        <v>2846.6334202426006</v>
      </c>
      <c r="AB29" s="86">
        <f t="shared" si="13"/>
        <v>2846.6334202426006</v>
      </c>
      <c r="AC29" s="47"/>
      <c r="AD29" s="47"/>
      <c r="AE29" s="47"/>
      <c r="AF29" s="47"/>
    </row>
    <row r="30" spans="1:32">
      <c r="A30" s="48" t="s">
        <v>32</v>
      </c>
      <c r="B30" s="51">
        <v>34659</v>
      </c>
      <c r="C30" s="51">
        <v>30765</v>
      </c>
      <c r="D30" s="51">
        <v>31107</v>
      </c>
      <c r="E30" s="51">
        <v>27403</v>
      </c>
      <c r="F30" s="51">
        <v>24108</v>
      </c>
      <c r="G30" s="51">
        <v>23577</v>
      </c>
      <c r="H30" s="51">
        <v>23066</v>
      </c>
      <c r="I30" s="51">
        <v>22730</v>
      </c>
      <c r="J30" s="51">
        <v>22570</v>
      </c>
      <c r="K30" s="51">
        <v>22042</v>
      </c>
      <c r="L30" s="51">
        <v>20871.235000000001</v>
      </c>
      <c r="M30" s="51">
        <v>19530.183000000001</v>
      </c>
      <c r="N30" s="51">
        <v>18781.439000000002</v>
      </c>
      <c r="O30" s="51">
        <v>18269.941999999995</v>
      </c>
      <c r="P30" s="51">
        <v>17512.342000000001</v>
      </c>
      <c r="Q30" s="51">
        <v>17111.262999999999</v>
      </c>
      <c r="R30" s="51">
        <f>SUM(R25:R28)</f>
        <v>21165.126707760377</v>
      </c>
      <c r="S30" s="86">
        <f t="shared" ref="S30:AB30" si="14">SUM(S25:S28)</f>
        <v>20476.54538205346</v>
      </c>
      <c r="T30" s="86">
        <f t="shared" si="14"/>
        <v>19787.964056346551</v>
      </c>
      <c r="U30" s="86">
        <f t="shared" si="14"/>
        <v>18340.293630346143</v>
      </c>
      <c r="V30" s="86">
        <f t="shared" si="14"/>
        <v>17803.520117490236</v>
      </c>
      <c r="W30" s="86">
        <f t="shared" si="14"/>
        <v>17266.746604634325</v>
      </c>
      <c r="X30" s="86">
        <f t="shared" si="14"/>
        <v>17708.93697070557</v>
      </c>
      <c r="Y30" s="86">
        <f t="shared" si="14"/>
        <v>17491.636299119753</v>
      </c>
      <c r="Z30" s="86">
        <f t="shared" si="14"/>
        <v>17021.031663600283</v>
      </c>
      <c r="AA30" s="86">
        <f t="shared" si="14"/>
        <v>16386.920891121812</v>
      </c>
      <c r="AB30" s="86">
        <f t="shared" si="14"/>
        <v>15671.221351709948</v>
      </c>
      <c r="AC30" s="47"/>
      <c r="AD30" s="47"/>
      <c r="AE30" s="47"/>
      <c r="AF30" s="47"/>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C30"/>
  <sheetViews>
    <sheetView workbookViewId="0">
      <pane xSplit="1" ySplit="4" topLeftCell="B5" activePane="bottomRight" state="frozen"/>
      <selection pane="topRight" activeCell="B1" sqref="B1"/>
      <selection pane="bottomLeft" activeCell="A5" sqref="A5"/>
      <selection pane="bottomRight"/>
    </sheetView>
  </sheetViews>
  <sheetFormatPr defaultRowHeight="15"/>
  <cols>
    <col min="1" max="1" width="35.5703125" bestFit="1" customWidth="1"/>
  </cols>
  <sheetData>
    <row r="1" spans="1:29">
      <c r="A1" s="56"/>
      <c r="B1" s="57" t="s">
        <v>42</v>
      </c>
      <c r="C1" s="60"/>
      <c r="D1" s="60"/>
      <c r="E1" s="60"/>
      <c r="F1" s="60"/>
      <c r="G1" s="60"/>
      <c r="H1" s="60"/>
      <c r="I1" s="60"/>
      <c r="J1" s="60"/>
      <c r="K1" s="60"/>
      <c r="L1" s="60"/>
      <c r="M1" s="60"/>
      <c r="N1" s="54" t="s">
        <v>45</v>
      </c>
      <c r="O1" s="60"/>
      <c r="P1" s="56"/>
      <c r="Q1" s="56"/>
      <c r="R1" s="56"/>
      <c r="S1" s="56"/>
      <c r="T1" s="56"/>
      <c r="U1" s="56"/>
      <c r="V1" s="56"/>
      <c r="W1" s="56"/>
      <c r="X1" s="53"/>
      <c r="Y1" s="53"/>
      <c r="Z1" s="53"/>
      <c r="AA1" s="53"/>
      <c r="AB1" s="53"/>
      <c r="AC1" s="53"/>
    </row>
    <row r="2" spans="1:29">
      <c r="A2" s="56"/>
      <c r="B2" s="57" t="s">
        <v>43</v>
      </c>
      <c r="C2" s="59"/>
      <c r="D2" s="59"/>
      <c r="E2" s="59"/>
      <c r="F2" s="59"/>
      <c r="G2" s="59"/>
      <c r="H2" s="59"/>
      <c r="I2" s="59"/>
      <c r="J2" s="59"/>
      <c r="K2" s="59"/>
      <c r="L2" s="59"/>
      <c r="M2" s="59"/>
      <c r="N2" s="54" t="s">
        <v>46</v>
      </c>
      <c r="O2" s="59"/>
      <c r="P2" s="56"/>
      <c r="Q2" s="56"/>
      <c r="R2" s="56"/>
      <c r="S2" s="56"/>
      <c r="T2" s="56"/>
      <c r="U2" s="56"/>
      <c r="V2" s="56"/>
      <c r="W2" s="56"/>
      <c r="X2" s="53"/>
      <c r="Y2" s="53"/>
      <c r="Z2" s="53"/>
      <c r="AA2" s="53"/>
      <c r="AB2" s="53"/>
      <c r="AC2" s="53"/>
    </row>
    <row r="3" spans="1:29">
      <c r="A3" s="56"/>
      <c r="B3" s="57"/>
      <c r="C3" s="59"/>
      <c r="D3" s="59"/>
      <c r="E3" s="59"/>
      <c r="F3" s="59"/>
      <c r="G3" s="59"/>
      <c r="H3" s="59"/>
      <c r="I3" s="59"/>
      <c r="J3" s="59"/>
      <c r="K3" s="59"/>
      <c r="L3" s="59"/>
      <c r="M3" s="59"/>
      <c r="N3" s="53"/>
      <c r="O3" s="59"/>
      <c r="P3" s="56"/>
      <c r="Q3" s="56"/>
      <c r="R3" s="56"/>
      <c r="S3" s="56"/>
      <c r="T3" s="56"/>
      <c r="U3" s="56"/>
      <c r="V3" s="56"/>
      <c r="W3" s="56"/>
      <c r="X3" s="53"/>
      <c r="Y3" s="53"/>
      <c r="Z3" s="53"/>
      <c r="AA3" s="53"/>
      <c r="AB3" s="53"/>
      <c r="AC3" s="53"/>
    </row>
    <row r="4" spans="1:29">
      <c r="A4" s="57" t="s">
        <v>2</v>
      </c>
      <c r="B4" s="59">
        <v>1990</v>
      </c>
      <c r="C4" s="59">
        <v>1991</v>
      </c>
      <c r="D4" s="59">
        <v>1992</v>
      </c>
      <c r="E4" s="59">
        <v>1993</v>
      </c>
      <c r="F4" s="59">
        <v>1994</v>
      </c>
      <c r="G4" s="59">
        <v>1995</v>
      </c>
      <c r="H4" s="59">
        <v>1996</v>
      </c>
      <c r="I4" s="59">
        <v>1997</v>
      </c>
      <c r="J4" s="59">
        <v>1998</v>
      </c>
      <c r="K4" s="59">
        <v>1999</v>
      </c>
      <c r="L4" s="59">
        <v>2000</v>
      </c>
      <c r="M4" s="59">
        <v>2001</v>
      </c>
      <c r="N4" s="59">
        <v>2002</v>
      </c>
      <c r="O4" s="59">
        <v>2003</v>
      </c>
      <c r="P4" s="59">
        <v>2004</v>
      </c>
      <c r="Q4" s="59">
        <v>2005</v>
      </c>
      <c r="R4" s="59">
        <v>2006</v>
      </c>
      <c r="S4" s="59">
        <v>2007</v>
      </c>
      <c r="T4" s="57">
        <v>2008</v>
      </c>
      <c r="U4" s="57">
        <v>2009</v>
      </c>
      <c r="V4" s="65">
        <v>2010</v>
      </c>
      <c r="W4" s="65">
        <v>2011</v>
      </c>
      <c r="X4" s="69">
        <v>2012</v>
      </c>
      <c r="Y4" s="53"/>
      <c r="Z4" s="53"/>
      <c r="AA4" s="53"/>
      <c r="AB4" s="53"/>
      <c r="AC4" s="53"/>
    </row>
    <row r="5" spans="1:29">
      <c r="A5" s="56" t="s">
        <v>3</v>
      </c>
      <c r="B5" s="62">
        <v>0</v>
      </c>
      <c r="C5" s="62">
        <v>0</v>
      </c>
      <c r="D5" s="62">
        <v>0</v>
      </c>
      <c r="E5" s="62">
        <v>0</v>
      </c>
      <c r="F5" s="62">
        <v>0</v>
      </c>
      <c r="G5" s="62">
        <v>0</v>
      </c>
      <c r="H5" s="62">
        <v>6</v>
      </c>
      <c r="I5" s="62">
        <v>6</v>
      </c>
      <c r="J5" s="62">
        <v>8</v>
      </c>
      <c r="K5" s="62">
        <v>11</v>
      </c>
      <c r="L5" s="62">
        <v>11</v>
      </c>
      <c r="M5" s="62">
        <v>11</v>
      </c>
      <c r="N5" s="58">
        <v>28.863070746600428</v>
      </c>
      <c r="O5" s="63">
        <v>27.716919673163922</v>
      </c>
      <c r="P5" s="63">
        <v>26.570768599727415</v>
      </c>
      <c r="Q5" s="87">
        <v>25.424617526290909</v>
      </c>
      <c r="R5" s="87">
        <v>25.894729465456091</v>
      </c>
      <c r="S5" s="87">
        <v>26.364841404621274</v>
      </c>
      <c r="T5" s="75">
        <v>26.834953343786456</v>
      </c>
      <c r="U5" s="75">
        <v>26.834953343786456</v>
      </c>
      <c r="V5" s="75">
        <v>26.834953343786456</v>
      </c>
      <c r="W5" s="75">
        <v>26.834953343786456</v>
      </c>
      <c r="X5" s="75">
        <v>26.834953343786456</v>
      </c>
      <c r="Y5" s="53"/>
      <c r="Z5" s="53"/>
      <c r="AA5" s="53"/>
      <c r="AB5" s="53"/>
      <c r="AC5" s="53"/>
    </row>
    <row r="6" spans="1:29">
      <c r="A6" s="56" t="s">
        <v>4</v>
      </c>
      <c r="B6" s="62">
        <v>17</v>
      </c>
      <c r="C6" s="62">
        <v>17</v>
      </c>
      <c r="D6" s="62">
        <v>17</v>
      </c>
      <c r="E6" s="62">
        <v>18</v>
      </c>
      <c r="F6" s="62">
        <v>18</v>
      </c>
      <c r="G6" s="62">
        <v>18</v>
      </c>
      <c r="H6" s="62">
        <v>34</v>
      </c>
      <c r="I6" s="62">
        <v>33</v>
      </c>
      <c r="J6" s="62">
        <v>33</v>
      </c>
      <c r="K6" s="62">
        <v>31</v>
      </c>
      <c r="L6" s="62">
        <v>31</v>
      </c>
      <c r="M6" s="62">
        <v>31</v>
      </c>
      <c r="N6" s="58">
        <v>16.757829308889423</v>
      </c>
      <c r="O6" s="63">
        <v>17.682545782542267</v>
      </c>
      <c r="P6" s="63">
        <v>18.60726225619511</v>
      </c>
      <c r="Q6" s="87">
        <v>19.53197872984795</v>
      </c>
      <c r="R6" s="87">
        <v>17.188933605452014</v>
      </c>
      <c r="S6" s="87">
        <v>14.845888481056081</v>
      </c>
      <c r="T6" s="75">
        <v>12.502843356660149</v>
      </c>
      <c r="U6" s="75">
        <v>12.502843356660149</v>
      </c>
      <c r="V6" s="75">
        <v>12.502843356660149</v>
      </c>
      <c r="W6" s="75">
        <v>12.502843356660149</v>
      </c>
      <c r="X6" s="75">
        <v>12.502843356660149</v>
      </c>
      <c r="Y6" s="53"/>
      <c r="Z6" s="53"/>
      <c r="AA6" s="53"/>
      <c r="AB6" s="53"/>
      <c r="AC6" s="53"/>
    </row>
    <row r="7" spans="1:29">
      <c r="A7" s="56" t="s">
        <v>5</v>
      </c>
      <c r="B7" s="62">
        <v>8</v>
      </c>
      <c r="C7" s="62">
        <v>8</v>
      </c>
      <c r="D7" s="62">
        <v>8</v>
      </c>
      <c r="E7" s="62">
        <v>8</v>
      </c>
      <c r="F7" s="62">
        <v>8</v>
      </c>
      <c r="G7" s="62">
        <v>8</v>
      </c>
      <c r="H7" s="62">
        <v>7</v>
      </c>
      <c r="I7" s="62">
        <v>7</v>
      </c>
      <c r="J7" s="62">
        <v>6</v>
      </c>
      <c r="K7" s="62">
        <v>8</v>
      </c>
      <c r="L7" s="62">
        <v>8</v>
      </c>
      <c r="M7" s="62">
        <v>8</v>
      </c>
      <c r="N7" s="58">
        <v>18.335217068074467</v>
      </c>
      <c r="O7" s="63">
        <v>18.148873130664224</v>
      </c>
      <c r="P7" s="63">
        <v>17.962529193253982</v>
      </c>
      <c r="Q7" s="87">
        <v>17.776185255843743</v>
      </c>
      <c r="R7" s="87">
        <v>32.957967445369569</v>
      </c>
      <c r="S7" s="87">
        <v>48.139749634895395</v>
      </c>
      <c r="T7" s="75">
        <v>63.321531824421214</v>
      </c>
      <c r="U7" s="75">
        <v>63.321531824421214</v>
      </c>
      <c r="V7" s="75">
        <v>63.321531824421214</v>
      </c>
      <c r="W7" s="75">
        <v>63.321531824421214</v>
      </c>
      <c r="X7" s="75">
        <v>63.321531824421214</v>
      </c>
      <c r="Y7" s="53"/>
      <c r="Z7" s="53"/>
      <c r="AA7" s="53"/>
      <c r="AB7" s="53"/>
      <c r="AC7" s="53"/>
    </row>
    <row r="8" spans="1:29">
      <c r="A8" s="56" t="s">
        <v>6</v>
      </c>
      <c r="B8" s="62">
        <v>183</v>
      </c>
      <c r="C8" s="62">
        <v>183</v>
      </c>
      <c r="D8" s="62">
        <v>183</v>
      </c>
      <c r="E8" s="62">
        <v>183</v>
      </c>
      <c r="F8" s="62">
        <v>183</v>
      </c>
      <c r="G8" s="62">
        <v>183</v>
      </c>
      <c r="H8" s="62">
        <v>123</v>
      </c>
      <c r="I8" s="62">
        <v>125</v>
      </c>
      <c r="J8" s="62">
        <v>130</v>
      </c>
      <c r="K8" s="62">
        <v>25</v>
      </c>
      <c r="L8" s="62">
        <v>26</v>
      </c>
      <c r="M8" s="62">
        <v>27</v>
      </c>
      <c r="N8" s="58">
        <v>23.12303813458141</v>
      </c>
      <c r="O8" s="63">
        <v>21.336391936676655</v>
      </c>
      <c r="P8" s="63">
        <v>19.5497457387719</v>
      </c>
      <c r="Q8" s="87">
        <v>17.763099540867149</v>
      </c>
      <c r="R8" s="87">
        <v>18.081489170123575</v>
      </c>
      <c r="S8" s="87">
        <v>18.399878799380001</v>
      </c>
      <c r="T8" s="75">
        <v>18.718268428636424</v>
      </c>
      <c r="U8" s="75">
        <v>18.718268428636424</v>
      </c>
      <c r="V8" s="75">
        <v>18.718268428636424</v>
      </c>
      <c r="W8" s="75">
        <v>18.718268428636424</v>
      </c>
      <c r="X8" s="75">
        <v>18.718268428636424</v>
      </c>
      <c r="Y8" s="53"/>
      <c r="Z8" s="53"/>
      <c r="AA8" s="53"/>
      <c r="AB8" s="53"/>
      <c r="AC8" s="53"/>
    </row>
    <row r="9" spans="1:29">
      <c r="A9" s="56" t="s">
        <v>7</v>
      </c>
      <c r="B9" s="62">
        <v>6</v>
      </c>
      <c r="C9" s="62">
        <v>6</v>
      </c>
      <c r="D9" s="62">
        <v>6</v>
      </c>
      <c r="E9" s="62">
        <v>6</v>
      </c>
      <c r="F9" s="62">
        <v>6</v>
      </c>
      <c r="G9" s="62">
        <v>6</v>
      </c>
      <c r="H9" s="62">
        <v>5</v>
      </c>
      <c r="I9" s="62">
        <v>5</v>
      </c>
      <c r="J9" s="62">
        <v>5</v>
      </c>
      <c r="K9" s="62">
        <v>2</v>
      </c>
      <c r="L9" s="62">
        <v>2</v>
      </c>
      <c r="M9" s="62">
        <v>2</v>
      </c>
      <c r="N9" s="58">
        <v>3.2484630790744005</v>
      </c>
      <c r="O9" s="63">
        <v>3.0723200494619536</v>
      </c>
      <c r="P9" s="63">
        <v>2.8961770198495067</v>
      </c>
      <c r="Q9" s="87">
        <v>2.7200339902370598</v>
      </c>
      <c r="R9" s="87">
        <v>2.4764592733747066</v>
      </c>
      <c r="S9" s="87">
        <v>2.2328845565123534</v>
      </c>
      <c r="T9" s="75">
        <v>1.9893098396499997</v>
      </c>
      <c r="U9" s="75">
        <v>1.9893098396499997</v>
      </c>
      <c r="V9" s="75">
        <v>1.9893098396499997</v>
      </c>
      <c r="W9" s="75">
        <v>1.9893098396499997</v>
      </c>
      <c r="X9" s="75">
        <v>1.9893098396499997</v>
      </c>
      <c r="Y9" s="53"/>
      <c r="Z9" s="53"/>
      <c r="AA9" s="53"/>
      <c r="AB9" s="53"/>
      <c r="AC9" s="53"/>
    </row>
    <row r="10" spans="1:29">
      <c r="A10" s="56" t="s">
        <v>8</v>
      </c>
      <c r="B10" s="62">
        <v>43</v>
      </c>
      <c r="C10" s="62">
        <v>43</v>
      </c>
      <c r="D10" s="62">
        <v>43</v>
      </c>
      <c r="E10" s="62">
        <v>43</v>
      </c>
      <c r="F10" s="62">
        <v>43</v>
      </c>
      <c r="G10" s="62">
        <v>43</v>
      </c>
      <c r="H10" s="62">
        <v>16</v>
      </c>
      <c r="I10" s="62">
        <v>17</v>
      </c>
      <c r="J10" s="62">
        <v>17</v>
      </c>
      <c r="K10" s="62">
        <v>9</v>
      </c>
      <c r="L10" s="62">
        <v>10</v>
      </c>
      <c r="M10" s="62">
        <v>10</v>
      </c>
      <c r="N10" s="58">
        <v>2.8796067099822005</v>
      </c>
      <c r="O10" s="63">
        <v>2.4138357047503041</v>
      </c>
      <c r="P10" s="63">
        <v>1.9480646995184077</v>
      </c>
      <c r="Q10" s="87">
        <v>1.4822936942865115</v>
      </c>
      <c r="R10" s="87">
        <v>1.4617932249478649</v>
      </c>
      <c r="S10" s="87">
        <v>1.4412927556092183</v>
      </c>
      <c r="T10" s="75">
        <v>1.4207922862705715</v>
      </c>
      <c r="U10" s="75">
        <v>1.4207922862705715</v>
      </c>
      <c r="V10" s="75">
        <v>1.4207922862705715</v>
      </c>
      <c r="W10" s="75">
        <v>1.4207922862705715</v>
      </c>
      <c r="X10" s="75">
        <v>1.4207922862705715</v>
      </c>
      <c r="Y10" s="53"/>
      <c r="Z10" s="53"/>
      <c r="AA10" s="53"/>
      <c r="AB10" s="53"/>
      <c r="AC10" s="53"/>
    </row>
    <row r="11" spans="1:29">
      <c r="A11" s="56" t="s">
        <v>9</v>
      </c>
      <c r="B11" s="62">
        <v>38</v>
      </c>
      <c r="C11" s="62">
        <v>38</v>
      </c>
      <c r="D11" s="62">
        <v>39</v>
      </c>
      <c r="E11" s="62">
        <v>39</v>
      </c>
      <c r="F11" s="62">
        <v>40</v>
      </c>
      <c r="G11" s="62">
        <v>40</v>
      </c>
      <c r="H11" s="62">
        <v>43</v>
      </c>
      <c r="I11" s="62">
        <v>45</v>
      </c>
      <c r="J11" s="62">
        <v>45</v>
      </c>
      <c r="K11" s="62">
        <v>48</v>
      </c>
      <c r="L11" s="62">
        <v>50</v>
      </c>
      <c r="M11" s="62">
        <v>52</v>
      </c>
      <c r="N11" s="58">
        <v>177.23902321567707</v>
      </c>
      <c r="O11" s="63">
        <v>177.83101067208676</v>
      </c>
      <c r="P11" s="63">
        <v>178.42299812849646</v>
      </c>
      <c r="Q11" s="87">
        <v>178.84105027490614</v>
      </c>
      <c r="R11" s="87">
        <v>137.89248322670937</v>
      </c>
      <c r="S11" s="87">
        <v>96.943916178512609</v>
      </c>
      <c r="T11" s="75">
        <v>55.99534913031583</v>
      </c>
      <c r="U11" s="75">
        <v>55.99534913031583</v>
      </c>
      <c r="V11" s="75">
        <v>55.99534913031583</v>
      </c>
      <c r="W11" s="75">
        <v>55.99534913031583</v>
      </c>
      <c r="X11" s="75">
        <v>55.99534913031583</v>
      </c>
      <c r="Y11" s="53"/>
      <c r="Z11" s="53"/>
      <c r="AA11" s="53"/>
      <c r="AB11" s="53"/>
      <c r="AC11" s="53"/>
    </row>
    <row r="12" spans="1:29">
      <c r="A12" s="56" t="s">
        <v>10</v>
      </c>
      <c r="B12" s="62" t="s">
        <v>11</v>
      </c>
      <c r="C12" s="62" t="s">
        <v>11</v>
      </c>
      <c r="D12" s="62" t="s">
        <v>11</v>
      </c>
      <c r="E12" s="62" t="s">
        <v>11</v>
      </c>
      <c r="F12" s="62" t="s">
        <v>11</v>
      </c>
      <c r="G12" s="62" t="s">
        <v>11</v>
      </c>
      <c r="H12" s="62">
        <v>0</v>
      </c>
      <c r="I12" s="62">
        <v>0</v>
      </c>
      <c r="J12" s="62">
        <v>0</v>
      </c>
      <c r="K12" s="62">
        <v>0</v>
      </c>
      <c r="L12" s="62">
        <v>0</v>
      </c>
      <c r="M12" s="62">
        <v>0</v>
      </c>
      <c r="N12" s="58">
        <v>0.29581800096790001</v>
      </c>
      <c r="O12" s="63">
        <v>0.31790533737545706</v>
      </c>
      <c r="P12" s="63">
        <v>0.33999267378301412</v>
      </c>
      <c r="Q12" s="87">
        <v>0.36208001019057123</v>
      </c>
      <c r="R12" s="87">
        <v>0.36868665082527219</v>
      </c>
      <c r="S12" s="87">
        <v>0.37529329145997314</v>
      </c>
      <c r="T12" s="75">
        <v>0.38189993209467404</v>
      </c>
      <c r="U12" s="75">
        <v>0.38189993209467404</v>
      </c>
      <c r="V12" s="75">
        <v>0.38189993209467404</v>
      </c>
      <c r="W12" s="75">
        <v>0.38189993209467404</v>
      </c>
      <c r="X12" s="75">
        <v>0.38189993209467404</v>
      </c>
      <c r="Y12" s="53"/>
      <c r="Z12" s="53"/>
      <c r="AA12" s="53"/>
      <c r="AB12" s="53"/>
      <c r="AC12" s="53"/>
    </row>
    <row r="13" spans="1:29">
      <c r="A13" s="56" t="s">
        <v>12</v>
      </c>
      <c r="B13" s="62">
        <v>0</v>
      </c>
      <c r="C13" s="62">
        <v>0</v>
      </c>
      <c r="D13" s="62">
        <v>0</v>
      </c>
      <c r="E13" s="62">
        <v>0</v>
      </c>
      <c r="F13" s="62">
        <v>0</v>
      </c>
      <c r="G13" s="62">
        <v>0</v>
      </c>
      <c r="H13" s="62">
        <v>1</v>
      </c>
      <c r="I13" s="62">
        <v>1</v>
      </c>
      <c r="J13" s="62">
        <v>1</v>
      </c>
      <c r="K13" s="62">
        <v>5</v>
      </c>
      <c r="L13" s="62">
        <v>5</v>
      </c>
      <c r="M13" s="62">
        <v>5</v>
      </c>
      <c r="N13" s="58">
        <v>0.73076576589179998</v>
      </c>
      <c r="O13" s="63">
        <v>0.68437636488273335</v>
      </c>
      <c r="P13" s="63">
        <v>0.63798696387366671</v>
      </c>
      <c r="Q13" s="87">
        <v>0.59159756286460019</v>
      </c>
      <c r="R13" s="87">
        <v>2.0473550530522298</v>
      </c>
      <c r="S13" s="87">
        <v>3.5031125432398591</v>
      </c>
      <c r="T13" s="75">
        <v>4.9588700334274893</v>
      </c>
      <c r="U13" s="75">
        <v>4.9588700334274893</v>
      </c>
      <c r="V13" s="75">
        <v>4.9588700334274893</v>
      </c>
      <c r="W13" s="75">
        <v>4.9588700334274893</v>
      </c>
      <c r="X13" s="75">
        <v>4.9588700334274893</v>
      </c>
      <c r="Y13" s="53"/>
      <c r="Z13" s="53"/>
      <c r="AA13" s="53"/>
      <c r="AB13" s="53"/>
      <c r="AC13" s="53"/>
    </row>
    <row r="14" spans="1:29">
      <c r="A14" s="56" t="s">
        <v>13</v>
      </c>
      <c r="B14" s="62">
        <v>82</v>
      </c>
      <c r="C14" s="62">
        <v>86</v>
      </c>
      <c r="D14" s="62">
        <v>89</v>
      </c>
      <c r="E14" s="62">
        <v>93</v>
      </c>
      <c r="F14" s="62">
        <v>93</v>
      </c>
      <c r="G14" s="62">
        <v>93</v>
      </c>
      <c r="H14" s="62">
        <v>84</v>
      </c>
      <c r="I14" s="62">
        <v>84</v>
      </c>
      <c r="J14" s="62">
        <v>86</v>
      </c>
      <c r="K14" s="62">
        <v>82</v>
      </c>
      <c r="L14" s="62">
        <v>83</v>
      </c>
      <c r="M14" s="62">
        <v>85</v>
      </c>
      <c r="N14" s="58">
        <v>25.762770265110309</v>
      </c>
      <c r="O14" s="63">
        <v>26.442524173239843</v>
      </c>
      <c r="P14" s="63">
        <v>27.122278081369377</v>
      </c>
      <c r="Q14" s="87">
        <v>27.795598732565129</v>
      </c>
      <c r="R14" s="87">
        <v>41.154477207117225</v>
      </c>
      <c r="S14" s="87">
        <v>54.513355681669317</v>
      </c>
      <c r="T14" s="75">
        <v>67.87223415622141</v>
      </c>
      <c r="U14" s="75">
        <v>67.87223415622141</v>
      </c>
      <c r="V14" s="75">
        <v>67.87223415622141</v>
      </c>
      <c r="W14" s="75">
        <v>67.87223415622141</v>
      </c>
      <c r="X14" s="75">
        <v>67.87223415622141</v>
      </c>
      <c r="Y14" s="53"/>
      <c r="Z14" s="53"/>
      <c r="AA14" s="53"/>
      <c r="AB14" s="53"/>
      <c r="AC14" s="53"/>
    </row>
    <row r="15" spans="1:29">
      <c r="A15" s="56" t="s">
        <v>14</v>
      </c>
      <c r="B15" s="62">
        <v>155</v>
      </c>
      <c r="C15" s="62">
        <v>169</v>
      </c>
      <c r="D15" s="62">
        <v>182</v>
      </c>
      <c r="E15" s="62">
        <v>195</v>
      </c>
      <c r="F15" s="62">
        <v>209</v>
      </c>
      <c r="G15" s="62">
        <v>222</v>
      </c>
      <c r="H15" s="62">
        <v>236</v>
      </c>
      <c r="I15" s="62">
        <v>265</v>
      </c>
      <c r="J15" s="62">
        <v>256</v>
      </c>
      <c r="K15" s="62">
        <v>267</v>
      </c>
      <c r="L15" s="62">
        <v>275</v>
      </c>
      <c r="M15" s="62">
        <v>278</v>
      </c>
      <c r="N15" s="58">
        <v>293.99950541824018</v>
      </c>
      <c r="O15" s="63">
        <v>295.61861447883581</v>
      </c>
      <c r="P15" s="63">
        <v>297.23772353943144</v>
      </c>
      <c r="Q15" s="87">
        <v>296.79703019109218</v>
      </c>
      <c r="R15" s="87">
        <v>243.78404300557051</v>
      </c>
      <c r="S15" s="87">
        <v>190.77105582004884</v>
      </c>
      <c r="T15" s="75">
        <v>137.75806863452715</v>
      </c>
      <c r="U15" s="75">
        <v>130.31643361741436</v>
      </c>
      <c r="V15" s="75">
        <v>116.37995712922711</v>
      </c>
      <c r="W15" s="75">
        <v>98.156641948071879</v>
      </c>
      <c r="X15" s="75">
        <v>78.642363772403442</v>
      </c>
      <c r="Y15" s="53"/>
      <c r="Z15" s="53"/>
      <c r="AA15" s="53"/>
      <c r="AB15" s="53"/>
      <c r="AC15" s="53"/>
    </row>
    <row r="16" spans="1:29">
      <c r="A16" s="56" t="s">
        <v>15</v>
      </c>
      <c r="B16" s="62">
        <v>31</v>
      </c>
      <c r="C16" s="62">
        <v>35</v>
      </c>
      <c r="D16" s="62">
        <v>35</v>
      </c>
      <c r="E16" s="62">
        <v>36</v>
      </c>
      <c r="F16" s="62">
        <v>36</v>
      </c>
      <c r="G16" s="62">
        <v>37</v>
      </c>
      <c r="H16" s="62">
        <v>34</v>
      </c>
      <c r="I16" s="62">
        <v>34</v>
      </c>
      <c r="J16" s="62">
        <v>35</v>
      </c>
      <c r="K16" s="62">
        <v>3</v>
      </c>
      <c r="L16" s="62">
        <v>3</v>
      </c>
      <c r="M16" s="62">
        <v>3</v>
      </c>
      <c r="N16" s="58">
        <v>2.7950219612002676</v>
      </c>
      <c r="O16" s="63">
        <v>2.7892070888092362</v>
      </c>
      <c r="P16" s="63">
        <v>2.7833922164182048</v>
      </c>
      <c r="Q16" s="87">
        <v>2.7623767040607521</v>
      </c>
      <c r="R16" s="87">
        <v>3.0856983276330716</v>
      </c>
      <c r="S16" s="87">
        <v>3.4090199512053911</v>
      </c>
      <c r="T16" s="75">
        <v>3.7323415747777107</v>
      </c>
      <c r="U16" s="75">
        <v>3.7847803926717787</v>
      </c>
      <c r="V16" s="75">
        <v>3.9266105168721235</v>
      </c>
      <c r="W16" s="75">
        <v>4.1474444131824972</v>
      </c>
      <c r="X16" s="75">
        <v>4.4586927051181098</v>
      </c>
      <c r="Y16" s="53"/>
      <c r="Z16" s="53"/>
      <c r="AA16" s="53"/>
      <c r="AB16" s="53"/>
      <c r="AC16" s="53"/>
    </row>
    <row r="17" spans="1:29">
      <c r="A17" s="56" t="s">
        <v>16</v>
      </c>
      <c r="B17" s="63">
        <v>3757</v>
      </c>
      <c r="C17" s="63">
        <v>3799</v>
      </c>
      <c r="D17" s="63">
        <v>3841</v>
      </c>
      <c r="E17" s="63">
        <v>3897</v>
      </c>
      <c r="F17" s="63">
        <v>3953</v>
      </c>
      <c r="G17" s="63">
        <v>4009</v>
      </c>
      <c r="H17" s="63">
        <v>4138</v>
      </c>
      <c r="I17" s="63">
        <v>4195</v>
      </c>
      <c r="J17" s="63">
        <v>4318</v>
      </c>
      <c r="K17" s="63">
        <v>4366</v>
      </c>
      <c r="L17" s="63">
        <v>4403</v>
      </c>
      <c r="M17" s="63">
        <v>3177</v>
      </c>
      <c r="N17" s="58">
        <v>3538.980106566522</v>
      </c>
      <c r="O17" s="63">
        <v>3522.811800361937</v>
      </c>
      <c r="P17" s="63">
        <v>3506.6434941573521</v>
      </c>
      <c r="Q17" s="87">
        <v>3490.4751879527671</v>
      </c>
      <c r="R17" s="89">
        <v>3626.9988446458624</v>
      </c>
      <c r="S17" s="89">
        <v>3763.5225013389577</v>
      </c>
      <c r="T17" s="75">
        <v>3968.2331071211029</v>
      </c>
      <c r="U17" s="75">
        <v>3968.2331071211029</v>
      </c>
      <c r="V17" s="75">
        <v>3968.2331071211029</v>
      </c>
      <c r="W17" s="75">
        <v>3968.2331071211029</v>
      </c>
      <c r="X17" s="75">
        <v>3968.2331071211029</v>
      </c>
      <c r="Y17" s="53"/>
      <c r="Z17" s="53"/>
      <c r="AA17" s="53"/>
      <c r="AB17" s="53"/>
      <c r="AC17" s="53"/>
    </row>
    <row r="18" spans="1:29">
      <c r="A18" s="56"/>
      <c r="B18" s="62"/>
      <c r="C18" s="62"/>
      <c r="D18" s="62"/>
      <c r="E18" s="62"/>
      <c r="F18" s="62"/>
      <c r="G18" s="62"/>
      <c r="H18" s="62"/>
      <c r="I18" s="62"/>
      <c r="J18" s="62"/>
      <c r="K18" s="62"/>
      <c r="L18" s="62"/>
      <c r="M18" s="62"/>
      <c r="N18" s="62"/>
      <c r="O18" s="64"/>
      <c r="P18" s="64"/>
      <c r="Q18" s="87"/>
      <c r="R18" s="87"/>
      <c r="S18" s="87"/>
      <c r="T18" s="56"/>
      <c r="U18" s="56"/>
      <c r="V18" s="56"/>
      <c r="W18" s="56"/>
      <c r="X18" s="53"/>
      <c r="Y18" s="53"/>
      <c r="Z18" s="53"/>
      <c r="AA18" s="53"/>
      <c r="AB18" s="53"/>
      <c r="AC18" s="53"/>
    </row>
    <row r="19" spans="1:29">
      <c r="A19" s="56"/>
      <c r="B19" s="64"/>
      <c r="C19" s="64"/>
      <c r="D19" s="64"/>
      <c r="E19" s="64"/>
      <c r="F19" s="64"/>
      <c r="G19" s="64"/>
      <c r="H19" s="64"/>
      <c r="I19" s="64"/>
      <c r="J19" s="64"/>
      <c r="K19" s="64"/>
      <c r="L19" s="64"/>
      <c r="M19" s="64"/>
      <c r="N19" s="64"/>
      <c r="O19" s="64"/>
      <c r="P19" s="64"/>
      <c r="Q19" s="87"/>
      <c r="R19" s="87"/>
      <c r="S19" s="87"/>
      <c r="T19" s="56"/>
      <c r="U19" s="56"/>
      <c r="V19" s="56"/>
      <c r="W19" s="56"/>
      <c r="X19" s="53"/>
      <c r="Y19" s="53"/>
      <c r="Z19" s="53"/>
      <c r="AA19" s="53"/>
      <c r="AB19" s="53"/>
      <c r="AC19" s="53"/>
    </row>
    <row r="20" spans="1:29">
      <c r="A20" s="56" t="s">
        <v>17</v>
      </c>
      <c r="B20" s="63">
        <v>4319</v>
      </c>
      <c r="C20" s="63">
        <v>4382</v>
      </c>
      <c r="D20" s="63">
        <v>4443</v>
      </c>
      <c r="E20" s="63">
        <v>4518</v>
      </c>
      <c r="F20" s="63">
        <v>4589</v>
      </c>
      <c r="G20" s="63">
        <v>4659</v>
      </c>
      <c r="H20" s="63">
        <v>4728</v>
      </c>
      <c r="I20" s="63">
        <v>4819</v>
      </c>
      <c r="J20" s="63">
        <v>4939</v>
      </c>
      <c r="K20" s="63">
        <v>4857</v>
      </c>
      <c r="L20" s="63">
        <v>4908</v>
      </c>
      <c r="M20" s="63">
        <v>3691</v>
      </c>
      <c r="N20" s="63">
        <v>4133.0102362408115</v>
      </c>
      <c r="O20" s="63">
        <v>4116.8663247544264</v>
      </c>
      <c r="P20" s="63">
        <v>4100.7224132680403</v>
      </c>
      <c r="Q20" s="87">
        <v>4084.5785017816547</v>
      </c>
      <c r="R20" s="87">
        <f>SUM(R5:R17)</f>
        <v>4153.392960301494</v>
      </c>
      <c r="S20" s="87">
        <f t="shared" ref="S20:X20" si="0">SUM(S5:S17)</f>
        <v>4224.4627904371682</v>
      </c>
      <c r="T20" s="63">
        <f t="shared" si="0"/>
        <v>4363.7195696618919</v>
      </c>
      <c r="U20" s="63">
        <f t="shared" si="0"/>
        <v>4356.3303734626734</v>
      </c>
      <c r="V20" s="63">
        <f t="shared" si="0"/>
        <v>4342.535727098686</v>
      </c>
      <c r="W20" s="63">
        <f t="shared" si="0"/>
        <v>4324.5332458138419</v>
      </c>
      <c r="X20" s="63">
        <f t="shared" si="0"/>
        <v>4305.3302159301084</v>
      </c>
      <c r="Y20" s="53"/>
      <c r="Z20" s="53"/>
      <c r="AA20" s="53"/>
      <c r="AB20" s="53"/>
      <c r="AC20" s="53"/>
    </row>
    <row r="21" spans="1:29">
      <c r="A21" s="56" t="s">
        <v>16</v>
      </c>
      <c r="B21" s="63">
        <v>3757</v>
      </c>
      <c r="C21" s="63">
        <v>3799</v>
      </c>
      <c r="D21" s="63">
        <v>3841</v>
      </c>
      <c r="E21" s="63">
        <v>3897</v>
      </c>
      <c r="F21" s="63">
        <v>3953</v>
      </c>
      <c r="G21" s="63">
        <v>4009</v>
      </c>
      <c r="H21" s="63">
        <v>4138</v>
      </c>
      <c r="I21" s="63">
        <v>4195</v>
      </c>
      <c r="J21" s="63">
        <v>4318</v>
      </c>
      <c r="K21" s="63">
        <v>4366</v>
      </c>
      <c r="L21" s="63">
        <v>4403</v>
      </c>
      <c r="M21" s="63">
        <v>3177</v>
      </c>
      <c r="N21" s="63">
        <f t="shared" ref="N21:Q21" si="1">N17</f>
        <v>3538.980106566522</v>
      </c>
      <c r="O21" s="63">
        <f t="shared" si="1"/>
        <v>3522.811800361937</v>
      </c>
      <c r="P21" s="63">
        <f t="shared" si="1"/>
        <v>3506.6434941573521</v>
      </c>
      <c r="Q21" s="87">
        <f t="shared" si="1"/>
        <v>3490.4751879527671</v>
      </c>
      <c r="R21" s="87">
        <f>R17</f>
        <v>3626.9988446458624</v>
      </c>
      <c r="S21" s="87">
        <f t="shared" ref="S21:X21" si="2">S17</f>
        <v>3763.5225013389577</v>
      </c>
      <c r="T21" s="63">
        <f t="shared" si="2"/>
        <v>3968.2331071211029</v>
      </c>
      <c r="U21" s="63">
        <f t="shared" si="2"/>
        <v>3968.2331071211029</v>
      </c>
      <c r="V21" s="63">
        <f t="shared" si="2"/>
        <v>3968.2331071211029</v>
      </c>
      <c r="W21" s="63">
        <f t="shared" si="2"/>
        <v>3968.2331071211029</v>
      </c>
      <c r="X21" s="63">
        <f t="shared" si="2"/>
        <v>3968.2331071211029</v>
      </c>
      <c r="Y21" s="53"/>
      <c r="Z21" s="53"/>
      <c r="AA21" s="53"/>
      <c r="AB21" s="53"/>
      <c r="AC21" s="53"/>
    </row>
    <row r="22" spans="1:29">
      <c r="A22" s="56" t="s">
        <v>35</v>
      </c>
      <c r="B22" s="63">
        <v>562</v>
      </c>
      <c r="C22" s="63">
        <v>583</v>
      </c>
      <c r="D22" s="63">
        <v>602</v>
      </c>
      <c r="E22" s="63">
        <v>621</v>
      </c>
      <c r="F22" s="63">
        <v>636</v>
      </c>
      <c r="G22" s="63">
        <v>650</v>
      </c>
      <c r="H22" s="63">
        <v>590</v>
      </c>
      <c r="I22" s="63">
        <v>624</v>
      </c>
      <c r="J22" s="63">
        <v>621</v>
      </c>
      <c r="K22" s="63">
        <v>491</v>
      </c>
      <c r="L22" s="63">
        <v>505</v>
      </c>
      <c r="M22" s="63">
        <v>514</v>
      </c>
      <c r="N22" s="63">
        <f t="shared" ref="N22:Q22" si="3">N20 - N17</f>
        <v>594.03012967428958</v>
      </c>
      <c r="O22" s="63">
        <f t="shared" si="3"/>
        <v>594.05452439248938</v>
      </c>
      <c r="P22" s="63">
        <f t="shared" si="3"/>
        <v>594.07891911068828</v>
      </c>
      <c r="Q22" s="87">
        <f t="shared" si="3"/>
        <v>594.10331382888762</v>
      </c>
      <c r="R22" s="87">
        <f>R20 - R17</f>
        <v>526.39411565563159</v>
      </c>
      <c r="S22" s="87">
        <f t="shared" ref="S22:X22" si="4">S20 - S17</f>
        <v>460.94028909821054</v>
      </c>
      <c r="T22" s="63">
        <f t="shared" si="4"/>
        <v>395.48646254078903</v>
      </c>
      <c r="U22" s="63">
        <f t="shared" si="4"/>
        <v>388.0972663415705</v>
      </c>
      <c r="V22" s="63">
        <f t="shared" si="4"/>
        <v>374.30261997758316</v>
      </c>
      <c r="W22" s="63">
        <f t="shared" si="4"/>
        <v>356.30013869273898</v>
      </c>
      <c r="X22" s="63">
        <f t="shared" si="4"/>
        <v>337.09710880900548</v>
      </c>
      <c r="Y22" s="53"/>
      <c r="Z22" s="53"/>
      <c r="AA22" s="53"/>
      <c r="AB22" s="53"/>
      <c r="AC22" s="53"/>
    </row>
    <row r="23" spans="1:29" s="70" customFormat="1">
      <c r="A23" s="56" t="s">
        <v>49</v>
      </c>
      <c r="B23" s="63"/>
      <c r="C23" s="63"/>
      <c r="D23" s="63"/>
      <c r="E23" s="63"/>
      <c r="F23" s="63"/>
      <c r="G23" s="63"/>
      <c r="H23" s="63"/>
      <c r="I23" s="63"/>
      <c r="J23" s="63"/>
      <c r="K23" s="63"/>
      <c r="L23" s="63"/>
      <c r="M23" s="63"/>
      <c r="N23" s="63">
        <v>224.73888348849999</v>
      </c>
      <c r="O23" s="87">
        <v>224.73888348849999</v>
      </c>
      <c r="P23" s="87">
        <v>224.73888348849999</v>
      </c>
      <c r="Q23" s="87">
        <v>129.92483762009999</v>
      </c>
      <c r="R23" s="87">
        <v>129.92483762009999</v>
      </c>
      <c r="S23" s="87">
        <v>129.92483762009999</v>
      </c>
      <c r="T23" s="63">
        <v>198.11178670915001</v>
      </c>
      <c r="U23" s="63">
        <v>198.11178670915001</v>
      </c>
      <c r="V23" s="63">
        <v>198.11178670915001</v>
      </c>
      <c r="W23" s="63">
        <v>198.11178670915001</v>
      </c>
      <c r="X23" s="63">
        <v>198.11178670915001</v>
      </c>
    </row>
    <row r="24" spans="1:29">
      <c r="A24" s="56" t="s">
        <v>71</v>
      </c>
      <c r="B24" s="61"/>
      <c r="C24" s="60"/>
      <c r="D24" s="60"/>
      <c r="E24" s="60"/>
      <c r="F24" s="60"/>
      <c r="G24" s="60"/>
      <c r="H24" s="60"/>
      <c r="I24" s="60"/>
      <c r="J24" s="60"/>
      <c r="K24" s="60"/>
      <c r="L24" s="60"/>
      <c r="M24" s="60"/>
      <c r="N24" s="87">
        <f t="shared" ref="N24:P24" si="5">N20 - N23</f>
        <v>3908.2713527523115</v>
      </c>
      <c r="O24" s="87">
        <f t="shared" si="5"/>
        <v>3892.1274412659263</v>
      </c>
      <c r="P24" s="87">
        <f t="shared" si="5"/>
        <v>3875.9835297795403</v>
      </c>
      <c r="Q24" s="78">
        <f>Q20 - Q23</f>
        <v>3954.6536641615548</v>
      </c>
      <c r="R24" s="58">
        <f t="shared" ref="R24:X24" si="6">R20 - R23</f>
        <v>4023.4681226813941</v>
      </c>
      <c r="S24" s="58">
        <f t="shared" si="6"/>
        <v>4094.5379528170683</v>
      </c>
      <c r="T24" s="58">
        <f t="shared" si="6"/>
        <v>4165.6077829527421</v>
      </c>
      <c r="U24" s="58">
        <f t="shared" si="6"/>
        <v>4158.2185867535236</v>
      </c>
      <c r="V24" s="58">
        <f t="shared" si="6"/>
        <v>4144.4239403895363</v>
      </c>
      <c r="W24" s="58">
        <f t="shared" si="6"/>
        <v>4126.4214591046921</v>
      </c>
      <c r="X24" s="58">
        <f t="shared" si="6"/>
        <v>4107.2184292209586</v>
      </c>
      <c r="Y24" s="53"/>
      <c r="Z24" s="53"/>
      <c r="AA24" s="53"/>
      <c r="AB24" s="53"/>
      <c r="AC24" s="53"/>
    </row>
    <row r="25" spans="1:29" s="70" customFormat="1">
      <c r="A25" s="56"/>
      <c r="B25" s="61"/>
      <c r="C25" s="60"/>
      <c r="D25" s="60"/>
      <c r="E25" s="60"/>
      <c r="F25" s="60"/>
      <c r="G25" s="60"/>
      <c r="H25" s="60"/>
      <c r="I25" s="60"/>
      <c r="J25" s="60"/>
      <c r="K25" s="60"/>
      <c r="L25" s="60"/>
      <c r="M25" s="60"/>
      <c r="N25" s="60"/>
      <c r="O25" s="60"/>
      <c r="P25" s="56"/>
      <c r="Q25" s="56"/>
      <c r="R25" s="56"/>
      <c r="S25" s="56"/>
      <c r="T25" s="56"/>
      <c r="U25" s="56"/>
      <c r="V25" s="56"/>
      <c r="W25" s="56"/>
    </row>
    <row r="26" spans="1:29">
      <c r="A26" s="56" t="s">
        <v>18</v>
      </c>
      <c r="B26" s="86">
        <f t="shared" ref="B26:P26" si="7">SUM(B5:B7)</f>
        <v>25</v>
      </c>
      <c r="C26" s="86">
        <f t="shared" si="7"/>
        <v>25</v>
      </c>
      <c r="D26" s="86">
        <f t="shared" si="7"/>
        <v>25</v>
      </c>
      <c r="E26" s="86">
        <f t="shared" si="7"/>
        <v>26</v>
      </c>
      <c r="F26" s="86">
        <f t="shared" si="7"/>
        <v>26</v>
      </c>
      <c r="G26" s="86">
        <f t="shared" si="7"/>
        <v>26</v>
      </c>
      <c r="H26" s="86">
        <f t="shared" si="7"/>
        <v>47</v>
      </c>
      <c r="I26" s="86">
        <f t="shared" si="7"/>
        <v>46</v>
      </c>
      <c r="J26" s="86">
        <f t="shared" si="7"/>
        <v>47</v>
      </c>
      <c r="K26" s="86">
        <f t="shared" si="7"/>
        <v>50</v>
      </c>
      <c r="L26" s="86">
        <f t="shared" si="7"/>
        <v>50</v>
      </c>
      <c r="M26" s="86">
        <f t="shared" si="7"/>
        <v>50</v>
      </c>
      <c r="N26" s="86">
        <f t="shared" si="7"/>
        <v>63.956117123564326</v>
      </c>
      <c r="O26" s="86">
        <f t="shared" si="7"/>
        <v>63.54833858637042</v>
      </c>
      <c r="P26" s="86">
        <f t="shared" si="7"/>
        <v>63.140560049176514</v>
      </c>
      <c r="Q26" s="86">
        <f>SUM(Q5:Q7)</f>
        <v>62.732781511982601</v>
      </c>
      <c r="R26" s="58">
        <f>SUM(R5:R7)</f>
        <v>76.041630516277678</v>
      </c>
      <c r="S26" s="58">
        <f t="shared" ref="S26:X26" si="8">SUM(S5:S7)</f>
        <v>89.350479520572748</v>
      </c>
      <c r="T26" s="58">
        <f t="shared" si="8"/>
        <v>102.65932852486782</v>
      </c>
      <c r="U26" s="58">
        <f t="shared" si="8"/>
        <v>102.65932852486782</v>
      </c>
      <c r="V26" s="58">
        <f t="shared" si="8"/>
        <v>102.65932852486782</v>
      </c>
      <c r="W26" s="58">
        <f t="shared" si="8"/>
        <v>102.65932852486782</v>
      </c>
      <c r="X26" s="58">
        <f t="shared" si="8"/>
        <v>102.65932852486782</v>
      </c>
      <c r="Y26" s="53"/>
      <c r="Z26" s="53"/>
      <c r="AA26" s="53"/>
      <c r="AB26" s="53"/>
      <c r="AC26" s="53"/>
    </row>
    <row r="27" spans="1:29">
      <c r="A27" s="56" t="s">
        <v>19</v>
      </c>
      <c r="B27" s="86">
        <f t="shared" ref="B27:P27" si="9">SUM(B8:B14)</f>
        <v>352</v>
      </c>
      <c r="C27" s="86">
        <f t="shared" si="9"/>
        <v>356</v>
      </c>
      <c r="D27" s="86">
        <f t="shared" si="9"/>
        <v>360</v>
      </c>
      <c r="E27" s="86">
        <f t="shared" si="9"/>
        <v>364</v>
      </c>
      <c r="F27" s="86">
        <f t="shared" si="9"/>
        <v>365</v>
      </c>
      <c r="G27" s="86">
        <f t="shared" si="9"/>
        <v>365</v>
      </c>
      <c r="H27" s="86">
        <f t="shared" si="9"/>
        <v>272</v>
      </c>
      <c r="I27" s="86">
        <f t="shared" si="9"/>
        <v>277</v>
      </c>
      <c r="J27" s="86">
        <f t="shared" si="9"/>
        <v>284</v>
      </c>
      <c r="K27" s="86">
        <f t="shared" si="9"/>
        <v>171</v>
      </c>
      <c r="L27" s="86">
        <f t="shared" si="9"/>
        <v>176</v>
      </c>
      <c r="M27" s="86">
        <f t="shared" si="9"/>
        <v>181</v>
      </c>
      <c r="N27" s="86">
        <f t="shared" si="9"/>
        <v>233.27948517128507</v>
      </c>
      <c r="O27" s="86">
        <f t="shared" si="9"/>
        <v>232.09836423847369</v>
      </c>
      <c r="P27" s="86">
        <f t="shared" si="9"/>
        <v>230.91724330566231</v>
      </c>
      <c r="Q27" s="86">
        <f>SUM(Q8:Q14)</f>
        <v>229.55575380591716</v>
      </c>
      <c r="R27" s="58">
        <f>SUM(R8:R14)</f>
        <v>203.48274380615027</v>
      </c>
      <c r="S27" s="86">
        <f t="shared" ref="S27:X27" si="10">SUM(S8:S14)</f>
        <v>177.40973380638334</v>
      </c>
      <c r="T27" s="86">
        <f t="shared" si="10"/>
        <v>151.33672380661639</v>
      </c>
      <c r="U27" s="86">
        <f t="shared" si="10"/>
        <v>151.33672380661639</v>
      </c>
      <c r="V27" s="86">
        <f t="shared" si="10"/>
        <v>151.33672380661639</v>
      </c>
      <c r="W27" s="86">
        <f t="shared" si="10"/>
        <v>151.33672380661639</v>
      </c>
      <c r="X27" s="86">
        <f t="shared" si="10"/>
        <v>151.33672380661639</v>
      </c>
      <c r="Y27" s="53"/>
      <c r="Z27" s="53"/>
      <c r="AA27" s="53"/>
      <c r="AB27" s="53"/>
      <c r="AC27" s="53"/>
    </row>
    <row r="28" spans="1:29">
      <c r="A28" s="56" t="s">
        <v>20</v>
      </c>
      <c r="B28" s="86">
        <f t="shared" ref="B28:P28" si="11">B15+B16</f>
        <v>186</v>
      </c>
      <c r="C28" s="86">
        <f t="shared" si="11"/>
        <v>204</v>
      </c>
      <c r="D28" s="86">
        <f t="shared" si="11"/>
        <v>217</v>
      </c>
      <c r="E28" s="86">
        <f t="shared" si="11"/>
        <v>231</v>
      </c>
      <c r="F28" s="86">
        <f t="shared" si="11"/>
        <v>245</v>
      </c>
      <c r="G28" s="86">
        <f t="shared" si="11"/>
        <v>259</v>
      </c>
      <c r="H28" s="86">
        <f t="shared" si="11"/>
        <v>270</v>
      </c>
      <c r="I28" s="86">
        <f t="shared" si="11"/>
        <v>299</v>
      </c>
      <c r="J28" s="86">
        <f t="shared" si="11"/>
        <v>291</v>
      </c>
      <c r="K28" s="86">
        <f t="shared" si="11"/>
        <v>270</v>
      </c>
      <c r="L28" s="86">
        <f t="shared" si="11"/>
        <v>278</v>
      </c>
      <c r="M28" s="86">
        <f t="shared" si="11"/>
        <v>281</v>
      </c>
      <c r="N28" s="86">
        <f t="shared" si="11"/>
        <v>296.79452737944047</v>
      </c>
      <c r="O28" s="86">
        <f t="shared" si="11"/>
        <v>298.40782156764504</v>
      </c>
      <c r="P28" s="86">
        <f t="shared" si="11"/>
        <v>300.02111575584962</v>
      </c>
      <c r="Q28" s="86">
        <f>Q15+Q16</f>
        <v>299.5594068951529</v>
      </c>
      <c r="R28" s="58">
        <f>R15+R16</f>
        <v>246.86974133320359</v>
      </c>
      <c r="S28" s="58">
        <f t="shared" ref="S28:X28" si="12">S15+S16</f>
        <v>194.18007577125422</v>
      </c>
      <c r="T28" s="58">
        <f t="shared" si="12"/>
        <v>141.49041020930486</v>
      </c>
      <c r="U28" s="58">
        <f t="shared" si="12"/>
        <v>134.10121401008615</v>
      </c>
      <c r="V28" s="58">
        <f t="shared" si="12"/>
        <v>120.30656764609923</v>
      </c>
      <c r="W28" s="58">
        <f t="shared" si="12"/>
        <v>102.30408636125438</v>
      </c>
      <c r="X28" s="58">
        <f t="shared" si="12"/>
        <v>83.101056477521553</v>
      </c>
      <c r="Y28" s="53"/>
      <c r="Z28" s="53"/>
      <c r="AA28" s="53"/>
      <c r="AB28" s="53"/>
      <c r="AC28" s="53"/>
    </row>
    <row r="29" spans="1:29">
      <c r="A29" s="56" t="s">
        <v>21</v>
      </c>
      <c r="B29" s="86">
        <f t="shared" ref="B29:P29" si="13">B17</f>
        <v>3757</v>
      </c>
      <c r="C29" s="86">
        <f t="shared" si="13"/>
        <v>3799</v>
      </c>
      <c r="D29" s="86">
        <f t="shared" si="13"/>
        <v>3841</v>
      </c>
      <c r="E29" s="86">
        <f t="shared" si="13"/>
        <v>3897</v>
      </c>
      <c r="F29" s="86">
        <f t="shared" si="13"/>
        <v>3953</v>
      </c>
      <c r="G29" s="86">
        <f t="shared" si="13"/>
        <v>4009</v>
      </c>
      <c r="H29" s="86">
        <f t="shared" si="13"/>
        <v>4138</v>
      </c>
      <c r="I29" s="86">
        <f t="shared" si="13"/>
        <v>4195</v>
      </c>
      <c r="J29" s="86">
        <f t="shared" si="13"/>
        <v>4318</v>
      </c>
      <c r="K29" s="86">
        <f t="shared" si="13"/>
        <v>4366</v>
      </c>
      <c r="L29" s="86">
        <f t="shared" si="13"/>
        <v>4403</v>
      </c>
      <c r="M29" s="86">
        <f t="shared" si="13"/>
        <v>3177</v>
      </c>
      <c r="N29" s="86">
        <f t="shared" si="13"/>
        <v>3538.980106566522</v>
      </c>
      <c r="O29" s="86">
        <f t="shared" si="13"/>
        <v>3522.811800361937</v>
      </c>
      <c r="P29" s="86">
        <f t="shared" si="13"/>
        <v>3506.6434941573521</v>
      </c>
      <c r="Q29" s="86">
        <f>Q17</f>
        <v>3490.4751879527671</v>
      </c>
      <c r="R29" s="58">
        <f>R17</f>
        <v>3626.9988446458624</v>
      </c>
      <c r="S29" s="58">
        <f t="shared" ref="S29:X29" si="14">S17</f>
        <v>3763.5225013389577</v>
      </c>
      <c r="T29" s="58">
        <f t="shared" si="14"/>
        <v>3968.2331071211029</v>
      </c>
      <c r="U29" s="58">
        <f t="shared" si="14"/>
        <v>3968.2331071211029</v>
      </c>
      <c r="V29" s="58">
        <f t="shared" si="14"/>
        <v>3968.2331071211029</v>
      </c>
      <c r="W29" s="58">
        <f t="shared" si="14"/>
        <v>3968.2331071211029</v>
      </c>
      <c r="X29" s="58">
        <f t="shared" si="14"/>
        <v>3968.2331071211029</v>
      </c>
      <c r="Y29" s="53"/>
      <c r="Z29" s="53"/>
      <c r="AA29" s="53"/>
      <c r="AB29" s="53"/>
      <c r="AC29" s="53"/>
    </row>
    <row r="30" spans="1:29">
      <c r="A30" s="56" t="s">
        <v>44</v>
      </c>
      <c r="B30" s="86">
        <f t="shared" ref="B30:P30" si="15">SUM(B26:B29)</f>
        <v>4320</v>
      </c>
      <c r="C30" s="86">
        <f t="shared" si="15"/>
        <v>4384</v>
      </c>
      <c r="D30" s="86">
        <f t="shared" si="15"/>
        <v>4443</v>
      </c>
      <c r="E30" s="86">
        <f t="shared" si="15"/>
        <v>4518</v>
      </c>
      <c r="F30" s="86">
        <f t="shared" si="15"/>
        <v>4589</v>
      </c>
      <c r="G30" s="86">
        <f t="shared" si="15"/>
        <v>4659</v>
      </c>
      <c r="H30" s="86">
        <f t="shared" si="15"/>
        <v>4727</v>
      </c>
      <c r="I30" s="86">
        <f t="shared" si="15"/>
        <v>4817</v>
      </c>
      <c r="J30" s="86">
        <f t="shared" si="15"/>
        <v>4940</v>
      </c>
      <c r="K30" s="86">
        <f t="shared" si="15"/>
        <v>4857</v>
      </c>
      <c r="L30" s="86">
        <f t="shared" si="15"/>
        <v>4907</v>
      </c>
      <c r="M30" s="86">
        <f t="shared" si="15"/>
        <v>3689</v>
      </c>
      <c r="N30" s="86">
        <f t="shared" si="15"/>
        <v>4133.0102362408115</v>
      </c>
      <c r="O30" s="86">
        <f t="shared" si="15"/>
        <v>4116.8663247544264</v>
      </c>
      <c r="P30" s="86">
        <f t="shared" si="15"/>
        <v>4100.7224132680403</v>
      </c>
      <c r="Q30" s="86">
        <f>SUM(Q26:Q29)</f>
        <v>4082.3231301658197</v>
      </c>
      <c r="R30" s="58">
        <f>SUM(R26:R29)</f>
        <v>4153.392960301494</v>
      </c>
      <c r="S30" s="58">
        <f t="shared" ref="S30:X30" si="16">SUM(S26:S29)</f>
        <v>4224.4627904371682</v>
      </c>
      <c r="T30" s="58">
        <f t="shared" si="16"/>
        <v>4363.7195696618919</v>
      </c>
      <c r="U30" s="58">
        <f t="shared" si="16"/>
        <v>4356.3303734626734</v>
      </c>
      <c r="V30" s="58">
        <f t="shared" si="16"/>
        <v>4342.535727098686</v>
      </c>
      <c r="W30" s="58">
        <f t="shared" si="16"/>
        <v>4324.5332458138419</v>
      </c>
      <c r="X30" s="58">
        <f t="shared" si="16"/>
        <v>4305.3302159301084</v>
      </c>
      <c r="Y30" s="53"/>
      <c r="Z30" s="53"/>
      <c r="AA30" s="53"/>
      <c r="AB30" s="53"/>
      <c r="AC30" s="5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3"/>
  <sheetViews>
    <sheetView workbookViewId="0">
      <selection activeCell="A23" sqref="A23"/>
    </sheetView>
  </sheetViews>
  <sheetFormatPr defaultRowHeight="15"/>
  <cols>
    <col min="1" max="1" width="166.42578125" customWidth="1"/>
  </cols>
  <sheetData>
    <row r="1" spans="1:1">
      <c r="A1" s="90" t="s">
        <v>52</v>
      </c>
    </row>
    <row r="2" spans="1:1">
      <c r="A2" s="91" t="s">
        <v>53</v>
      </c>
    </row>
    <row r="3" spans="1:1">
      <c r="A3" s="91" t="s">
        <v>54</v>
      </c>
    </row>
    <row r="4" spans="1:1">
      <c r="A4" s="91" t="s">
        <v>55</v>
      </c>
    </row>
    <row r="5" spans="1:1">
      <c r="A5" s="91" t="s">
        <v>56</v>
      </c>
    </row>
    <row r="6" spans="1:1">
      <c r="A6" s="91" t="s">
        <v>57</v>
      </c>
    </row>
    <row r="7" spans="1:1">
      <c r="A7" s="91" t="s">
        <v>58</v>
      </c>
    </row>
    <row r="8" spans="1:1">
      <c r="A8" s="91" t="s">
        <v>59</v>
      </c>
    </row>
    <row r="9" spans="1:1">
      <c r="A9" s="91" t="s">
        <v>60</v>
      </c>
    </row>
    <row r="10" spans="1:1">
      <c r="A10" s="91" t="s">
        <v>61</v>
      </c>
    </row>
    <row r="11" spans="1:1">
      <c r="A11" s="91" t="s">
        <v>62</v>
      </c>
    </row>
    <row r="12" spans="1:1">
      <c r="A12" s="91" t="s">
        <v>63</v>
      </c>
    </row>
    <row r="13" spans="1:1">
      <c r="A13" s="91" t="s">
        <v>64</v>
      </c>
    </row>
    <row r="14" spans="1:1">
      <c r="A14" s="91" t="s">
        <v>65</v>
      </c>
    </row>
    <row r="15" spans="1:1" ht="60">
      <c r="A15" s="91" t="s">
        <v>66</v>
      </c>
    </row>
    <row r="16" spans="1:1" ht="30">
      <c r="A16" s="91" t="s">
        <v>67</v>
      </c>
    </row>
    <row r="17" spans="1:1">
      <c r="A17" s="91" t="s">
        <v>68</v>
      </c>
    </row>
    <row r="18" spans="1:1">
      <c r="A18" s="91" t="s">
        <v>69</v>
      </c>
    </row>
    <row r="19" spans="1:1">
      <c r="A19" s="91" t="s">
        <v>70</v>
      </c>
    </row>
    <row r="20" spans="1:1" ht="45">
      <c r="A20" s="91" t="s">
        <v>85</v>
      </c>
    </row>
    <row r="22" spans="1:1" s="105" customFormat="1"/>
    <row r="23" spans="1:1" s="105" customFormat="1"/>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F38"/>
  <sheetViews>
    <sheetView workbookViewId="0">
      <pane xSplit="1" ySplit="5" topLeftCell="B6" activePane="bottomRight" state="frozen"/>
      <selection pane="topRight" activeCell="B1" sqref="B1"/>
      <selection pane="bottomLeft" activeCell="A6" sqref="A6"/>
      <selection pane="bottomRight" activeCell="A23" sqref="A23"/>
    </sheetView>
  </sheetViews>
  <sheetFormatPr defaultRowHeight="15"/>
  <cols>
    <col min="1" max="1" width="35.5703125" bestFit="1" customWidth="1"/>
  </cols>
  <sheetData>
    <row r="1" spans="1:32">
      <c r="A1" s="2"/>
      <c r="B1" s="2"/>
      <c r="C1" s="10" t="s">
        <v>0</v>
      </c>
      <c r="D1" s="10"/>
      <c r="E1" s="2"/>
      <c r="F1" s="2"/>
      <c r="G1" s="2"/>
      <c r="H1" s="2"/>
      <c r="I1" s="2"/>
      <c r="J1" s="2"/>
      <c r="K1" s="2"/>
      <c r="L1" s="2"/>
      <c r="M1" s="2"/>
      <c r="N1" s="2"/>
      <c r="O1" s="2"/>
      <c r="P1" s="2"/>
      <c r="Q1" s="54" t="s">
        <v>45</v>
      </c>
      <c r="R1" s="2"/>
      <c r="S1" s="2"/>
      <c r="T1" s="2"/>
      <c r="U1" s="2"/>
      <c r="V1" s="2"/>
      <c r="W1" s="2"/>
      <c r="X1" s="2"/>
      <c r="Y1" s="2"/>
      <c r="Z1" s="2"/>
      <c r="AA1" s="2"/>
      <c r="AB1" s="1"/>
      <c r="AC1" s="1"/>
      <c r="AD1" s="1"/>
      <c r="AE1" s="1"/>
      <c r="AF1" s="1"/>
    </row>
    <row r="2" spans="1:32">
      <c r="A2" s="2"/>
      <c r="B2" s="2"/>
      <c r="C2" s="10" t="s">
        <v>1</v>
      </c>
      <c r="D2" s="10"/>
      <c r="E2" s="2"/>
      <c r="F2" s="2"/>
      <c r="G2" s="2"/>
      <c r="H2" s="2"/>
      <c r="I2" s="2"/>
      <c r="J2" s="2"/>
      <c r="K2" s="2"/>
      <c r="L2" s="2"/>
      <c r="M2" s="2"/>
      <c r="N2" s="2"/>
      <c r="O2" s="2"/>
      <c r="P2" s="2"/>
      <c r="Q2" s="54" t="s">
        <v>46</v>
      </c>
      <c r="R2" s="2"/>
      <c r="S2" s="2"/>
      <c r="T2" s="2"/>
      <c r="U2" s="2"/>
      <c r="V2" s="2"/>
      <c r="W2" s="2"/>
      <c r="X2" s="2"/>
      <c r="Y2" s="2"/>
      <c r="Z2" s="2"/>
      <c r="AA2" s="2"/>
      <c r="AB2" s="1"/>
      <c r="AC2" s="1"/>
      <c r="AD2" s="1"/>
      <c r="AE2" s="1"/>
      <c r="AF2" s="1"/>
    </row>
    <row r="3" spans="1:3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1:32">
      <c r="A4" s="2"/>
      <c r="B4" s="3"/>
      <c r="C4" s="2"/>
      <c r="D4" s="2"/>
      <c r="E4" s="2"/>
      <c r="F4" s="2"/>
      <c r="G4" s="2"/>
      <c r="H4" s="2"/>
      <c r="I4" s="2"/>
      <c r="J4" s="2"/>
      <c r="K4" s="2"/>
      <c r="L4" s="2"/>
      <c r="M4" s="2"/>
      <c r="N4" s="2"/>
      <c r="O4" s="2"/>
      <c r="P4" s="2"/>
      <c r="Q4" s="2"/>
      <c r="R4" s="2"/>
      <c r="S4" s="2"/>
      <c r="T4" s="2"/>
      <c r="U4" s="2"/>
      <c r="V4" s="2"/>
      <c r="W4" s="2"/>
      <c r="X4" s="2"/>
      <c r="Y4" s="2"/>
      <c r="Z4" s="2"/>
      <c r="AA4" s="2"/>
      <c r="AB4" s="1"/>
      <c r="AC4" s="1"/>
      <c r="AD4" s="1"/>
      <c r="AE4" s="1"/>
      <c r="AF4" s="1"/>
    </row>
    <row r="5" spans="1:32">
      <c r="A5" s="3" t="s">
        <v>2</v>
      </c>
      <c r="B5" s="3">
        <v>1970</v>
      </c>
      <c r="C5" s="3">
        <v>1975</v>
      </c>
      <c r="D5" s="3">
        <v>1980</v>
      </c>
      <c r="E5" s="3">
        <v>1985</v>
      </c>
      <c r="F5" s="3">
        <v>1990</v>
      </c>
      <c r="G5" s="3">
        <v>1991</v>
      </c>
      <c r="H5" s="3">
        <v>1992</v>
      </c>
      <c r="I5" s="3">
        <v>1993</v>
      </c>
      <c r="J5" s="3">
        <v>1994</v>
      </c>
      <c r="K5" s="3">
        <v>1995</v>
      </c>
      <c r="L5" s="3">
        <v>1996</v>
      </c>
      <c r="M5" s="3">
        <v>1997</v>
      </c>
      <c r="N5" s="3">
        <v>1998</v>
      </c>
      <c r="O5" s="3">
        <v>1999</v>
      </c>
      <c r="P5" s="3">
        <v>2000</v>
      </c>
      <c r="Q5" s="3">
        <v>2001</v>
      </c>
      <c r="R5" s="3">
        <v>2002</v>
      </c>
      <c r="S5" s="3">
        <v>2003</v>
      </c>
      <c r="T5" s="3">
        <v>2004</v>
      </c>
      <c r="U5" s="3">
        <v>2005</v>
      </c>
      <c r="V5" s="3">
        <v>2006</v>
      </c>
      <c r="W5" s="3">
        <v>2007</v>
      </c>
      <c r="X5" s="3">
        <v>2008</v>
      </c>
      <c r="Y5" s="3">
        <v>2009</v>
      </c>
      <c r="Z5" s="3">
        <v>2010</v>
      </c>
      <c r="AA5" s="3">
        <v>2011</v>
      </c>
      <c r="AB5" s="68">
        <v>2012</v>
      </c>
      <c r="AC5" s="1"/>
      <c r="AD5" s="1"/>
      <c r="AE5" s="1"/>
      <c r="AF5" s="1"/>
    </row>
    <row r="6" spans="1:32">
      <c r="A6" s="2" t="s">
        <v>3</v>
      </c>
      <c r="B6" s="5">
        <v>237</v>
      </c>
      <c r="C6" s="5">
        <v>276</v>
      </c>
      <c r="D6" s="5">
        <v>322</v>
      </c>
      <c r="E6" s="5">
        <v>291</v>
      </c>
      <c r="F6" s="2">
        <v>363</v>
      </c>
      <c r="G6" s="2">
        <v>349</v>
      </c>
      <c r="H6" s="2">
        <v>350</v>
      </c>
      <c r="I6" s="2">
        <v>363</v>
      </c>
      <c r="J6" s="2">
        <v>370</v>
      </c>
      <c r="K6" s="2">
        <v>372</v>
      </c>
      <c r="L6" s="6">
        <v>407.74885999999998</v>
      </c>
      <c r="M6" s="6">
        <v>422.67057</v>
      </c>
      <c r="N6" s="6">
        <v>450.78603999999996</v>
      </c>
      <c r="O6" s="6">
        <v>496.20483899999999</v>
      </c>
      <c r="P6" s="6">
        <v>483.96913199999995</v>
      </c>
      <c r="Q6" s="6">
        <v>484.73252000000002</v>
      </c>
      <c r="R6" s="5">
        <v>656.59267291024696</v>
      </c>
      <c r="S6" s="5">
        <v>651.76676884963626</v>
      </c>
      <c r="T6" s="5">
        <v>646.94086478902557</v>
      </c>
      <c r="U6" s="82">
        <v>642.11496072841476</v>
      </c>
      <c r="V6" s="82">
        <v>668.73438101811223</v>
      </c>
      <c r="W6" s="82">
        <v>695.3538013078097</v>
      </c>
      <c r="X6" s="71">
        <v>721.97322159750706</v>
      </c>
      <c r="Y6" s="71">
        <v>721.97322159750706</v>
      </c>
      <c r="Z6" s="71">
        <v>721.97322159750706</v>
      </c>
      <c r="AA6" s="71">
        <v>721.97322159750706</v>
      </c>
      <c r="AB6" s="71">
        <v>721.97322159750706</v>
      </c>
      <c r="AC6" s="1"/>
      <c r="AD6" s="1"/>
      <c r="AE6" s="12"/>
      <c r="AF6" s="12"/>
    </row>
    <row r="7" spans="1:32">
      <c r="A7" s="2" t="s">
        <v>4</v>
      </c>
      <c r="B7" s="5">
        <v>770</v>
      </c>
      <c r="C7" s="5">
        <v>763</v>
      </c>
      <c r="D7" s="5">
        <v>750</v>
      </c>
      <c r="E7" s="5">
        <v>670</v>
      </c>
      <c r="F7" s="2">
        <v>879</v>
      </c>
      <c r="G7" s="2">
        <v>920</v>
      </c>
      <c r="H7" s="2">
        <v>955</v>
      </c>
      <c r="I7" s="5">
        <v>1043</v>
      </c>
      <c r="J7" s="5">
        <v>1041</v>
      </c>
      <c r="K7" s="5">
        <v>1056</v>
      </c>
      <c r="L7" s="6">
        <v>1188.11618</v>
      </c>
      <c r="M7" s="6">
        <v>1162.4085600000001</v>
      </c>
      <c r="N7" s="6">
        <v>1150.6751999999999</v>
      </c>
      <c r="O7" s="6">
        <v>1212.6454920000001</v>
      </c>
      <c r="P7" s="6">
        <v>1219.1205979999995</v>
      </c>
      <c r="Q7" s="6">
        <v>1252.8060559999994</v>
      </c>
      <c r="R7" s="5">
        <v>1267.1338480802497</v>
      </c>
      <c r="S7" s="5">
        <v>1228.2333630312648</v>
      </c>
      <c r="T7" s="5">
        <v>1189.33287798228</v>
      </c>
      <c r="U7" s="82">
        <v>1148.8154379332636</v>
      </c>
      <c r="V7" s="82">
        <v>1063.7463262892734</v>
      </c>
      <c r="W7" s="82">
        <v>978.67721464528324</v>
      </c>
      <c r="X7" s="71">
        <v>893.6081030012931</v>
      </c>
      <c r="Y7" s="71">
        <v>893.6081030012931</v>
      </c>
      <c r="Z7" s="71">
        <v>893.6081030012931</v>
      </c>
      <c r="AA7" s="71">
        <v>893.6081030012931</v>
      </c>
      <c r="AB7" s="71">
        <v>893.6081030012931</v>
      </c>
      <c r="AC7" s="1"/>
      <c r="AD7" s="1"/>
      <c r="AE7" s="12"/>
      <c r="AF7" s="12"/>
    </row>
    <row r="8" spans="1:32">
      <c r="A8" s="2" t="s">
        <v>5</v>
      </c>
      <c r="B8" s="5">
        <v>3625</v>
      </c>
      <c r="C8" s="5">
        <v>3441</v>
      </c>
      <c r="D8" s="5">
        <v>6230</v>
      </c>
      <c r="E8" s="5">
        <v>7525</v>
      </c>
      <c r="F8" s="5">
        <v>4269</v>
      </c>
      <c r="G8" s="5">
        <v>4587</v>
      </c>
      <c r="H8" s="5">
        <v>4849</v>
      </c>
      <c r="I8" s="5">
        <v>4181</v>
      </c>
      <c r="J8" s="5">
        <v>4108</v>
      </c>
      <c r="K8" s="5">
        <v>4506</v>
      </c>
      <c r="L8" s="6">
        <v>2740.5335399999999</v>
      </c>
      <c r="M8" s="6">
        <v>2742.2360299999996</v>
      </c>
      <c r="N8" s="6">
        <v>2727.4366400000004</v>
      </c>
      <c r="O8" s="6">
        <v>3828.9991940000018</v>
      </c>
      <c r="P8" s="6">
        <v>3080.9052110000011</v>
      </c>
      <c r="Q8" s="6">
        <v>3087.9353070000006</v>
      </c>
      <c r="R8" s="5">
        <v>3550.0528319395198</v>
      </c>
      <c r="S8" s="5">
        <v>3476.8584072958988</v>
      </c>
      <c r="T8" s="5">
        <v>3403.6639826522778</v>
      </c>
      <c r="U8" s="82">
        <v>3329.8543675776641</v>
      </c>
      <c r="V8" s="82">
        <v>3121.27674950049</v>
      </c>
      <c r="W8" s="82">
        <v>2912.699131423316</v>
      </c>
      <c r="X8" s="71">
        <v>2704.1215133461415</v>
      </c>
      <c r="Y8" s="71">
        <v>2704.1215133461415</v>
      </c>
      <c r="Z8" s="71">
        <v>2704.1215133461415</v>
      </c>
      <c r="AA8" s="71">
        <v>2704.1215133461415</v>
      </c>
      <c r="AB8" s="71">
        <v>2704.1215133461415</v>
      </c>
      <c r="AC8" s="1"/>
      <c r="AD8" s="1"/>
      <c r="AE8" s="12"/>
      <c r="AF8" s="12"/>
    </row>
    <row r="9" spans="1:32">
      <c r="A9" s="2" t="s">
        <v>6</v>
      </c>
      <c r="B9" s="5">
        <v>3397</v>
      </c>
      <c r="C9" s="5">
        <v>2204</v>
      </c>
      <c r="D9" s="5">
        <v>2151</v>
      </c>
      <c r="E9" s="5">
        <v>1845</v>
      </c>
      <c r="F9" s="5">
        <v>1183</v>
      </c>
      <c r="G9" s="5">
        <v>1127</v>
      </c>
      <c r="H9" s="5">
        <v>1112</v>
      </c>
      <c r="I9" s="5">
        <v>1093</v>
      </c>
      <c r="J9" s="5">
        <v>1171</v>
      </c>
      <c r="K9" s="5">
        <v>1223</v>
      </c>
      <c r="L9" s="6">
        <v>1052.98846</v>
      </c>
      <c r="M9" s="6">
        <v>1071.1041200000002</v>
      </c>
      <c r="N9" s="6">
        <v>1081.03072</v>
      </c>
      <c r="O9" s="6">
        <v>349.960509</v>
      </c>
      <c r="P9" s="6">
        <v>360.53034700000012</v>
      </c>
      <c r="Q9" s="6">
        <v>372.45794000000001</v>
      </c>
      <c r="R9" s="5">
        <v>283.91125561267341</v>
      </c>
      <c r="S9" s="5">
        <v>258.61606936588169</v>
      </c>
      <c r="T9" s="5">
        <v>233.32088311908993</v>
      </c>
      <c r="U9" s="82">
        <v>208.02569687229814</v>
      </c>
      <c r="V9" s="82">
        <v>200.55212300436378</v>
      </c>
      <c r="W9" s="82">
        <v>193.07854913642942</v>
      </c>
      <c r="X9" s="71">
        <v>185.60497526849502</v>
      </c>
      <c r="Y9" s="71">
        <v>185.60497526849502</v>
      </c>
      <c r="Z9" s="71">
        <v>185.60497526849502</v>
      </c>
      <c r="AA9" s="71">
        <v>185.60497526849502</v>
      </c>
      <c r="AB9" s="71">
        <v>185.60497526849502</v>
      </c>
      <c r="AC9" s="1"/>
      <c r="AD9" s="1"/>
      <c r="AE9" s="12"/>
      <c r="AF9" s="12"/>
    </row>
    <row r="10" spans="1:32">
      <c r="A10" s="2" t="s">
        <v>7</v>
      </c>
      <c r="B10" s="5">
        <v>3644</v>
      </c>
      <c r="C10" s="5">
        <v>2496</v>
      </c>
      <c r="D10" s="5">
        <v>2246</v>
      </c>
      <c r="E10" s="5">
        <v>2223</v>
      </c>
      <c r="F10" s="5">
        <v>2640</v>
      </c>
      <c r="G10" s="5">
        <v>2571</v>
      </c>
      <c r="H10" s="5">
        <v>2496</v>
      </c>
      <c r="I10" s="5">
        <v>2536</v>
      </c>
      <c r="J10" s="5">
        <v>2475</v>
      </c>
      <c r="K10" s="5">
        <v>2380</v>
      </c>
      <c r="L10" s="6">
        <v>1598.51695</v>
      </c>
      <c r="M10" s="6">
        <v>1709.65122</v>
      </c>
      <c r="N10" s="6">
        <v>1701.9840300000001</v>
      </c>
      <c r="O10" s="6">
        <v>1254.5538729999998</v>
      </c>
      <c r="P10" s="6">
        <v>1295.3036599999998</v>
      </c>
      <c r="Q10" s="6">
        <v>1379.5920000000001</v>
      </c>
      <c r="R10" s="5">
        <v>986.72991907683718</v>
      </c>
      <c r="S10" s="5">
        <v>934.27302139278447</v>
      </c>
      <c r="T10" s="5">
        <v>881.81612370873177</v>
      </c>
      <c r="U10" s="82">
        <v>829.35922602467906</v>
      </c>
      <c r="V10" s="82">
        <v>832.93140721439272</v>
      </c>
      <c r="W10" s="82">
        <v>836.50358840410638</v>
      </c>
      <c r="X10" s="71">
        <v>840.07576959382004</v>
      </c>
      <c r="Y10" s="71">
        <v>840.07576959382004</v>
      </c>
      <c r="Z10" s="71">
        <v>840.07576959382004</v>
      </c>
      <c r="AA10" s="71">
        <v>840.07576959382004</v>
      </c>
      <c r="AB10" s="71">
        <v>840.07576959382004</v>
      </c>
      <c r="AC10" s="1"/>
      <c r="AD10" s="1"/>
      <c r="AE10" s="12"/>
      <c r="AF10" s="12"/>
    </row>
    <row r="11" spans="1:32">
      <c r="A11" s="2" t="s">
        <v>8</v>
      </c>
      <c r="B11" s="5">
        <v>2179</v>
      </c>
      <c r="C11" s="5">
        <v>2211</v>
      </c>
      <c r="D11" s="5">
        <v>1723</v>
      </c>
      <c r="E11" s="5">
        <v>462</v>
      </c>
      <c r="F11" s="2">
        <v>333</v>
      </c>
      <c r="G11" s="2">
        <v>345</v>
      </c>
      <c r="H11" s="2">
        <v>371</v>
      </c>
      <c r="I11" s="2">
        <v>371</v>
      </c>
      <c r="J11" s="2">
        <v>338</v>
      </c>
      <c r="K11" s="2">
        <v>348</v>
      </c>
      <c r="L11" s="6">
        <v>353.75628999999998</v>
      </c>
      <c r="M11" s="6">
        <v>366.94756999999998</v>
      </c>
      <c r="N11" s="6">
        <v>365.62103000000002</v>
      </c>
      <c r="O11" s="6">
        <v>159.42779999999999</v>
      </c>
      <c r="P11" s="6">
        <v>160.59365899999997</v>
      </c>
      <c r="Q11" s="6">
        <v>161.50072299999999</v>
      </c>
      <c r="R11" s="5">
        <v>356.52981678585678</v>
      </c>
      <c r="S11" s="5">
        <v>354.49719671661649</v>
      </c>
      <c r="T11" s="5">
        <v>352.46457664737619</v>
      </c>
      <c r="U11" s="82">
        <v>350.4319565781359</v>
      </c>
      <c r="V11" s="82">
        <v>320.57968199351285</v>
      </c>
      <c r="W11" s="82">
        <v>290.7274074088898</v>
      </c>
      <c r="X11" s="71">
        <v>260.87513282426681</v>
      </c>
      <c r="Y11" s="71">
        <v>260.87513282426681</v>
      </c>
      <c r="Z11" s="71">
        <v>260.87513282426681</v>
      </c>
      <c r="AA11" s="71">
        <v>260.87513282426681</v>
      </c>
      <c r="AB11" s="71">
        <v>260.87513282426681</v>
      </c>
      <c r="AC11" s="1"/>
      <c r="AD11" s="1"/>
      <c r="AE11" s="12"/>
      <c r="AF11" s="12"/>
    </row>
    <row r="12" spans="1:32">
      <c r="A12" s="2" t="s">
        <v>9</v>
      </c>
      <c r="B12" s="5">
        <v>620</v>
      </c>
      <c r="C12" s="5">
        <v>630</v>
      </c>
      <c r="D12" s="5">
        <v>830</v>
      </c>
      <c r="E12" s="5">
        <v>694</v>
      </c>
      <c r="F12" s="2">
        <v>537</v>
      </c>
      <c r="G12" s="2">
        <v>548</v>
      </c>
      <c r="H12" s="2">
        <v>544</v>
      </c>
      <c r="I12" s="2">
        <v>594</v>
      </c>
      <c r="J12" s="2">
        <v>600</v>
      </c>
      <c r="K12" s="2">
        <v>624</v>
      </c>
      <c r="L12" s="6">
        <v>560.62594999999999</v>
      </c>
      <c r="M12" s="6">
        <v>581.50247999999999</v>
      </c>
      <c r="N12" s="6">
        <v>590.05785000000003</v>
      </c>
      <c r="O12" s="6">
        <v>571.09001000000001</v>
      </c>
      <c r="P12" s="6">
        <v>592.49881799999991</v>
      </c>
      <c r="Q12" s="6">
        <v>615.09772800000007</v>
      </c>
      <c r="R12" s="5">
        <v>489.85667666574994</v>
      </c>
      <c r="S12" s="5">
        <v>504.37174167283695</v>
      </c>
      <c r="T12" s="5">
        <v>518.88680667992389</v>
      </c>
      <c r="U12" s="82">
        <v>531.99539168701097</v>
      </c>
      <c r="V12" s="82">
        <v>496.31213982746465</v>
      </c>
      <c r="W12" s="82">
        <v>460.62888796791833</v>
      </c>
      <c r="X12" s="71">
        <v>424.94563610837201</v>
      </c>
      <c r="Y12" s="71">
        <v>424.94563610837201</v>
      </c>
      <c r="Z12" s="71">
        <v>424.94563610837201</v>
      </c>
      <c r="AA12" s="71">
        <v>424.94563610837201</v>
      </c>
      <c r="AB12" s="71">
        <v>424.94563610837201</v>
      </c>
      <c r="AC12" s="1"/>
      <c r="AD12" s="1"/>
      <c r="AE12" s="12"/>
      <c r="AF12" s="12"/>
    </row>
    <row r="13" spans="1:32">
      <c r="A13" s="2" t="s">
        <v>10</v>
      </c>
      <c r="B13" s="8" t="s">
        <v>11</v>
      </c>
      <c r="C13" s="8" t="s">
        <v>11</v>
      </c>
      <c r="D13" s="8" t="s">
        <v>11</v>
      </c>
      <c r="E13" s="5">
        <v>2</v>
      </c>
      <c r="F13" s="2">
        <v>5</v>
      </c>
      <c r="G13" s="2">
        <v>5</v>
      </c>
      <c r="H13" s="2">
        <v>5</v>
      </c>
      <c r="I13" s="2">
        <v>5</v>
      </c>
      <c r="J13" s="2">
        <v>5</v>
      </c>
      <c r="K13" s="2">
        <v>6</v>
      </c>
      <c r="L13" s="6">
        <v>1.47204</v>
      </c>
      <c r="M13" s="6">
        <v>1.52017</v>
      </c>
      <c r="N13" s="6">
        <v>1.5333800000000002</v>
      </c>
      <c r="O13" s="6">
        <v>52.140698999999991</v>
      </c>
      <c r="P13" s="6">
        <v>51.351063000000011</v>
      </c>
      <c r="Q13" s="6">
        <v>50.479819999999997</v>
      </c>
      <c r="R13" s="5">
        <v>1.6597416351438001</v>
      </c>
      <c r="S13" s="5">
        <v>1.9395300262657658</v>
      </c>
      <c r="T13" s="5">
        <v>2.2193184173877314</v>
      </c>
      <c r="U13" s="82">
        <v>2.4991068085096972</v>
      </c>
      <c r="V13" s="82">
        <v>3.4465308602889646</v>
      </c>
      <c r="W13" s="82">
        <v>4.3939549120682315</v>
      </c>
      <c r="X13" s="71">
        <v>5.3413789638474993</v>
      </c>
      <c r="Y13" s="71">
        <v>5.3413789638474993</v>
      </c>
      <c r="Z13" s="71">
        <v>5.3413789638474993</v>
      </c>
      <c r="AA13" s="71">
        <v>5.3413789638474993</v>
      </c>
      <c r="AB13" s="71">
        <v>5.3413789638474993</v>
      </c>
      <c r="AC13" s="1"/>
      <c r="AD13" s="1"/>
      <c r="AE13" s="12"/>
      <c r="AF13" s="12"/>
    </row>
    <row r="14" spans="1:32">
      <c r="A14" s="2" t="s">
        <v>12</v>
      </c>
      <c r="B14" s="8" t="s">
        <v>11</v>
      </c>
      <c r="C14" s="8" t="s">
        <v>11</v>
      </c>
      <c r="D14" s="8" t="s">
        <v>11</v>
      </c>
      <c r="E14" s="5">
        <v>49</v>
      </c>
      <c r="F14" s="2">
        <v>76</v>
      </c>
      <c r="G14" s="2">
        <v>28</v>
      </c>
      <c r="H14" s="2">
        <v>17</v>
      </c>
      <c r="I14" s="2">
        <v>51</v>
      </c>
      <c r="J14" s="2">
        <v>24</v>
      </c>
      <c r="K14" s="2">
        <v>25</v>
      </c>
      <c r="L14" s="6">
        <v>69.770560000000003</v>
      </c>
      <c r="M14" s="6">
        <v>71.313980000000001</v>
      </c>
      <c r="N14" s="6">
        <v>72.053939999999997</v>
      </c>
      <c r="O14" s="6">
        <v>163.24246800000006</v>
      </c>
      <c r="P14" s="6">
        <v>169.47743599999998</v>
      </c>
      <c r="Q14" s="6">
        <v>178.08602099999993</v>
      </c>
      <c r="R14" s="5">
        <v>117.90558978733409</v>
      </c>
      <c r="S14" s="5">
        <v>114.39777669519367</v>
      </c>
      <c r="T14" s="5">
        <v>110.88996360305325</v>
      </c>
      <c r="U14" s="82">
        <v>107.38215051091284</v>
      </c>
      <c r="V14" s="82">
        <v>77.530948583516562</v>
      </c>
      <c r="W14" s="82">
        <v>47.679746656120287</v>
      </c>
      <c r="X14" s="71">
        <v>17.828544728723998</v>
      </c>
      <c r="Y14" s="71">
        <v>17.828544728723998</v>
      </c>
      <c r="Z14" s="71">
        <v>17.828544728723998</v>
      </c>
      <c r="AA14" s="71">
        <v>17.828544728723998</v>
      </c>
      <c r="AB14" s="71">
        <v>17.828544728723998</v>
      </c>
      <c r="AC14" s="1"/>
      <c r="AD14" s="1"/>
      <c r="AE14" s="12"/>
      <c r="AF14" s="12"/>
    </row>
    <row r="15" spans="1:32">
      <c r="A15" s="2" t="s">
        <v>13</v>
      </c>
      <c r="B15" s="5">
        <v>7059</v>
      </c>
      <c r="C15" s="5">
        <v>3230</v>
      </c>
      <c r="D15" s="5">
        <v>2300</v>
      </c>
      <c r="E15" s="5">
        <v>1941</v>
      </c>
      <c r="F15" s="5">
        <v>1079</v>
      </c>
      <c r="G15" s="5">
        <v>1116</v>
      </c>
      <c r="H15" s="5">
        <v>1138</v>
      </c>
      <c r="I15" s="5">
        <v>1248</v>
      </c>
      <c r="J15" s="5">
        <v>1225</v>
      </c>
      <c r="K15" s="5">
        <v>1185</v>
      </c>
      <c r="L15" s="6">
        <v>2903.79052</v>
      </c>
      <c r="M15" s="6">
        <v>2947.54754</v>
      </c>
      <c r="N15" s="6">
        <v>3121.3610600000002</v>
      </c>
      <c r="O15" s="6">
        <v>3018.5570040000007</v>
      </c>
      <c r="P15" s="6">
        <v>1849.0858400000002</v>
      </c>
      <c r="Q15" s="6">
        <v>1851.3775740000001</v>
      </c>
      <c r="R15" s="5">
        <v>1593.8215257238398</v>
      </c>
      <c r="S15" s="5">
        <v>1580.4770413365479</v>
      </c>
      <c r="T15" s="5">
        <v>1567.132556949256</v>
      </c>
      <c r="U15" s="82">
        <v>1553.1763725619639</v>
      </c>
      <c r="V15" s="82">
        <v>1494.3653048013327</v>
      </c>
      <c r="W15" s="82">
        <v>1435.5542370407015</v>
      </c>
      <c r="X15" s="71">
        <v>1376.7431692800701</v>
      </c>
      <c r="Y15" s="71">
        <v>1376.7431692800701</v>
      </c>
      <c r="Z15" s="71">
        <v>1376.7431692800701</v>
      </c>
      <c r="AA15" s="71">
        <v>1376.7431692800701</v>
      </c>
      <c r="AB15" s="71">
        <v>1376.7431692800701</v>
      </c>
      <c r="AC15" s="1"/>
      <c r="AD15" s="1"/>
      <c r="AE15" s="12"/>
      <c r="AF15" s="12"/>
    </row>
    <row r="16" spans="1:32">
      <c r="A16" s="2" t="s">
        <v>14</v>
      </c>
      <c r="B16" s="5">
        <v>163231</v>
      </c>
      <c r="C16" s="5">
        <v>153555</v>
      </c>
      <c r="D16" s="5">
        <v>143827</v>
      </c>
      <c r="E16" s="5">
        <v>134187</v>
      </c>
      <c r="F16" s="5">
        <v>110255</v>
      </c>
      <c r="G16" s="5">
        <v>104980</v>
      </c>
      <c r="H16" s="5">
        <v>99705</v>
      </c>
      <c r="I16" s="5">
        <v>94431</v>
      </c>
      <c r="J16" s="5">
        <v>89156</v>
      </c>
      <c r="K16" s="5">
        <v>83881</v>
      </c>
      <c r="L16" s="6">
        <v>78605.994599999976</v>
      </c>
      <c r="M16" s="6">
        <v>75849.129540000009</v>
      </c>
      <c r="N16" s="6">
        <v>73244.49222</v>
      </c>
      <c r="O16" s="6">
        <v>68708.336649999997</v>
      </c>
      <c r="P16" s="6">
        <v>68060.943259999985</v>
      </c>
      <c r="Q16" s="6">
        <v>63476.038739999982</v>
      </c>
      <c r="R16" s="5">
        <v>60596.190912075319</v>
      </c>
      <c r="S16" s="5">
        <v>56578.939816026621</v>
      </c>
      <c r="T16" s="5">
        <v>52561.688719977923</v>
      </c>
      <c r="U16" s="82">
        <v>48164.021059413084</v>
      </c>
      <c r="V16" s="82">
        <v>44050.544806262376</v>
      </c>
      <c r="W16" s="82">
        <v>39937.068553111669</v>
      </c>
      <c r="X16" s="71">
        <v>35823.592299960968</v>
      </c>
      <c r="Y16" s="71">
        <v>34505.466679099103</v>
      </c>
      <c r="Z16" s="71">
        <v>31999.969060924348</v>
      </c>
      <c r="AA16" s="71">
        <v>28613.584080415101</v>
      </c>
      <c r="AB16" s="71">
        <v>24765.922885215012</v>
      </c>
      <c r="AC16" s="1"/>
      <c r="AD16" s="1"/>
      <c r="AE16" s="12"/>
      <c r="AF16" s="12"/>
    </row>
    <row r="17" spans="1:32">
      <c r="A17" s="2" t="s">
        <v>15</v>
      </c>
      <c r="B17" s="5">
        <v>11371</v>
      </c>
      <c r="C17" s="5">
        <v>14329</v>
      </c>
      <c r="D17" s="5">
        <v>16685</v>
      </c>
      <c r="E17" s="5">
        <v>19029</v>
      </c>
      <c r="F17" s="5">
        <v>21447</v>
      </c>
      <c r="G17" s="5">
        <v>21934</v>
      </c>
      <c r="H17" s="5">
        <v>22419</v>
      </c>
      <c r="I17" s="5">
        <v>22904</v>
      </c>
      <c r="J17" s="5">
        <v>23389</v>
      </c>
      <c r="K17" s="5">
        <v>23874</v>
      </c>
      <c r="L17" s="6">
        <v>24358.496760000005</v>
      </c>
      <c r="M17" s="6">
        <v>23667.830380000003</v>
      </c>
      <c r="N17" s="6">
        <v>23688.959260000007</v>
      </c>
      <c r="O17" s="6">
        <v>23316.011545999998</v>
      </c>
      <c r="P17" s="6">
        <v>24178.456670999993</v>
      </c>
      <c r="Q17" s="6">
        <v>24676.658330000006</v>
      </c>
      <c r="R17" s="5">
        <v>22662.155032385082</v>
      </c>
      <c r="S17" s="5">
        <v>21998.732399731234</v>
      </c>
      <c r="T17" s="5">
        <v>21335.309767077386</v>
      </c>
      <c r="U17" s="82">
        <v>20442.023085900499</v>
      </c>
      <c r="V17" s="82">
        <v>19580.541172504596</v>
      </c>
      <c r="W17" s="82">
        <v>18719.059259108693</v>
      </c>
      <c r="X17" s="71">
        <v>17857.577345712787</v>
      </c>
      <c r="Y17" s="71">
        <v>17289.71566511735</v>
      </c>
      <c r="Z17" s="71">
        <v>15826.178966472575</v>
      </c>
      <c r="AA17" s="71">
        <v>13826.82347481175</v>
      </c>
      <c r="AB17" s="71">
        <v>11516.441239154588</v>
      </c>
      <c r="AC17" s="1"/>
      <c r="AD17" s="1"/>
      <c r="AE17" s="12"/>
      <c r="AF17" s="12"/>
    </row>
    <row r="18" spans="1:32">
      <c r="A18" s="2" t="s">
        <v>16</v>
      </c>
      <c r="B18" s="5">
        <v>7909</v>
      </c>
      <c r="C18" s="5">
        <v>5263</v>
      </c>
      <c r="D18" s="5">
        <v>8344</v>
      </c>
      <c r="E18" s="5">
        <v>7927</v>
      </c>
      <c r="F18" s="5">
        <v>11122</v>
      </c>
      <c r="G18" s="5">
        <v>8618</v>
      </c>
      <c r="H18" s="5">
        <v>6934</v>
      </c>
      <c r="I18" s="5">
        <v>7082</v>
      </c>
      <c r="J18" s="5">
        <v>9656</v>
      </c>
      <c r="K18" s="5">
        <v>7298</v>
      </c>
      <c r="L18" s="6">
        <v>15016.3282</v>
      </c>
      <c r="M18" s="6">
        <v>7316.2786199999982</v>
      </c>
      <c r="N18" s="6">
        <v>7184.1086699999969</v>
      </c>
      <c r="O18" s="6">
        <v>11410.093849999996</v>
      </c>
      <c r="P18" s="6">
        <v>12964.397550999998</v>
      </c>
      <c r="Q18" s="6">
        <v>8675.5646280000001</v>
      </c>
      <c r="R18" s="5">
        <v>18493.421145654007</v>
      </c>
      <c r="S18" s="5">
        <v>17364.04556567227</v>
      </c>
      <c r="T18" s="5">
        <v>16234.669985690532</v>
      </c>
      <c r="U18" s="82">
        <v>15105.294405708795</v>
      </c>
      <c r="V18" s="82">
        <v>15624.874701697543</v>
      </c>
      <c r="W18" s="82">
        <v>16144.454997686293</v>
      </c>
      <c r="X18" s="71">
        <v>20964.099799461168</v>
      </c>
      <c r="Y18" s="71">
        <v>20964.099799461168</v>
      </c>
      <c r="Z18" s="71">
        <v>20964.099799461168</v>
      </c>
      <c r="AA18" s="71">
        <v>20964.099799461168</v>
      </c>
      <c r="AB18" s="71">
        <v>20964.099799461168</v>
      </c>
      <c r="AC18" s="1"/>
      <c r="AD18" s="1"/>
      <c r="AE18" s="12"/>
      <c r="AF18" s="12"/>
    </row>
    <row r="19" spans="1:32">
      <c r="A19" s="2"/>
      <c r="B19" s="8"/>
      <c r="C19" s="8"/>
      <c r="D19" s="8"/>
      <c r="E19" s="8"/>
      <c r="F19" s="9"/>
      <c r="G19" s="9"/>
      <c r="H19" s="9"/>
      <c r="I19" s="9"/>
      <c r="J19" s="9"/>
      <c r="K19" s="9"/>
      <c r="L19" s="6"/>
      <c r="M19" s="6"/>
      <c r="N19" s="6"/>
      <c r="O19" s="6"/>
      <c r="P19" s="6"/>
      <c r="Q19" s="6"/>
      <c r="R19" s="2"/>
      <c r="S19" s="2"/>
      <c r="T19" s="2"/>
      <c r="U19" s="76"/>
      <c r="V19" s="2"/>
      <c r="W19" s="2"/>
      <c r="X19" s="5"/>
      <c r="Y19" s="2"/>
      <c r="Z19" s="2"/>
      <c r="AA19" s="2"/>
      <c r="AB19" s="1"/>
      <c r="AC19" s="1"/>
      <c r="AD19" s="1"/>
      <c r="AE19" s="1"/>
      <c r="AF19" s="1"/>
    </row>
    <row r="20" spans="1:32">
      <c r="A20" s="2"/>
      <c r="B20" s="5"/>
      <c r="C20" s="5"/>
      <c r="D20" s="5"/>
      <c r="E20" s="5"/>
      <c r="F20" s="2"/>
      <c r="G20" s="2"/>
      <c r="H20" s="2"/>
      <c r="I20" s="2"/>
      <c r="J20" s="2"/>
      <c r="K20" s="2"/>
      <c r="L20" s="6"/>
      <c r="M20" s="6"/>
      <c r="N20" s="6"/>
      <c r="O20" s="6"/>
      <c r="P20" s="6"/>
      <c r="Q20" s="6"/>
      <c r="R20" s="6"/>
      <c r="S20" s="4"/>
      <c r="T20" s="4"/>
      <c r="U20" s="76"/>
      <c r="V20" s="6"/>
      <c r="W20" s="2"/>
      <c r="X20" s="5"/>
      <c r="Y20" s="2"/>
      <c r="Z20" s="2"/>
      <c r="AA20" s="2"/>
      <c r="AB20" s="1"/>
      <c r="AC20" s="1"/>
      <c r="AD20" s="1"/>
      <c r="AE20" s="1"/>
      <c r="AF20" s="1"/>
    </row>
    <row r="21" spans="1:32">
      <c r="A21" s="2" t="s">
        <v>17</v>
      </c>
      <c r="B21" s="5">
        <v>204043</v>
      </c>
      <c r="C21" s="5">
        <v>188398</v>
      </c>
      <c r="D21" s="5">
        <v>185407</v>
      </c>
      <c r="E21" s="5">
        <v>176844</v>
      </c>
      <c r="F21" s="5">
        <v>154186</v>
      </c>
      <c r="G21" s="5">
        <v>147128</v>
      </c>
      <c r="H21" s="5">
        <v>140896</v>
      </c>
      <c r="I21" s="5">
        <v>135901</v>
      </c>
      <c r="J21" s="5">
        <v>133559</v>
      </c>
      <c r="K21" s="5">
        <v>126777</v>
      </c>
      <c r="L21" s="11">
        <v>128858.14856</v>
      </c>
      <c r="M21" s="11">
        <v>117910.15065000001</v>
      </c>
      <c r="N21" s="11">
        <v>115380.11014</v>
      </c>
      <c r="O21" s="11">
        <v>114541.27005299999</v>
      </c>
      <c r="P21" s="11">
        <v>114466.63926699998</v>
      </c>
      <c r="Q21" s="11">
        <v>106262.333728</v>
      </c>
      <c r="R21" s="5">
        <v>111055.96096833186</v>
      </c>
      <c r="S21" s="5">
        <v>105047.14869781304</v>
      </c>
      <c r="T21" s="5">
        <v>99038.336427294242</v>
      </c>
      <c r="U21" s="76">
        <f>SUM(U6:U18)</f>
        <v>92414.99321830523</v>
      </c>
      <c r="V21" s="72">
        <f t="shared" ref="V21:AB21" si="0">SUM(V6:V18)</f>
        <v>87535.436273557265</v>
      </c>
      <c r="W21" s="72">
        <f t="shared" si="0"/>
        <v>82655.8793288093</v>
      </c>
      <c r="X21" s="72">
        <f t="shared" si="0"/>
        <v>82076.386889847461</v>
      </c>
      <c r="Y21" s="72">
        <f t="shared" si="0"/>
        <v>80190.399588390166</v>
      </c>
      <c r="Z21" s="72">
        <f t="shared" si="0"/>
        <v>76221.365271570627</v>
      </c>
      <c r="AA21" s="72">
        <f t="shared" si="0"/>
        <v>70835.624799400553</v>
      </c>
      <c r="AB21" s="72">
        <f t="shared" si="0"/>
        <v>64677.58136854331</v>
      </c>
      <c r="AC21" s="1"/>
      <c r="AD21" s="1"/>
      <c r="AE21" s="1"/>
      <c r="AF21" s="1"/>
    </row>
    <row r="22" spans="1:32">
      <c r="A22" s="54" t="s">
        <v>49</v>
      </c>
      <c r="B22" s="5">
        <v>6766</v>
      </c>
      <c r="C22" s="5">
        <v>4433</v>
      </c>
      <c r="D22" s="5">
        <v>7622</v>
      </c>
      <c r="E22" s="5">
        <v>7289</v>
      </c>
      <c r="F22" s="5">
        <v>10583.356699999998</v>
      </c>
      <c r="G22" s="5">
        <v>10583.356699999998</v>
      </c>
      <c r="H22" s="5">
        <v>6388.6960099999997</v>
      </c>
      <c r="I22" s="5">
        <v>6537.03946</v>
      </c>
      <c r="J22" s="5">
        <v>9088.8297100000018</v>
      </c>
      <c r="K22" s="5">
        <v>6704.5981400000001</v>
      </c>
      <c r="L22" s="5">
        <v>14502.10442</v>
      </c>
      <c r="M22" s="5">
        <v>6792.9585199999992</v>
      </c>
      <c r="N22" s="5">
        <v>6654.1118299999998</v>
      </c>
      <c r="O22" s="11">
        <v>10508.142009000001</v>
      </c>
      <c r="P22" s="11">
        <v>12048.633207999999</v>
      </c>
      <c r="Q22" s="11">
        <v>7743.9547080000002</v>
      </c>
      <c r="R22" s="11">
        <v>8554.5499999999993</v>
      </c>
      <c r="S22" s="5">
        <v>9879.63076</v>
      </c>
      <c r="T22" s="6">
        <v>11204.711520000001</v>
      </c>
      <c r="U22" s="76">
        <v>7900.0478711937776</v>
      </c>
      <c r="V22" s="77">
        <v>7900.0478711937776</v>
      </c>
      <c r="W22" s="77">
        <v>7900.0478711937776</v>
      </c>
      <c r="X22" s="72">
        <v>12200.112376979903</v>
      </c>
      <c r="Y22" s="72">
        <v>12200.112376979903</v>
      </c>
      <c r="Z22" s="72">
        <v>12200.112376979903</v>
      </c>
      <c r="AA22" s="72">
        <v>12200.112376979903</v>
      </c>
      <c r="AB22" s="72">
        <v>12200.112376979903</v>
      </c>
      <c r="AC22" s="1"/>
      <c r="AD22" s="1"/>
      <c r="AE22" s="1"/>
      <c r="AF22" s="1"/>
    </row>
    <row r="23" spans="1:32">
      <c r="A23" s="54" t="s">
        <v>50</v>
      </c>
      <c r="B23" s="5">
        <v>197277</v>
      </c>
      <c r="C23" s="5">
        <v>183965</v>
      </c>
      <c r="D23" s="5">
        <v>177785</v>
      </c>
      <c r="E23" s="5">
        <v>169555</v>
      </c>
      <c r="F23" s="5">
        <v>143602.6433</v>
      </c>
      <c r="G23" s="5">
        <v>136544.6433</v>
      </c>
      <c r="H23" s="5">
        <v>134507.30398999999</v>
      </c>
      <c r="I23" s="5">
        <v>129363.96054</v>
      </c>
      <c r="J23" s="5">
        <v>124470.17028999999</v>
      </c>
      <c r="K23" s="5">
        <v>120072.40186</v>
      </c>
      <c r="L23" s="5">
        <v>114356.04414</v>
      </c>
      <c r="M23" s="5">
        <v>111117.19213000001</v>
      </c>
      <c r="N23" s="5">
        <v>108725.99831000001</v>
      </c>
      <c r="O23" s="11">
        <v>104033.12804399998</v>
      </c>
      <c r="P23" s="11">
        <v>102418.00605899998</v>
      </c>
      <c r="Q23" s="11">
        <v>98518.379019999993</v>
      </c>
      <c r="R23" s="5">
        <v>102501.41096833185</v>
      </c>
      <c r="S23" s="5">
        <v>95167.517937813041</v>
      </c>
      <c r="T23" s="5">
        <v>87833.624907294245</v>
      </c>
      <c r="U23" s="76">
        <f>U21 - U22</f>
        <v>84514.945347111454</v>
      </c>
      <c r="V23" s="5">
        <f t="shared" ref="V23:W23" si="1">V21 - V22</f>
        <v>79635.388402363489</v>
      </c>
      <c r="W23" s="5">
        <f t="shared" si="1"/>
        <v>74755.831457615524</v>
      </c>
      <c r="X23" s="11">
        <f t="shared" ref="X23:AB23" si="2">X21 - X22</f>
        <v>69876.27451286756</v>
      </c>
      <c r="Y23" s="11">
        <f t="shared" si="2"/>
        <v>67990.287211410265</v>
      </c>
      <c r="Z23" s="11">
        <f t="shared" si="2"/>
        <v>64021.252894590725</v>
      </c>
      <c r="AA23" s="11">
        <f t="shared" si="2"/>
        <v>58635.512422420652</v>
      </c>
      <c r="AB23" s="11">
        <f t="shared" si="2"/>
        <v>52477.468991563408</v>
      </c>
      <c r="AC23" s="1"/>
      <c r="AD23" s="1"/>
      <c r="AE23" s="1"/>
      <c r="AF23" s="1"/>
    </row>
    <row r="24" spans="1:32">
      <c r="A24" s="2"/>
      <c r="B24" s="2"/>
      <c r="C24" s="2"/>
      <c r="D24" s="2"/>
      <c r="E24" s="2"/>
      <c r="F24" s="2"/>
      <c r="G24" s="2"/>
      <c r="H24" s="2"/>
      <c r="I24" s="2"/>
      <c r="J24" s="2"/>
      <c r="K24" s="2"/>
      <c r="L24" s="2"/>
      <c r="M24" s="2"/>
      <c r="N24" s="2"/>
      <c r="O24" s="2"/>
      <c r="P24" s="2"/>
      <c r="Q24" s="2"/>
      <c r="R24" s="2"/>
      <c r="S24" s="2"/>
      <c r="T24" s="2"/>
      <c r="U24" s="2"/>
      <c r="V24" s="2"/>
      <c r="W24" s="2"/>
      <c r="X24" s="5"/>
      <c r="Y24" s="2"/>
      <c r="Z24" s="2"/>
      <c r="AA24" s="2"/>
      <c r="AB24" s="1"/>
      <c r="AC24" s="1"/>
      <c r="AD24" s="1"/>
      <c r="AE24" s="1"/>
      <c r="AF24" s="1"/>
    </row>
    <row r="25" spans="1:32">
      <c r="A25" s="2"/>
      <c r="B25" s="4"/>
      <c r="C25" s="4"/>
      <c r="D25" s="4"/>
      <c r="E25" s="4"/>
      <c r="F25" s="4"/>
      <c r="G25" s="4"/>
      <c r="H25" s="4"/>
      <c r="I25" s="4"/>
      <c r="J25" s="4"/>
      <c r="K25" s="4"/>
      <c r="L25" s="4"/>
      <c r="M25" s="4"/>
      <c r="N25" s="4"/>
      <c r="O25" s="4"/>
      <c r="P25" s="4"/>
      <c r="Q25" s="4"/>
      <c r="R25" s="4"/>
      <c r="S25" s="4"/>
      <c r="T25" s="4"/>
      <c r="U25" s="4"/>
      <c r="V25" s="2"/>
      <c r="W25" s="2"/>
      <c r="X25" s="5"/>
      <c r="Y25" s="2"/>
      <c r="Z25" s="2"/>
      <c r="AA25" s="2"/>
      <c r="AB25" s="1"/>
      <c r="AC25" s="1"/>
      <c r="AD25" s="1"/>
      <c r="AE25" s="1"/>
      <c r="AF25" s="1"/>
    </row>
    <row r="26" spans="1:32">
      <c r="A26" s="2" t="s">
        <v>18</v>
      </c>
      <c r="B26" s="5">
        <v>4632</v>
      </c>
      <c r="C26" s="5">
        <v>4480</v>
      </c>
      <c r="D26" s="5">
        <v>7302</v>
      </c>
      <c r="E26" s="5">
        <v>8486</v>
      </c>
      <c r="F26" s="5">
        <v>5511</v>
      </c>
      <c r="G26" s="5">
        <v>5856</v>
      </c>
      <c r="H26" s="5">
        <v>6154</v>
      </c>
      <c r="I26" s="5">
        <v>5587</v>
      </c>
      <c r="J26" s="5">
        <v>5519</v>
      </c>
      <c r="K26" s="5">
        <v>5934</v>
      </c>
      <c r="L26" s="5">
        <v>4336.39858</v>
      </c>
      <c r="M26" s="5">
        <v>4327.3151600000001</v>
      </c>
      <c r="N26" s="5">
        <v>4328.8978800000004</v>
      </c>
      <c r="O26" s="5">
        <v>5537.8495250000014</v>
      </c>
      <c r="P26" s="5">
        <v>4783.9949410000008</v>
      </c>
      <c r="Q26" s="5">
        <v>4825.4738830000006</v>
      </c>
      <c r="R26" s="5">
        <v>5473.7793529300161</v>
      </c>
      <c r="S26" s="5">
        <v>5356.8585391768002</v>
      </c>
      <c r="T26" s="5">
        <v>5239.9377254235833</v>
      </c>
      <c r="U26" s="5">
        <v>5123.0169116703673</v>
      </c>
      <c r="V26" s="5">
        <f>SUM(V6:V8)</f>
        <v>4853.7574568078762</v>
      </c>
      <c r="W26" s="5">
        <f t="shared" ref="W26:AB26" si="3">SUM(W6:W8)</f>
        <v>4586.7301473764091</v>
      </c>
      <c r="X26" s="5">
        <f t="shared" si="3"/>
        <v>4319.7028379449421</v>
      </c>
      <c r="Y26" s="5">
        <f t="shared" si="3"/>
        <v>4319.7028379449421</v>
      </c>
      <c r="Z26" s="5">
        <f t="shared" si="3"/>
        <v>4319.7028379449421</v>
      </c>
      <c r="AA26" s="5">
        <f t="shared" si="3"/>
        <v>4319.7028379449421</v>
      </c>
      <c r="AB26" s="5">
        <f t="shared" si="3"/>
        <v>4319.7028379449421</v>
      </c>
      <c r="AC26" s="1"/>
      <c r="AD26" s="1"/>
      <c r="AE26" s="1"/>
      <c r="AF26" s="1"/>
    </row>
    <row r="27" spans="1:32">
      <c r="A27" s="2" t="s">
        <v>19</v>
      </c>
      <c r="B27" s="4">
        <v>16899</v>
      </c>
      <c r="C27" s="4">
        <v>10771</v>
      </c>
      <c r="D27" s="4">
        <v>9250</v>
      </c>
      <c r="E27" s="4">
        <v>7216</v>
      </c>
      <c r="F27" s="4">
        <v>5853</v>
      </c>
      <c r="G27" s="4">
        <v>5740</v>
      </c>
      <c r="H27" s="4">
        <v>5683</v>
      </c>
      <c r="I27" s="4">
        <v>5898</v>
      </c>
      <c r="J27" s="4">
        <v>5838</v>
      </c>
      <c r="K27" s="4">
        <v>5791</v>
      </c>
      <c r="L27" s="4">
        <v>6540.9207699999997</v>
      </c>
      <c r="M27" s="4">
        <v>6749.5870799999993</v>
      </c>
      <c r="N27" s="4">
        <v>6933.6420100000005</v>
      </c>
      <c r="O27" s="4">
        <v>5568.9723630000008</v>
      </c>
      <c r="P27" s="4">
        <v>4478.8408230000005</v>
      </c>
      <c r="Q27" s="4">
        <v>4608.5918060000004</v>
      </c>
      <c r="R27" s="5">
        <v>3830.414525287435</v>
      </c>
      <c r="S27" s="5">
        <v>3748.5723772061265</v>
      </c>
      <c r="T27" s="5">
        <v>3666.7302291248188</v>
      </c>
      <c r="U27" s="5">
        <v>3584.8880810435107</v>
      </c>
      <c r="V27" s="5">
        <f>SUM(V9:V15)</f>
        <v>3425.7181362848723</v>
      </c>
      <c r="W27" s="5">
        <f t="shared" ref="W27:AB27" si="4">SUM(W9:W15)</f>
        <v>3268.566371526234</v>
      </c>
      <c r="X27" s="5">
        <f t="shared" si="4"/>
        <v>3111.4146067675956</v>
      </c>
      <c r="Y27" s="5">
        <f t="shared" si="4"/>
        <v>3111.4146067675956</v>
      </c>
      <c r="Z27" s="5">
        <f t="shared" si="4"/>
        <v>3111.4146067675956</v>
      </c>
      <c r="AA27" s="5">
        <f t="shared" si="4"/>
        <v>3111.4146067675956</v>
      </c>
      <c r="AB27" s="5">
        <f t="shared" si="4"/>
        <v>3111.4146067675956</v>
      </c>
      <c r="AC27" s="1"/>
      <c r="AD27" s="1"/>
      <c r="AE27" s="1"/>
      <c r="AF27" s="1"/>
    </row>
    <row r="28" spans="1:32">
      <c r="A28" s="2" t="s">
        <v>20</v>
      </c>
      <c r="B28" s="4">
        <v>174602</v>
      </c>
      <c r="C28" s="4">
        <v>167884</v>
      </c>
      <c r="D28" s="4">
        <v>160512</v>
      </c>
      <c r="E28" s="4">
        <v>153216</v>
      </c>
      <c r="F28" s="4">
        <v>131702</v>
      </c>
      <c r="G28" s="4">
        <v>126914</v>
      </c>
      <c r="H28" s="4">
        <v>122124</v>
      </c>
      <c r="I28" s="4">
        <v>117335</v>
      </c>
      <c r="J28" s="4">
        <v>112545</v>
      </c>
      <c r="K28" s="4">
        <v>107755</v>
      </c>
      <c r="L28" s="4">
        <v>102964.49135999999</v>
      </c>
      <c r="M28" s="4">
        <v>99516.959920000008</v>
      </c>
      <c r="N28" s="4">
        <v>96933.451480000003</v>
      </c>
      <c r="O28" s="4">
        <v>92024.348195999992</v>
      </c>
      <c r="P28" s="4">
        <v>92239.399930999978</v>
      </c>
      <c r="Q28" s="4">
        <v>88152.697069999995</v>
      </c>
      <c r="R28" s="5">
        <v>83258.345944460394</v>
      </c>
      <c r="S28" s="5">
        <v>78577.672215757862</v>
      </c>
      <c r="T28" s="5">
        <v>73896.998487055302</v>
      </c>
      <c r="U28" s="5">
        <v>69216.32475835277</v>
      </c>
      <c r="V28" s="5">
        <f>SUM(V16:V17)</f>
        <v>63631.085978766976</v>
      </c>
      <c r="W28" s="5">
        <f t="shared" ref="W28:AB28" si="5">SUM(W16:W17)</f>
        <v>58656.127812220366</v>
      </c>
      <c r="X28" s="5">
        <f t="shared" si="5"/>
        <v>53681.169645673755</v>
      </c>
      <c r="Y28" s="5">
        <f t="shared" si="5"/>
        <v>51795.182344216453</v>
      </c>
      <c r="Z28" s="5">
        <f t="shared" si="5"/>
        <v>47826.148027396921</v>
      </c>
      <c r="AA28" s="5">
        <f t="shared" si="5"/>
        <v>42440.407555226848</v>
      </c>
      <c r="AB28" s="5">
        <f t="shared" si="5"/>
        <v>36282.364124369604</v>
      </c>
      <c r="AC28" s="1"/>
      <c r="AD28" s="1"/>
      <c r="AE28" s="1"/>
      <c r="AF28" s="1"/>
    </row>
    <row r="29" spans="1:32">
      <c r="A29" s="2" t="s">
        <v>21</v>
      </c>
      <c r="B29" s="4">
        <v>7909</v>
      </c>
      <c r="C29" s="4">
        <v>5263</v>
      </c>
      <c r="D29" s="4">
        <v>8344</v>
      </c>
      <c r="E29" s="4">
        <v>7927</v>
      </c>
      <c r="F29" s="4">
        <v>11122</v>
      </c>
      <c r="G29" s="4">
        <v>8618</v>
      </c>
      <c r="H29" s="4">
        <v>6934</v>
      </c>
      <c r="I29" s="4">
        <v>7082</v>
      </c>
      <c r="J29" s="4">
        <v>9656</v>
      </c>
      <c r="K29" s="4">
        <v>7298</v>
      </c>
      <c r="L29" s="4">
        <v>15016.33785</v>
      </c>
      <c r="M29" s="4">
        <v>7316.2884899999981</v>
      </c>
      <c r="N29" s="4">
        <v>7184.1187699999973</v>
      </c>
      <c r="O29" s="4">
        <v>11410.099968999995</v>
      </c>
      <c r="P29" s="4">
        <v>12964.403571999997</v>
      </c>
      <c r="Q29" s="4">
        <v>8675.5709690000003</v>
      </c>
      <c r="R29" s="5">
        <v>18493.421145654007</v>
      </c>
      <c r="S29" s="5">
        <v>17364.04556567227</v>
      </c>
      <c r="T29" s="5">
        <v>16234.669985690532</v>
      </c>
      <c r="U29" s="5">
        <v>15105.294405708795</v>
      </c>
      <c r="V29" s="5">
        <f>V18</f>
        <v>15624.874701697543</v>
      </c>
      <c r="W29" s="5">
        <f t="shared" ref="W29:AB29" si="6">W18</f>
        <v>16144.454997686293</v>
      </c>
      <c r="X29" s="5">
        <f t="shared" si="6"/>
        <v>20964.099799461168</v>
      </c>
      <c r="Y29" s="5">
        <f t="shared" si="6"/>
        <v>20964.099799461168</v>
      </c>
      <c r="Z29" s="5">
        <f t="shared" si="6"/>
        <v>20964.099799461168</v>
      </c>
      <c r="AA29" s="5">
        <f t="shared" si="6"/>
        <v>20964.099799461168</v>
      </c>
      <c r="AB29" s="5">
        <f t="shared" si="6"/>
        <v>20964.099799461168</v>
      </c>
      <c r="AC29" s="1"/>
      <c r="AD29" s="1"/>
      <c r="AE29" s="1"/>
      <c r="AF29" s="1"/>
    </row>
    <row r="30" spans="1:32">
      <c r="A30" s="2"/>
      <c r="B30" s="5">
        <v>204042</v>
      </c>
      <c r="C30" s="5">
        <v>188398</v>
      </c>
      <c r="D30" s="5">
        <v>185408</v>
      </c>
      <c r="E30" s="5">
        <v>176845</v>
      </c>
      <c r="F30" s="5">
        <v>154188</v>
      </c>
      <c r="G30" s="5">
        <v>147128</v>
      </c>
      <c r="H30" s="5">
        <v>140895</v>
      </c>
      <c r="I30" s="5">
        <v>135902</v>
      </c>
      <c r="J30" s="5">
        <v>133558</v>
      </c>
      <c r="K30" s="5">
        <v>126778</v>
      </c>
      <c r="L30" s="5">
        <v>128858.14855999999</v>
      </c>
      <c r="M30" s="5">
        <v>117910.15065</v>
      </c>
      <c r="N30" s="5">
        <v>115380.11014</v>
      </c>
      <c r="O30" s="5">
        <v>114541.27005299999</v>
      </c>
      <c r="P30" s="5">
        <v>114466.63926699998</v>
      </c>
      <c r="Q30" s="5">
        <v>106262.333728</v>
      </c>
      <c r="R30" s="5">
        <v>111055.96096833186</v>
      </c>
      <c r="S30" s="5">
        <v>105047.14869781307</v>
      </c>
      <c r="T30" s="5">
        <v>99038.336427294242</v>
      </c>
      <c r="U30" s="5">
        <v>92414.99321830523</v>
      </c>
      <c r="V30" s="5">
        <f>SUM(V26:V29)</f>
        <v>87535.436273557265</v>
      </c>
      <c r="W30" s="5">
        <f t="shared" ref="W30:AB30" si="7">SUM(W26:W29)</f>
        <v>82655.8793288093</v>
      </c>
      <c r="X30" s="5">
        <f t="shared" si="7"/>
        <v>82076.386889847461</v>
      </c>
      <c r="Y30" s="5">
        <f t="shared" si="7"/>
        <v>80190.399588390166</v>
      </c>
      <c r="Z30" s="5">
        <f t="shared" si="7"/>
        <v>76221.365271570627</v>
      </c>
      <c r="AA30" s="5">
        <f t="shared" si="7"/>
        <v>70835.624799400553</v>
      </c>
      <c r="AB30" s="5">
        <f t="shared" si="7"/>
        <v>64677.58136854331</v>
      </c>
      <c r="AC30" s="1"/>
      <c r="AD30" s="1"/>
      <c r="AE30" s="1"/>
      <c r="AF30" s="1"/>
    </row>
    <row r="31" spans="1:32">
      <c r="A31" s="2"/>
      <c r="B31" s="5"/>
      <c r="C31" s="2"/>
      <c r="D31" s="2"/>
      <c r="E31" s="2"/>
      <c r="F31" s="2"/>
      <c r="G31" s="2"/>
      <c r="H31" s="2"/>
      <c r="I31" s="2"/>
      <c r="J31" s="2"/>
      <c r="K31" s="2"/>
      <c r="L31" s="2"/>
      <c r="M31" s="2"/>
      <c r="N31" s="2"/>
      <c r="O31" s="2"/>
      <c r="P31" s="2"/>
      <c r="Q31" s="2"/>
      <c r="R31" s="4"/>
      <c r="S31" s="2"/>
      <c r="T31" s="2"/>
      <c r="U31" s="2"/>
      <c r="V31" s="2"/>
      <c r="W31" s="2"/>
      <c r="X31" s="2"/>
      <c r="Y31" s="2"/>
      <c r="Z31" s="2"/>
      <c r="AA31" s="2"/>
      <c r="AB31" s="1"/>
      <c r="AC31" s="1"/>
      <c r="AD31" s="1"/>
      <c r="AE31" s="1"/>
      <c r="AF31" s="1"/>
    </row>
    <row r="32" spans="1:32">
      <c r="A32" s="2"/>
      <c r="B32" s="2"/>
      <c r="C32" s="2"/>
      <c r="D32" s="2"/>
      <c r="E32" s="2"/>
      <c r="F32" s="2"/>
      <c r="G32" s="2"/>
      <c r="H32" s="2"/>
      <c r="I32" s="2"/>
      <c r="J32" s="2"/>
      <c r="K32" s="2"/>
      <c r="L32" s="2"/>
      <c r="M32" s="2"/>
      <c r="N32" s="2"/>
      <c r="O32" s="2"/>
      <c r="P32" s="2"/>
      <c r="Q32" s="7"/>
      <c r="R32" s="7"/>
      <c r="S32" s="2"/>
      <c r="T32" s="2"/>
      <c r="U32" s="2"/>
      <c r="V32" s="2"/>
      <c r="W32" s="2"/>
      <c r="X32" s="2"/>
      <c r="Y32" s="2"/>
      <c r="Z32" s="2"/>
      <c r="AA32" s="2"/>
      <c r="AB32" s="1"/>
      <c r="AC32" s="1"/>
      <c r="AD32" s="5"/>
      <c r="AE32" s="1"/>
      <c r="AF32" s="1"/>
    </row>
    <row r="33" spans="1:28">
      <c r="A33" s="2" t="s">
        <v>22</v>
      </c>
      <c r="B33" s="5"/>
      <c r="C33" s="2"/>
      <c r="D33" s="2"/>
      <c r="E33" s="2"/>
      <c r="F33" s="2">
        <v>5511</v>
      </c>
      <c r="G33" s="2">
        <v>5856</v>
      </c>
      <c r="H33" s="2">
        <v>6154</v>
      </c>
      <c r="I33" s="2">
        <v>5587</v>
      </c>
      <c r="J33" s="2">
        <v>5519</v>
      </c>
      <c r="K33" s="2">
        <v>5934</v>
      </c>
      <c r="L33" s="5">
        <v>4336.39858</v>
      </c>
      <c r="M33" s="5">
        <v>4327.3151600000001</v>
      </c>
      <c r="N33" s="5">
        <v>4328.8978800000004</v>
      </c>
      <c r="O33" s="5">
        <v>5537.8495250000014</v>
      </c>
      <c r="P33" s="5">
        <v>4783.9949410000008</v>
      </c>
      <c r="Q33" s="5">
        <v>4825.4738830000006</v>
      </c>
      <c r="R33" s="5">
        <v>5473.7793529300161</v>
      </c>
      <c r="S33" s="5">
        <v>5356.8585391768002</v>
      </c>
      <c r="T33" s="5">
        <v>5239.9377254235833</v>
      </c>
      <c r="U33" s="72">
        <v>5123.0169116703673</v>
      </c>
      <c r="V33" s="72">
        <v>4882.0111878033476</v>
      </c>
      <c r="W33" s="72">
        <v>4641.0054639363289</v>
      </c>
      <c r="X33" s="72">
        <f>X26</f>
        <v>4319.7028379449421</v>
      </c>
      <c r="Y33" s="72">
        <f t="shared" ref="Y33:AB33" si="8">Y26</f>
        <v>4319.7028379449421</v>
      </c>
      <c r="Z33" s="72">
        <f t="shared" si="8"/>
        <v>4319.7028379449421</v>
      </c>
      <c r="AA33" s="72">
        <f t="shared" si="8"/>
        <v>4319.7028379449421</v>
      </c>
      <c r="AB33" s="72">
        <f t="shared" si="8"/>
        <v>4319.7028379449421</v>
      </c>
    </row>
    <row r="34" spans="1:28">
      <c r="A34" s="2" t="s">
        <v>23</v>
      </c>
      <c r="B34" s="2"/>
      <c r="C34" s="2"/>
      <c r="D34" s="2"/>
      <c r="E34" s="2"/>
      <c r="F34" s="5">
        <v>6391.6433000000015</v>
      </c>
      <c r="G34" s="5">
        <v>3774.6433000000015</v>
      </c>
      <c r="H34" s="5">
        <v>6228.3039900000003</v>
      </c>
      <c r="I34" s="5">
        <v>6442.96054</v>
      </c>
      <c r="J34" s="5">
        <v>6405.1702899999982</v>
      </c>
      <c r="K34" s="5">
        <v>6384.4018599999999</v>
      </c>
      <c r="L34" s="5">
        <v>7055.1445500000009</v>
      </c>
      <c r="M34" s="5">
        <v>7272.9071799999992</v>
      </c>
      <c r="N34" s="5">
        <v>7463.6388499999975</v>
      </c>
      <c r="O34" s="5">
        <v>6470.9242039999972</v>
      </c>
      <c r="P34" s="2"/>
      <c r="Q34" s="4"/>
      <c r="R34" s="4"/>
      <c r="S34" s="2"/>
      <c r="T34" s="2"/>
      <c r="U34" s="72"/>
      <c r="V34" s="72"/>
      <c r="W34" s="72"/>
      <c r="X34" s="72"/>
      <c r="Y34" s="72"/>
      <c r="Z34" s="72"/>
      <c r="AA34" s="72"/>
      <c r="AB34" s="72"/>
    </row>
    <row r="35" spans="1:28">
      <c r="A35" s="2" t="s">
        <v>24</v>
      </c>
      <c r="B35" s="2"/>
      <c r="C35" s="2"/>
      <c r="D35" s="2"/>
      <c r="E35" s="2"/>
      <c r="F35" s="5">
        <v>110255</v>
      </c>
      <c r="G35" s="5">
        <v>104980</v>
      </c>
      <c r="H35" s="5">
        <v>99705</v>
      </c>
      <c r="I35" s="5">
        <v>94431</v>
      </c>
      <c r="J35" s="5">
        <v>89156</v>
      </c>
      <c r="K35" s="5">
        <v>83881</v>
      </c>
      <c r="L35" s="5">
        <v>78605.994599999976</v>
      </c>
      <c r="M35" s="5">
        <v>75849.129540000009</v>
      </c>
      <c r="N35" s="5">
        <v>73244.49222</v>
      </c>
      <c r="O35" s="5">
        <v>68708.336649999997</v>
      </c>
      <c r="P35" s="5">
        <v>68060.943259999985</v>
      </c>
      <c r="Q35" s="5">
        <v>63476.038739999982</v>
      </c>
      <c r="R35" s="5">
        <v>60596.190912075319</v>
      </c>
      <c r="S35" s="5">
        <v>56578.939816026621</v>
      </c>
      <c r="T35" s="5">
        <v>52561.688719977923</v>
      </c>
      <c r="U35" s="72">
        <v>48164.021059413084</v>
      </c>
      <c r="V35" s="72">
        <v>44304.155849273142</v>
      </c>
      <c r="W35" s="72">
        <v>40063.874074617052</v>
      </c>
      <c r="X35" s="72">
        <f>X16</f>
        <v>35823.592299960968</v>
      </c>
      <c r="Y35" s="72">
        <f t="shared" ref="Y35:AB35" si="9">Y16</f>
        <v>34505.466679099103</v>
      </c>
      <c r="Z35" s="72">
        <f t="shared" si="9"/>
        <v>31999.969060924348</v>
      </c>
      <c r="AA35" s="72">
        <f t="shared" si="9"/>
        <v>28613.584080415101</v>
      </c>
      <c r="AB35" s="72">
        <f t="shared" si="9"/>
        <v>24765.922885215012</v>
      </c>
    </row>
    <row r="36" spans="1:28">
      <c r="A36" s="2" t="s">
        <v>25</v>
      </c>
      <c r="B36" s="2"/>
      <c r="C36" s="2"/>
      <c r="D36" s="2"/>
      <c r="E36" s="2"/>
      <c r="F36" s="5">
        <v>21447</v>
      </c>
      <c r="G36" s="5">
        <v>21934</v>
      </c>
      <c r="H36" s="5">
        <v>22419</v>
      </c>
      <c r="I36" s="5">
        <v>22904</v>
      </c>
      <c r="J36" s="5">
        <v>23389</v>
      </c>
      <c r="K36" s="5">
        <v>23874</v>
      </c>
      <c r="L36" s="5">
        <v>24358.496760000005</v>
      </c>
      <c r="M36" s="5">
        <v>23667.830380000003</v>
      </c>
      <c r="N36" s="5">
        <v>23688.959260000007</v>
      </c>
      <c r="O36" s="5">
        <v>23316.011545999998</v>
      </c>
      <c r="P36" s="5">
        <v>24178.456670999993</v>
      </c>
      <c r="Q36" s="5">
        <v>24676.658330000006</v>
      </c>
      <c r="R36" s="5">
        <v>22662.155032385082</v>
      </c>
      <c r="S36" s="5">
        <v>21998.732399731234</v>
      </c>
      <c r="T36" s="5">
        <v>21335.309767077386</v>
      </c>
      <c r="U36" s="72">
        <v>20442.023085900499</v>
      </c>
      <c r="V36" s="72">
        <v>19822.704732006612</v>
      </c>
      <c r="W36" s="72">
        <v>18973.522329589683</v>
      </c>
      <c r="X36" s="72">
        <f>X17</f>
        <v>17857.577345712787</v>
      </c>
      <c r="Y36" s="72">
        <f t="shared" ref="Y36:AB36" si="10">Y17</f>
        <v>17289.71566511735</v>
      </c>
      <c r="Z36" s="72">
        <f t="shared" si="10"/>
        <v>15826.178966472575</v>
      </c>
      <c r="AA36" s="72">
        <f t="shared" si="10"/>
        <v>13826.82347481175</v>
      </c>
      <c r="AB36" s="72">
        <f t="shared" si="10"/>
        <v>11516.441239154588</v>
      </c>
    </row>
    <row r="37" spans="1:28">
      <c r="A37" s="2" t="s">
        <v>26</v>
      </c>
      <c r="B37" s="2"/>
      <c r="C37" s="2"/>
      <c r="D37" s="2"/>
      <c r="E37" s="2"/>
      <c r="F37" s="5">
        <v>143604.6433</v>
      </c>
      <c r="G37" s="5">
        <v>136544.6433</v>
      </c>
      <c r="H37" s="5">
        <v>134506.30398999999</v>
      </c>
      <c r="I37" s="5">
        <v>129364.96054</v>
      </c>
      <c r="J37" s="5">
        <v>124469.17028999999</v>
      </c>
      <c r="K37" s="5">
        <v>120073.40186</v>
      </c>
      <c r="L37" s="5">
        <v>114356.03448999999</v>
      </c>
      <c r="M37" s="5">
        <v>111117.18226</v>
      </c>
      <c r="N37" s="5">
        <v>108725.98821</v>
      </c>
      <c r="O37" s="5">
        <v>104033.12192499998</v>
      </c>
      <c r="P37" s="5">
        <v>97023.394871999975</v>
      </c>
      <c r="Q37" s="5">
        <v>92978.170952999993</v>
      </c>
      <c r="R37" s="5">
        <v>88732.125297390419</v>
      </c>
      <c r="S37" s="5">
        <v>83934.530754934647</v>
      </c>
      <c r="T37" s="5">
        <v>79136.93621247889</v>
      </c>
      <c r="U37" s="72">
        <f>U33+U35+U36</f>
        <v>73729.061056983948</v>
      </c>
      <c r="V37" s="72">
        <f t="shared" ref="V37:AB37" si="11">V33+V35+V36</f>
        <v>69008.871769083111</v>
      </c>
      <c r="W37" s="72">
        <f t="shared" si="11"/>
        <v>63678.401868143061</v>
      </c>
      <c r="X37" s="72">
        <f t="shared" si="11"/>
        <v>58000.872483618696</v>
      </c>
      <c r="Y37" s="72">
        <f t="shared" si="11"/>
        <v>56114.885182161393</v>
      </c>
      <c r="Z37" s="72">
        <f t="shared" si="11"/>
        <v>52145.850865341861</v>
      </c>
      <c r="AA37" s="72">
        <f t="shared" si="11"/>
        <v>46760.110393171795</v>
      </c>
      <c r="AB37" s="72">
        <f t="shared" si="11"/>
        <v>40602.066962314537</v>
      </c>
    </row>
    <row r="38" spans="1:28">
      <c r="U38" s="75"/>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AF30"/>
  <sheetViews>
    <sheetView workbookViewId="0">
      <pane xSplit="1" ySplit="5" topLeftCell="B6" activePane="bottomRight" state="frozen"/>
      <selection pane="topRight" activeCell="B1" sqref="B1"/>
      <selection pane="bottomLeft" activeCell="A6" sqref="A6"/>
      <selection pane="bottomRight" activeCell="Q22" sqref="Q22"/>
    </sheetView>
  </sheetViews>
  <sheetFormatPr defaultRowHeight="15"/>
  <cols>
    <col min="1" max="1" width="35.5703125" bestFit="1" customWidth="1"/>
  </cols>
  <sheetData>
    <row r="1" spans="1:32">
      <c r="A1" s="15"/>
      <c r="B1" s="15"/>
      <c r="C1" s="15"/>
      <c r="D1" s="15"/>
      <c r="E1" s="15"/>
      <c r="F1" s="19" t="s">
        <v>27</v>
      </c>
      <c r="G1" s="19"/>
      <c r="H1" s="15"/>
      <c r="I1" s="15"/>
      <c r="J1" s="15"/>
      <c r="K1" s="15"/>
      <c r="L1" s="15"/>
      <c r="M1" s="15"/>
      <c r="N1" s="15"/>
      <c r="O1" s="15"/>
      <c r="P1" s="15"/>
      <c r="Q1" s="15"/>
      <c r="R1" s="54" t="s">
        <v>45</v>
      </c>
      <c r="S1" s="15"/>
      <c r="T1" s="15"/>
      <c r="U1" s="15"/>
      <c r="V1" s="15"/>
      <c r="W1" s="15"/>
      <c r="X1" s="15"/>
      <c r="Y1" s="15"/>
      <c r="Z1" s="15"/>
      <c r="AA1" s="15"/>
      <c r="AB1" s="13"/>
      <c r="AC1" s="13"/>
      <c r="AD1" s="13"/>
      <c r="AE1" s="13"/>
      <c r="AF1" s="13"/>
    </row>
    <row r="2" spans="1:32">
      <c r="A2" s="15"/>
      <c r="B2" s="15"/>
      <c r="C2" s="15"/>
      <c r="D2" s="15"/>
      <c r="E2" s="15"/>
      <c r="F2" s="19" t="s">
        <v>1</v>
      </c>
      <c r="G2" s="19"/>
      <c r="H2" s="15"/>
      <c r="I2" s="15"/>
      <c r="J2" s="15"/>
      <c r="K2" s="15"/>
      <c r="L2" s="15"/>
      <c r="M2" s="15"/>
      <c r="N2" s="15"/>
      <c r="O2" s="15"/>
      <c r="P2" s="15"/>
      <c r="Q2" s="15"/>
      <c r="R2" s="54" t="s">
        <v>46</v>
      </c>
      <c r="S2" s="15"/>
      <c r="T2" s="15"/>
      <c r="U2" s="15"/>
      <c r="V2" s="15"/>
      <c r="W2" s="15"/>
      <c r="X2" s="15"/>
      <c r="Y2" s="15"/>
      <c r="Z2" s="15"/>
      <c r="AA2" s="15"/>
      <c r="AB2" s="13"/>
      <c r="AC2" s="13"/>
      <c r="AD2" s="13"/>
      <c r="AE2" s="13"/>
      <c r="AF2" s="13"/>
    </row>
    <row r="3" spans="1:32">
      <c r="A3" s="15"/>
      <c r="B3" s="15"/>
      <c r="C3" s="15"/>
      <c r="D3" s="15"/>
      <c r="E3" s="15"/>
      <c r="F3" s="19"/>
      <c r="G3" s="19"/>
      <c r="H3" s="15"/>
      <c r="I3" s="15"/>
      <c r="J3" s="15"/>
      <c r="K3" s="15"/>
      <c r="L3" s="15"/>
      <c r="M3" s="15"/>
      <c r="N3" s="15"/>
      <c r="O3" s="15"/>
      <c r="P3" s="15"/>
      <c r="Q3" s="15"/>
      <c r="R3" s="56" t="s">
        <v>47</v>
      </c>
      <c r="S3" s="15"/>
      <c r="T3" s="15"/>
      <c r="U3" s="15"/>
      <c r="V3" s="15"/>
      <c r="W3" s="15"/>
      <c r="X3" s="15"/>
      <c r="Y3" s="15"/>
      <c r="Z3" s="15"/>
      <c r="AA3" s="15"/>
      <c r="AB3" s="13"/>
      <c r="AC3" s="13"/>
      <c r="AD3" s="13"/>
      <c r="AE3" s="13"/>
      <c r="AF3" s="13"/>
    </row>
    <row r="4" spans="1:32">
      <c r="A4" s="15"/>
      <c r="B4" s="19"/>
      <c r="C4" s="19"/>
      <c r="D4" s="15"/>
      <c r="E4" s="15"/>
      <c r="F4" s="15"/>
      <c r="G4" s="15"/>
      <c r="H4" s="15"/>
      <c r="I4" s="15"/>
      <c r="J4" s="15"/>
      <c r="K4" s="15"/>
      <c r="L4" s="15"/>
      <c r="M4" s="15"/>
      <c r="N4" s="15"/>
      <c r="O4" s="15"/>
      <c r="P4" s="15"/>
      <c r="Q4" s="15"/>
      <c r="R4" s="13"/>
      <c r="S4" s="15"/>
      <c r="T4" s="15"/>
      <c r="U4" s="15"/>
      <c r="V4" s="15"/>
      <c r="W4" s="15"/>
      <c r="X4" s="15"/>
      <c r="Y4" s="15"/>
      <c r="Z4" s="15"/>
      <c r="AA4" s="15"/>
      <c r="AB4" s="13"/>
      <c r="AC4" s="13"/>
      <c r="AD4" s="13"/>
      <c r="AE4" s="13"/>
      <c r="AF4" s="13"/>
    </row>
    <row r="5" spans="1:32">
      <c r="A5" s="16" t="s">
        <v>2</v>
      </c>
      <c r="B5" s="16">
        <v>1970</v>
      </c>
      <c r="C5" s="16">
        <v>1975</v>
      </c>
      <c r="D5" s="16">
        <v>1980</v>
      </c>
      <c r="E5" s="16">
        <v>1985</v>
      </c>
      <c r="F5" s="16">
        <v>1990</v>
      </c>
      <c r="G5" s="16">
        <v>1991</v>
      </c>
      <c r="H5" s="16">
        <v>1992</v>
      </c>
      <c r="I5" s="16">
        <v>1993</v>
      </c>
      <c r="J5" s="16">
        <v>1994</v>
      </c>
      <c r="K5" s="16">
        <v>1995</v>
      </c>
      <c r="L5" s="16">
        <v>1996</v>
      </c>
      <c r="M5" s="16">
        <v>1997</v>
      </c>
      <c r="N5" s="16">
        <v>1998</v>
      </c>
      <c r="O5" s="16">
        <v>1999</v>
      </c>
      <c r="P5" s="16">
        <v>2000</v>
      </c>
      <c r="Q5" s="16">
        <v>2001</v>
      </c>
      <c r="R5" s="16">
        <v>2002</v>
      </c>
      <c r="S5" s="16">
        <v>2003</v>
      </c>
      <c r="T5" s="16">
        <v>2004</v>
      </c>
      <c r="U5" s="16">
        <v>2005</v>
      </c>
      <c r="V5" s="16">
        <v>2006</v>
      </c>
      <c r="W5" s="16">
        <v>2007</v>
      </c>
      <c r="X5" s="16">
        <v>2008</v>
      </c>
      <c r="Y5" s="16">
        <v>2009</v>
      </c>
      <c r="Z5" s="16">
        <v>2010</v>
      </c>
      <c r="AA5" s="16">
        <v>2011</v>
      </c>
      <c r="AB5" s="67">
        <v>2012</v>
      </c>
      <c r="AC5" s="13"/>
      <c r="AD5" s="13"/>
      <c r="AE5" s="13"/>
      <c r="AF5" s="13"/>
    </row>
    <row r="6" spans="1:32">
      <c r="A6" s="15" t="s">
        <v>3</v>
      </c>
      <c r="B6" s="18">
        <v>4900</v>
      </c>
      <c r="C6" s="18">
        <v>5694</v>
      </c>
      <c r="D6" s="18">
        <v>7024</v>
      </c>
      <c r="E6" s="18">
        <v>6127</v>
      </c>
      <c r="F6" s="18">
        <v>6663</v>
      </c>
      <c r="G6" s="18">
        <v>6519</v>
      </c>
      <c r="H6" s="18">
        <v>6504</v>
      </c>
      <c r="I6" s="18">
        <v>6651</v>
      </c>
      <c r="J6" s="18">
        <v>6565</v>
      </c>
      <c r="K6" s="18">
        <v>6384</v>
      </c>
      <c r="L6" s="17">
        <v>6164.2186600000005</v>
      </c>
      <c r="M6" s="17">
        <v>6276.4222699999991</v>
      </c>
      <c r="N6" s="17">
        <v>6232.1956900000005</v>
      </c>
      <c r="O6" s="17">
        <v>5721.1754069999997</v>
      </c>
      <c r="P6" s="17">
        <v>5330.201145</v>
      </c>
      <c r="Q6" s="17">
        <v>4917.2186760000004</v>
      </c>
      <c r="R6" s="18">
        <v>4709.4075706228896</v>
      </c>
      <c r="S6" s="17">
        <v>4338.9440284152597</v>
      </c>
      <c r="T6" s="17">
        <v>3968.4804862076298</v>
      </c>
      <c r="U6" s="83">
        <v>3791.4922759401215</v>
      </c>
      <c r="V6" s="83">
        <v>3537.8416985686586</v>
      </c>
      <c r="W6" s="83">
        <v>3284.1911211971956</v>
      </c>
      <c r="X6" s="75">
        <v>3030.5405438257326</v>
      </c>
      <c r="Y6" s="75">
        <v>2029.3164207289001</v>
      </c>
      <c r="Z6" s="75">
        <v>2106.3521357289001</v>
      </c>
      <c r="AA6" s="75">
        <v>1980.5751187288997</v>
      </c>
      <c r="AB6" s="75">
        <v>1980.5751187288997</v>
      </c>
      <c r="AC6" s="13"/>
      <c r="AD6" s="13"/>
      <c r="AE6" s="14"/>
      <c r="AF6" s="14"/>
    </row>
    <row r="7" spans="1:32">
      <c r="A7" s="15" t="s">
        <v>4</v>
      </c>
      <c r="B7" s="18">
        <v>4325</v>
      </c>
      <c r="C7" s="18">
        <v>4007</v>
      </c>
      <c r="D7" s="18">
        <v>3555</v>
      </c>
      <c r="E7" s="18">
        <v>3209</v>
      </c>
      <c r="F7" s="18">
        <v>3035</v>
      </c>
      <c r="G7" s="18">
        <v>2979</v>
      </c>
      <c r="H7" s="18">
        <v>3071</v>
      </c>
      <c r="I7" s="18">
        <v>3151</v>
      </c>
      <c r="J7" s="18">
        <v>3147</v>
      </c>
      <c r="K7" s="18">
        <v>3144</v>
      </c>
      <c r="L7" s="17">
        <v>3151.4075800000001</v>
      </c>
      <c r="M7" s="17">
        <v>3100.6291200000001</v>
      </c>
      <c r="N7" s="17">
        <v>3049.7537699999998</v>
      </c>
      <c r="O7" s="17">
        <v>2708.91635</v>
      </c>
      <c r="P7" s="17">
        <v>2723.1669440000001</v>
      </c>
      <c r="Q7" s="17">
        <v>2757.201896</v>
      </c>
      <c r="R7" s="18">
        <v>2040.8726871181088</v>
      </c>
      <c r="S7" s="17">
        <v>1964.7400999770223</v>
      </c>
      <c r="T7" s="17">
        <v>1888.6075128359357</v>
      </c>
      <c r="U7" s="83">
        <v>1808.9599683086594</v>
      </c>
      <c r="V7" s="83">
        <v>1669.7298342684944</v>
      </c>
      <c r="W7" s="83">
        <v>1530.4997002283294</v>
      </c>
      <c r="X7" s="75">
        <v>1391.2695661881646</v>
      </c>
      <c r="Y7" s="75">
        <v>1391.2695661881646</v>
      </c>
      <c r="Z7" s="75">
        <v>1391.2695661881646</v>
      </c>
      <c r="AA7" s="75">
        <v>1391.2695661881646</v>
      </c>
      <c r="AB7" s="75">
        <v>1391.2695661881646</v>
      </c>
      <c r="AC7" s="13"/>
      <c r="AD7" s="13"/>
      <c r="AE7" s="14"/>
      <c r="AF7" s="14"/>
    </row>
    <row r="8" spans="1:32">
      <c r="A8" s="15" t="s">
        <v>5</v>
      </c>
      <c r="B8" s="18">
        <v>836</v>
      </c>
      <c r="C8" s="18">
        <v>785</v>
      </c>
      <c r="D8" s="18">
        <v>741</v>
      </c>
      <c r="E8" s="18">
        <v>712</v>
      </c>
      <c r="F8" s="18">
        <v>1196</v>
      </c>
      <c r="G8" s="18">
        <v>1281</v>
      </c>
      <c r="H8" s="18">
        <v>1353</v>
      </c>
      <c r="I8" s="18">
        <v>1308</v>
      </c>
      <c r="J8" s="18">
        <v>1303</v>
      </c>
      <c r="K8" s="18">
        <v>1298</v>
      </c>
      <c r="L8" s="17">
        <v>1196.9553500000002</v>
      </c>
      <c r="M8" s="17">
        <v>1177.0580299999999</v>
      </c>
      <c r="N8" s="17">
        <v>1100.92275</v>
      </c>
      <c r="O8" s="17">
        <v>767.93349799999999</v>
      </c>
      <c r="P8" s="17">
        <v>765.56884000000002</v>
      </c>
      <c r="Q8" s="17">
        <v>779.19232399999999</v>
      </c>
      <c r="R8" s="18">
        <v>737.82918226867719</v>
      </c>
      <c r="S8" s="17">
        <v>735.23022946321441</v>
      </c>
      <c r="T8" s="17">
        <v>732.63127665775164</v>
      </c>
      <c r="U8" s="83">
        <v>729.05331123517317</v>
      </c>
      <c r="V8" s="83">
        <v>680.13440947140737</v>
      </c>
      <c r="W8" s="83">
        <v>631.21550770764156</v>
      </c>
      <c r="X8" s="75">
        <v>582.29660594387587</v>
      </c>
      <c r="Y8" s="75">
        <v>582.29660594387587</v>
      </c>
      <c r="Z8" s="75">
        <v>582.29660594387587</v>
      </c>
      <c r="AA8" s="75">
        <v>582.29660594387587</v>
      </c>
      <c r="AB8" s="75">
        <v>582.29660594387587</v>
      </c>
      <c r="AC8" s="13"/>
      <c r="AD8" s="13"/>
      <c r="AE8" s="14"/>
      <c r="AF8" s="14"/>
    </row>
    <row r="9" spans="1:32">
      <c r="A9" s="15" t="s">
        <v>6</v>
      </c>
      <c r="B9" s="18">
        <v>271</v>
      </c>
      <c r="C9" s="18">
        <v>221</v>
      </c>
      <c r="D9" s="18">
        <v>213</v>
      </c>
      <c r="E9" s="18">
        <v>262</v>
      </c>
      <c r="F9" s="15">
        <v>168</v>
      </c>
      <c r="G9" s="15">
        <v>165</v>
      </c>
      <c r="H9" s="15">
        <v>163</v>
      </c>
      <c r="I9" s="15">
        <v>155</v>
      </c>
      <c r="J9" s="15">
        <v>160</v>
      </c>
      <c r="K9" s="15">
        <v>158</v>
      </c>
      <c r="L9" s="17">
        <v>124.77827000000001</v>
      </c>
      <c r="M9" s="17">
        <v>126.84078</v>
      </c>
      <c r="N9" s="17">
        <v>129.07328000000001</v>
      </c>
      <c r="O9" s="17">
        <v>102.469069</v>
      </c>
      <c r="P9" s="17">
        <v>104.668492</v>
      </c>
      <c r="Q9" s="17">
        <v>107.18793700000001</v>
      </c>
      <c r="R9" s="18">
        <v>69.832238463935283</v>
      </c>
      <c r="S9" s="17">
        <v>66.852727242097075</v>
      </c>
      <c r="T9" s="17">
        <v>63.873216020258866</v>
      </c>
      <c r="U9" s="83">
        <v>60.893704798420657</v>
      </c>
      <c r="V9" s="83">
        <v>58.794902666433771</v>
      </c>
      <c r="W9" s="83">
        <v>56.696100534446884</v>
      </c>
      <c r="X9" s="75">
        <v>54.597298402459991</v>
      </c>
      <c r="Y9" s="75">
        <v>54.597298402459991</v>
      </c>
      <c r="Z9" s="75">
        <v>54.597298402459991</v>
      </c>
      <c r="AA9" s="75">
        <v>54.597298402459991</v>
      </c>
      <c r="AB9" s="75">
        <v>54.597298402459991</v>
      </c>
      <c r="AC9" s="13"/>
      <c r="AD9" s="13"/>
      <c r="AE9" s="14"/>
      <c r="AF9" s="14"/>
    </row>
    <row r="10" spans="1:32">
      <c r="A10" s="15" t="s">
        <v>7</v>
      </c>
      <c r="B10" s="18">
        <v>77</v>
      </c>
      <c r="C10" s="18">
        <v>73</v>
      </c>
      <c r="D10" s="18">
        <v>65</v>
      </c>
      <c r="E10" s="18">
        <v>87</v>
      </c>
      <c r="F10" s="15">
        <v>97</v>
      </c>
      <c r="G10" s="15">
        <v>76</v>
      </c>
      <c r="H10" s="15">
        <v>81</v>
      </c>
      <c r="I10" s="15">
        <v>83</v>
      </c>
      <c r="J10" s="15">
        <v>91</v>
      </c>
      <c r="K10" s="15">
        <v>98</v>
      </c>
      <c r="L10" s="17">
        <v>83.40795</v>
      </c>
      <c r="M10" s="17">
        <v>89.052089999999993</v>
      </c>
      <c r="N10" s="17">
        <v>89.152259999999998</v>
      </c>
      <c r="O10" s="17">
        <v>85.839584000000002</v>
      </c>
      <c r="P10" s="17">
        <v>88.854873999999995</v>
      </c>
      <c r="Q10" s="17">
        <v>94.370709000000005</v>
      </c>
      <c r="R10" s="18">
        <v>68.942318994498351</v>
      </c>
      <c r="S10" s="17">
        <v>68.018802547686576</v>
      </c>
      <c r="T10" s="17">
        <v>67.095286100874802</v>
      </c>
      <c r="U10" s="83">
        <v>66.171769654063013</v>
      </c>
      <c r="V10" s="83">
        <v>70.517673921138694</v>
      </c>
      <c r="W10" s="83">
        <v>74.863578188214376</v>
      </c>
      <c r="X10" s="75">
        <v>79.209482455290043</v>
      </c>
      <c r="Y10" s="75">
        <v>79.209482455290043</v>
      </c>
      <c r="Z10" s="75">
        <v>79.209482455290043</v>
      </c>
      <c r="AA10" s="75">
        <v>79.209482455290043</v>
      </c>
      <c r="AB10" s="75">
        <v>79.209482455290043</v>
      </c>
      <c r="AC10" s="13"/>
      <c r="AD10" s="13"/>
      <c r="AE10" s="14"/>
      <c r="AF10" s="14"/>
    </row>
    <row r="11" spans="1:32">
      <c r="A11" s="15" t="s">
        <v>8</v>
      </c>
      <c r="B11" s="18">
        <v>240</v>
      </c>
      <c r="C11" s="18">
        <v>63</v>
      </c>
      <c r="D11" s="18">
        <v>72</v>
      </c>
      <c r="E11" s="18">
        <v>124</v>
      </c>
      <c r="F11" s="15">
        <v>153</v>
      </c>
      <c r="G11" s="15">
        <v>121</v>
      </c>
      <c r="H11" s="15">
        <v>148</v>
      </c>
      <c r="I11" s="15">
        <v>123</v>
      </c>
      <c r="J11" s="15">
        <v>117</v>
      </c>
      <c r="K11" s="15">
        <v>110</v>
      </c>
      <c r="L11" s="17">
        <v>139.08267999999998</v>
      </c>
      <c r="M11" s="17">
        <v>143.15672000000001</v>
      </c>
      <c r="N11" s="17">
        <v>142.97984</v>
      </c>
      <c r="O11" s="17">
        <v>120.085521</v>
      </c>
      <c r="P11" s="17">
        <v>122.131897</v>
      </c>
      <c r="Q11" s="17">
        <v>124.29669899999999</v>
      </c>
      <c r="R11" s="18">
        <v>354.19122147511536</v>
      </c>
      <c r="S11" s="17">
        <v>352.42782680944543</v>
      </c>
      <c r="T11" s="17">
        <v>350.66443214377551</v>
      </c>
      <c r="U11" s="83">
        <v>348.90103747810559</v>
      </c>
      <c r="V11" s="83">
        <v>374.0075821463048</v>
      </c>
      <c r="W11" s="83">
        <v>399.114126814504</v>
      </c>
      <c r="X11" s="75">
        <v>424.22067148270327</v>
      </c>
      <c r="Y11" s="75">
        <v>424.22067148270327</v>
      </c>
      <c r="Z11" s="75">
        <v>424.22067148270327</v>
      </c>
      <c r="AA11" s="75">
        <v>424.22067148270327</v>
      </c>
      <c r="AB11" s="75">
        <v>424.22067148270327</v>
      </c>
      <c r="AC11" s="13"/>
      <c r="AD11" s="13"/>
      <c r="AE11" s="14"/>
      <c r="AF11" s="14"/>
    </row>
    <row r="12" spans="1:32">
      <c r="A12" s="15" t="s">
        <v>9</v>
      </c>
      <c r="B12" s="18">
        <v>187</v>
      </c>
      <c r="C12" s="18">
        <v>182</v>
      </c>
      <c r="D12" s="18">
        <v>205</v>
      </c>
      <c r="E12" s="18">
        <v>327</v>
      </c>
      <c r="F12" s="15">
        <v>378</v>
      </c>
      <c r="G12" s="15">
        <v>352</v>
      </c>
      <c r="H12" s="15">
        <v>361</v>
      </c>
      <c r="I12" s="15">
        <v>370</v>
      </c>
      <c r="J12" s="15">
        <v>389</v>
      </c>
      <c r="K12" s="15">
        <v>399</v>
      </c>
      <c r="L12" s="17">
        <v>432.79967999999997</v>
      </c>
      <c r="M12" s="17">
        <v>460.22217000000001</v>
      </c>
      <c r="N12" s="17">
        <v>466.66404999999997</v>
      </c>
      <c r="O12" s="17">
        <v>451.14304299999998</v>
      </c>
      <c r="P12" s="17">
        <v>478.78160800000001</v>
      </c>
      <c r="Q12" s="17">
        <v>504.27396999999996</v>
      </c>
      <c r="R12" s="18">
        <v>429.41703632859327</v>
      </c>
      <c r="S12" s="17">
        <v>446.902436820329</v>
      </c>
      <c r="T12" s="17">
        <v>464.38783731206473</v>
      </c>
      <c r="U12" s="83">
        <v>478.69769780380039</v>
      </c>
      <c r="V12" s="83">
        <v>456.47733660526484</v>
      </c>
      <c r="W12" s="83">
        <v>434.25697540672928</v>
      </c>
      <c r="X12" s="75">
        <v>412.03661420819378</v>
      </c>
      <c r="Y12" s="75">
        <v>412.03661420819378</v>
      </c>
      <c r="Z12" s="75">
        <v>412.03661420819378</v>
      </c>
      <c r="AA12" s="75">
        <v>412.03661420819378</v>
      </c>
      <c r="AB12" s="75">
        <v>412.03661420819378</v>
      </c>
      <c r="AC12" s="13"/>
      <c r="AD12" s="13"/>
      <c r="AE12" s="14"/>
      <c r="AF12" s="14"/>
    </row>
    <row r="13" spans="1:32">
      <c r="A13" s="15" t="s">
        <v>10</v>
      </c>
      <c r="B13" s="18">
        <v>0</v>
      </c>
      <c r="C13" s="18">
        <v>0</v>
      </c>
      <c r="D13" s="18">
        <v>0</v>
      </c>
      <c r="E13" s="18">
        <v>2</v>
      </c>
      <c r="F13" s="15">
        <v>1</v>
      </c>
      <c r="G13" s="15">
        <v>2</v>
      </c>
      <c r="H13" s="15">
        <v>3</v>
      </c>
      <c r="I13" s="15">
        <v>3</v>
      </c>
      <c r="J13" s="15">
        <v>3</v>
      </c>
      <c r="K13" s="15">
        <v>3</v>
      </c>
      <c r="L13" s="17">
        <v>2.3939499999999998</v>
      </c>
      <c r="M13" s="17">
        <v>2.5049999999999999</v>
      </c>
      <c r="N13" s="17">
        <v>2.55593</v>
      </c>
      <c r="O13" s="17">
        <v>4.2687879999999998</v>
      </c>
      <c r="P13" s="17">
        <v>4.3423470000000002</v>
      </c>
      <c r="Q13" s="17">
        <v>4.4422690000000005</v>
      </c>
      <c r="R13" s="18">
        <v>6.8837153010068972</v>
      </c>
      <c r="S13" s="17">
        <v>6.0440878971122682</v>
      </c>
      <c r="T13" s="17">
        <v>5.2044604932176393</v>
      </c>
      <c r="U13" s="83">
        <v>4.3648330893230094</v>
      </c>
      <c r="V13" s="83">
        <v>4.6945949416278401</v>
      </c>
      <c r="W13" s="83">
        <v>5.0243567939326708</v>
      </c>
      <c r="X13" s="75">
        <v>5.3541186462375006</v>
      </c>
      <c r="Y13" s="75">
        <v>5.3541186462375006</v>
      </c>
      <c r="Z13" s="75">
        <v>5.3541186462375006</v>
      </c>
      <c r="AA13" s="75">
        <v>5.3541186462375006</v>
      </c>
      <c r="AB13" s="75">
        <v>5.3541186462375006</v>
      </c>
      <c r="AC13" s="13"/>
      <c r="AD13" s="13"/>
      <c r="AE13" s="14"/>
      <c r="AF13" s="14"/>
    </row>
    <row r="14" spans="1:32">
      <c r="A14" s="15" t="s">
        <v>12</v>
      </c>
      <c r="B14" s="18">
        <v>0</v>
      </c>
      <c r="C14" s="18">
        <v>0</v>
      </c>
      <c r="D14" s="18">
        <v>0</v>
      </c>
      <c r="E14" s="18">
        <v>2</v>
      </c>
      <c r="F14" s="15">
        <v>3</v>
      </c>
      <c r="G14" s="15">
        <v>6</v>
      </c>
      <c r="H14" s="15">
        <v>5</v>
      </c>
      <c r="I14" s="15">
        <v>5</v>
      </c>
      <c r="J14" s="15">
        <v>5</v>
      </c>
      <c r="K14" s="15">
        <v>6</v>
      </c>
      <c r="L14" s="17">
        <v>15.41628</v>
      </c>
      <c r="M14" s="17">
        <v>15.87298</v>
      </c>
      <c r="N14" s="17">
        <v>16.109929999999999</v>
      </c>
      <c r="O14" s="17">
        <v>14.487960999999999</v>
      </c>
      <c r="P14" s="17">
        <v>15.477937000000001</v>
      </c>
      <c r="Q14" s="17">
        <v>16.054811999999998</v>
      </c>
      <c r="R14" s="18">
        <v>19.134947455362997</v>
      </c>
      <c r="S14" s="17">
        <v>18.126297306349759</v>
      </c>
      <c r="T14" s="17">
        <v>17.117647157336521</v>
      </c>
      <c r="U14" s="83">
        <v>16.108997008323279</v>
      </c>
      <c r="V14" s="83">
        <v>13.626477343690686</v>
      </c>
      <c r="W14" s="83">
        <v>11.143957679058094</v>
      </c>
      <c r="X14" s="75">
        <v>8.6614380144254994</v>
      </c>
      <c r="Y14" s="75">
        <v>8.6614380144254994</v>
      </c>
      <c r="Z14" s="75">
        <v>8.6614380144254994</v>
      </c>
      <c r="AA14" s="75">
        <v>8.6614380144254994</v>
      </c>
      <c r="AB14" s="75">
        <v>8.6614380144254994</v>
      </c>
      <c r="AC14" s="13"/>
      <c r="AD14" s="13"/>
      <c r="AE14" s="14"/>
      <c r="AF14" s="14"/>
    </row>
    <row r="15" spans="1:32">
      <c r="A15" s="15" t="s">
        <v>13</v>
      </c>
      <c r="B15" s="18">
        <v>440</v>
      </c>
      <c r="C15" s="18">
        <v>159</v>
      </c>
      <c r="D15" s="18">
        <v>111</v>
      </c>
      <c r="E15" s="18">
        <v>87</v>
      </c>
      <c r="F15" s="15">
        <v>91</v>
      </c>
      <c r="G15" s="15">
        <v>95</v>
      </c>
      <c r="H15" s="15">
        <v>96</v>
      </c>
      <c r="I15" s="15">
        <v>123</v>
      </c>
      <c r="J15" s="15">
        <v>114</v>
      </c>
      <c r="K15" s="15">
        <v>99</v>
      </c>
      <c r="L15" s="17">
        <v>152.58750000000001</v>
      </c>
      <c r="M15" s="17">
        <v>156.72121999999999</v>
      </c>
      <c r="N15" s="17">
        <v>163.25598000000002</v>
      </c>
      <c r="O15" s="17">
        <v>161.662462</v>
      </c>
      <c r="P15" s="17">
        <v>128.73061100000001</v>
      </c>
      <c r="Q15" s="17">
        <v>130.05542399999999</v>
      </c>
      <c r="R15" s="18">
        <v>110.75884598519221</v>
      </c>
      <c r="S15" s="17">
        <v>122.39123599154651</v>
      </c>
      <c r="T15" s="17">
        <v>134.02362599790081</v>
      </c>
      <c r="U15" s="83">
        <v>145.61745600425513</v>
      </c>
      <c r="V15" s="83">
        <v>129.33842669292144</v>
      </c>
      <c r="W15" s="83">
        <v>113.05939738158774</v>
      </c>
      <c r="X15" s="75">
        <v>96.780368070254042</v>
      </c>
      <c r="Y15" s="75">
        <v>96.780368070254042</v>
      </c>
      <c r="Z15" s="75">
        <v>96.780368070254042</v>
      </c>
      <c r="AA15" s="75">
        <v>96.780368070254042</v>
      </c>
      <c r="AB15" s="75">
        <v>96.780368070254042</v>
      </c>
      <c r="AC15" s="13"/>
      <c r="AD15" s="13"/>
      <c r="AE15" s="14"/>
      <c r="AF15" s="14"/>
    </row>
    <row r="16" spans="1:32">
      <c r="A16" s="15" t="s">
        <v>14</v>
      </c>
      <c r="B16" s="18">
        <v>12624</v>
      </c>
      <c r="C16" s="18">
        <v>12061</v>
      </c>
      <c r="D16" s="18">
        <v>11493</v>
      </c>
      <c r="E16" s="18">
        <v>10932</v>
      </c>
      <c r="F16" s="18">
        <v>9592</v>
      </c>
      <c r="G16" s="18">
        <v>9449</v>
      </c>
      <c r="H16" s="18">
        <v>9306</v>
      </c>
      <c r="I16" s="18">
        <v>9162</v>
      </c>
      <c r="J16" s="18">
        <v>9019</v>
      </c>
      <c r="K16" s="18">
        <v>8876</v>
      </c>
      <c r="L16" s="17">
        <v>8732.7439600000016</v>
      </c>
      <c r="M16" s="17">
        <v>8791.7872799999986</v>
      </c>
      <c r="N16" s="17">
        <v>8619.2681699999994</v>
      </c>
      <c r="O16" s="17">
        <v>8371.3374299999996</v>
      </c>
      <c r="P16" s="17">
        <v>8393.5218599999989</v>
      </c>
      <c r="Q16" s="17">
        <v>7774.1959100000004</v>
      </c>
      <c r="R16" s="18">
        <v>7870.1203883298776</v>
      </c>
      <c r="S16" s="17">
        <v>7410.6873270483056</v>
      </c>
      <c r="T16" s="17">
        <v>6951.2542657667336</v>
      </c>
      <c r="U16" s="83">
        <v>6455.7706837822034</v>
      </c>
      <c r="V16" s="83">
        <v>6666.7183483640047</v>
      </c>
      <c r="W16" s="83">
        <v>6877.666012945806</v>
      </c>
      <c r="X16" s="75">
        <v>7088.6136775276063</v>
      </c>
      <c r="Y16" s="75">
        <v>6691.7714785942271</v>
      </c>
      <c r="Z16" s="75">
        <v>5950.7119500979052</v>
      </c>
      <c r="AA16" s="75">
        <v>4986.1984075973187</v>
      </c>
      <c r="AB16" s="75">
        <v>3955.4233241773518</v>
      </c>
      <c r="AC16" s="13"/>
      <c r="AD16" s="13"/>
      <c r="AE16" s="14"/>
      <c r="AF16" s="14"/>
    </row>
    <row r="17" spans="1:32">
      <c r="A17" s="15" t="s">
        <v>15</v>
      </c>
      <c r="B17" s="18">
        <v>2652</v>
      </c>
      <c r="C17" s="18">
        <v>2968</v>
      </c>
      <c r="D17" s="18">
        <v>3353</v>
      </c>
      <c r="E17" s="18">
        <v>3576</v>
      </c>
      <c r="F17" s="18">
        <v>3781</v>
      </c>
      <c r="G17" s="18">
        <v>3849</v>
      </c>
      <c r="H17" s="18">
        <v>3915</v>
      </c>
      <c r="I17" s="18">
        <v>3981</v>
      </c>
      <c r="J17" s="18">
        <v>4047</v>
      </c>
      <c r="K17" s="18">
        <v>4113</v>
      </c>
      <c r="L17" s="17">
        <v>4179.20856</v>
      </c>
      <c r="M17" s="17">
        <v>4178.1268799999998</v>
      </c>
      <c r="N17" s="17">
        <v>4156.3456699999997</v>
      </c>
      <c r="O17" s="17">
        <v>4084.4155989999999</v>
      </c>
      <c r="P17" s="17">
        <v>4166.9662539999999</v>
      </c>
      <c r="Q17" s="17">
        <v>4156.0193380000001</v>
      </c>
      <c r="R17" s="18">
        <v>4506.895391339096</v>
      </c>
      <c r="S17" s="17">
        <v>4633.6865660205131</v>
      </c>
      <c r="T17" s="17">
        <v>4760.4777407019301</v>
      </c>
      <c r="U17" s="83">
        <v>4869.4301883694397</v>
      </c>
      <c r="V17" s="83">
        <v>4500.5287882345183</v>
      </c>
      <c r="W17" s="83">
        <v>4131.6273880995968</v>
      </c>
      <c r="X17" s="75">
        <v>3762.7259879646763</v>
      </c>
      <c r="Y17" s="75">
        <v>3645.9108839886312</v>
      </c>
      <c r="Z17" s="75">
        <v>3344.2514122133971</v>
      </c>
      <c r="AA17" s="75">
        <v>2929.8861512223198</v>
      </c>
      <c r="AB17" s="75">
        <v>2447.1156273073548</v>
      </c>
      <c r="AC17" s="13"/>
      <c r="AD17" s="13"/>
      <c r="AE17" s="14"/>
      <c r="AF17" s="14"/>
    </row>
    <row r="18" spans="1:32">
      <c r="A18" s="15" t="s">
        <v>16</v>
      </c>
      <c r="B18" s="18">
        <v>330</v>
      </c>
      <c r="C18" s="18">
        <v>165</v>
      </c>
      <c r="D18" s="18">
        <v>248</v>
      </c>
      <c r="E18" s="18">
        <v>310</v>
      </c>
      <c r="F18" s="15">
        <v>369</v>
      </c>
      <c r="G18" s="15">
        <v>286</v>
      </c>
      <c r="H18" s="15">
        <v>255</v>
      </c>
      <c r="I18" s="15">
        <v>241</v>
      </c>
      <c r="J18" s="15">
        <v>390</v>
      </c>
      <c r="K18" s="15">
        <v>267</v>
      </c>
      <c r="L18" s="17">
        <v>412.36083000000002</v>
      </c>
      <c r="M18" s="17">
        <v>186.56205</v>
      </c>
      <c r="N18" s="17">
        <v>179.48262</v>
      </c>
      <c r="O18" s="17">
        <v>251.008478</v>
      </c>
      <c r="P18" s="17">
        <v>276.02077600000001</v>
      </c>
      <c r="Q18" s="17">
        <v>184.00074600000002</v>
      </c>
      <c r="R18" s="18">
        <v>210.5218700388956</v>
      </c>
      <c r="S18" s="17">
        <v>230.65230631547783</v>
      </c>
      <c r="T18" s="17">
        <v>250.78274259206006</v>
      </c>
      <c r="U18" s="83">
        <v>270.91317886864238</v>
      </c>
      <c r="V18" s="83">
        <v>266.92262170057711</v>
      </c>
      <c r="W18" s="83">
        <v>262.93206453251184</v>
      </c>
      <c r="X18" s="75">
        <v>261.50268410327016</v>
      </c>
      <c r="Y18" s="75">
        <v>261.50268410327016</v>
      </c>
      <c r="Z18" s="75">
        <v>261.50268410327016</v>
      </c>
      <c r="AA18" s="75">
        <v>261.50268410327016</v>
      </c>
      <c r="AB18" s="75">
        <v>261.50268410327016</v>
      </c>
      <c r="AC18" s="13"/>
      <c r="AD18" s="13"/>
      <c r="AE18" s="14"/>
      <c r="AF18" s="14"/>
    </row>
    <row r="19" spans="1:32">
      <c r="A19" s="15"/>
      <c r="B19" s="18"/>
      <c r="C19" s="18"/>
      <c r="D19" s="18"/>
      <c r="E19" s="18"/>
      <c r="F19" s="15"/>
      <c r="G19" s="15"/>
      <c r="H19" s="15"/>
      <c r="I19" s="15"/>
      <c r="J19" s="15"/>
      <c r="K19" s="15"/>
      <c r="L19" s="17"/>
      <c r="M19" s="17"/>
      <c r="N19" s="17"/>
      <c r="O19" s="17"/>
      <c r="P19" s="17"/>
      <c r="Q19" s="17"/>
      <c r="R19" s="17"/>
      <c r="S19" s="17"/>
      <c r="T19" s="17"/>
      <c r="U19" s="79"/>
      <c r="V19" s="17"/>
      <c r="W19" s="15"/>
      <c r="X19" s="18"/>
      <c r="Y19" s="15"/>
      <c r="Z19" s="15"/>
      <c r="AA19" s="15"/>
      <c r="AB19" s="13"/>
      <c r="AC19" s="13"/>
      <c r="AD19" s="13"/>
      <c r="AE19" s="13"/>
      <c r="AF19" s="13"/>
    </row>
    <row r="20" spans="1:32">
      <c r="A20" s="15"/>
      <c r="B20" s="18"/>
      <c r="C20" s="18"/>
      <c r="D20" s="18"/>
      <c r="E20" s="18"/>
      <c r="F20" s="15"/>
      <c r="G20" s="15"/>
      <c r="H20" s="15"/>
      <c r="I20" s="15"/>
      <c r="J20" s="15"/>
      <c r="K20" s="15"/>
      <c r="L20" s="17"/>
      <c r="M20" s="17"/>
      <c r="N20" s="17"/>
      <c r="O20" s="17"/>
      <c r="P20" s="17"/>
      <c r="Q20" s="17"/>
      <c r="R20" s="17"/>
      <c r="S20" s="17"/>
      <c r="T20" s="17"/>
      <c r="U20" s="79"/>
      <c r="V20" s="17"/>
      <c r="W20" s="15"/>
      <c r="X20" s="18"/>
      <c r="Y20" s="15"/>
      <c r="Z20" s="15"/>
      <c r="AA20" s="15"/>
      <c r="AB20" s="13"/>
      <c r="AC20" s="13"/>
      <c r="AD20" s="13"/>
      <c r="AE20" s="13"/>
      <c r="AF20" s="13"/>
    </row>
    <row r="21" spans="1:32">
      <c r="A21" s="15" t="s">
        <v>17</v>
      </c>
      <c r="B21" s="18">
        <v>26883</v>
      </c>
      <c r="C21" s="18">
        <v>26377</v>
      </c>
      <c r="D21" s="18">
        <v>27079</v>
      </c>
      <c r="E21" s="18">
        <v>25757</v>
      </c>
      <c r="F21" s="18">
        <v>25529</v>
      </c>
      <c r="G21" s="18">
        <v>25179</v>
      </c>
      <c r="H21" s="18">
        <v>25260</v>
      </c>
      <c r="I21" s="18">
        <v>25357</v>
      </c>
      <c r="J21" s="18">
        <v>25349</v>
      </c>
      <c r="K21" s="18">
        <v>24956</v>
      </c>
      <c r="L21" s="17">
        <v>24787.369309999998</v>
      </c>
      <c r="M21" s="17">
        <v>24704.96486</v>
      </c>
      <c r="N21" s="17">
        <v>24347.768379999998</v>
      </c>
      <c r="O21" s="17">
        <v>22844.750438000003</v>
      </c>
      <c r="P21" s="17">
        <v>22598.433585000002</v>
      </c>
      <c r="Q21" s="17">
        <v>21548.510710000002</v>
      </c>
      <c r="R21" s="17">
        <v>21135.254397152992</v>
      </c>
      <c r="S21" s="17">
        <v>20394.70397185436</v>
      </c>
      <c r="T21" s="17">
        <v>19654.600529987471</v>
      </c>
      <c r="U21" s="79">
        <f>SUM(U6:U18)</f>
        <v>19046.375102340531</v>
      </c>
      <c r="V21" s="50">
        <f t="shared" ref="V21:AB21" si="0">SUM(V6:V18)</f>
        <v>18429.332694925044</v>
      </c>
      <c r="W21" s="50">
        <f t="shared" si="0"/>
        <v>17812.290287509553</v>
      </c>
      <c r="X21" s="50">
        <f t="shared" si="0"/>
        <v>17197.809056832892</v>
      </c>
      <c r="Y21" s="50">
        <f t="shared" si="0"/>
        <v>15682.927630826634</v>
      </c>
      <c r="Z21" s="50">
        <f t="shared" si="0"/>
        <v>14717.244345555078</v>
      </c>
      <c r="AA21" s="50">
        <f t="shared" si="0"/>
        <v>13212.588525063413</v>
      </c>
      <c r="AB21" s="50">
        <f t="shared" si="0"/>
        <v>11699.042917728479</v>
      </c>
      <c r="AC21" s="13"/>
      <c r="AD21" s="13"/>
      <c r="AE21" s="13"/>
      <c r="AF21" s="13"/>
    </row>
    <row r="22" spans="1:32">
      <c r="A22" s="56" t="s">
        <v>49</v>
      </c>
      <c r="B22" s="18" t="s">
        <v>11</v>
      </c>
      <c r="C22" s="18" t="s">
        <v>11</v>
      </c>
      <c r="D22" s="18" t="s">
        <v>11</v>
      </c>
      <c r="E22" s="18" t="s">
        <v>11</v>
      </c>
      <c r="F22" s="18">
        <v>361.68541999999997</v>
      </c>
      <c r="G22" s="18">
        <v>246.9358</v>
      </c>
      <c r="H22" s="18">
        <v>233.74489000000003</v>
      </c>
      <c r="I22" s="18">
        <v>233.74489000000003</v>
      </c>
      <c r="J22" s="18">
        <v>381.68380999999999</v>
      </c>
      <c r="K22" s="18">
        <v>258.19341000000003</v>
      </c>
      <c r="L22" s="18">
        <v>404.98626999999999</v>
      </c>
      <c r="M22" s="18">
        <v>179.11698000000001</v>
      </c>
      <c r="N22" s="18">
        <v>171.95885000000001</v>
      </c>
      <c r="O22" s="18">
        <v>236.147471</v>
      </c>
      <c r="P22" s="18">
        <v>263.201187</v>
      </c>
      <c r="Q22" s="18">
        <v>170.963967</v>
      </c>
      <c r="R22" s="18">
        <v>113.619264789</v>
      </c>
      <c r="S22" s="86">
        <v>113.619264789</v>
      </c>
      <c r="T22" s="86">
        <v>113.619264789</v>
      </c>
      <c r="U22" s="79">
        <v>93.808955837276386</v>
      </c>
      <c r="V22" s="79">
        <v>93.808955837276386</v>
      </c>
      <c r="W22" s="79">
        <v>93.808955837276386</v>
      </c>
      <c r="X22" s="50">
        <v>96.370132576099991</v>
      </c>
      <c r="Y22" s="50">
        <v>96.370132576099991</v>
      </c>
      <c r="Z22" s="50">
        <v>96.370132576099991</v>
      </c>
      <c r="AA22" s="50">
        <v>96.370132576099991</v>
      </c>
      <c r="AB22" s="50">
        <v>96.370132576099991</v>
      </c>
      <c r="AC22" s="13"/>
      <c r="AD22" s="13"/>
      <c r="AE22" s="13"/>
      <c r="AF22" s="13"/>
    </row>
    <row r="23" spans="1:32">
      <c r="A23" s="56" t="s">
        <v>50</v>
      </c>
      <c r="B23" s="18">
        <v>26883</v>
      </c>
      <c r="C23" s="18">
        <v>26377</v>
      </c>
      <c r="D23" s="18">
        <v>27079</v>
      </c>
      <c r="E23" s="18">
        <v>25757</v>
      </c>
      <c r="F23" s="18">
        <v>25167.314579999998</v>
      </c>
      <c r="G23" s="18">
        <v>24932.064200000001</v>
      </c>
      <c r="H23" s="18">
        <v>25026.255109999998</v>
      </c>
      <c r="I23" s="18">
        <v>25123.255109999998</v>
      </c>
      <c r="J23" s="18">
        <v>24967.316190000001</v>
      </c>
      <c r="K23" s="18">
        <v>24697.80659</v>
      </c>
      <c r="L23" s="18">
        <v>24382.383039999997</v>
      </c>
      <c r="M23" s="18">
        <v>24525.847880000001</v>
      </c>
      <c r="N23" s="18">
        <v>24175.809529999999</v>
      </c>
      <c r="O23" s="18">
        <v>22608.602967000003</v>
      </c>
      <c r="P23" s="18">
        <v>22335.232398000004</v>
      </c>
      <c r="Q23" s="18">
        <v>21377.546743000003</v>
      </c>
      <c r="R23" s="84">
        <f t="shared" ref="R23:T23" si="1">R21 - R22</f>
        <v>21021.635132363994</v>
      </c>
      <c r="S23" s="84">
        <f t="shared" si="1"/>
        <v>20281.084707065362</v>
      </c>
      <c r="T23" s="84">
        <f t="shared" si="1"/>
        <v>19540.981265198472</v>
      </c>
      <c r="U23" s="79">
        <f>U21 - U22</f>
        <v>18952.566146503254</v>
      </c>
      <c r="V23" s="58">
        <f t="shared" ref="V23:W23" si="2">V21 - V22</f>
        <v>18335.523739087766</v>
      </c>
      <c r="W23" s="58">
        <f t="shared" si="2"/>
        <v>17718.481331672276</v>
      </c>
      <c r="X23" s="18">
        <f>X21 - X22</f>
        <v>17101.438924256792</v>
      </c>
      <c r="Y23" s="58">
        <f t="shared" ref="Y23:AB23" si="3">Y21 - Y22</f>
        <v>15586.557498250535</v>
      </c>
      <c r="Z23" s="58">
        <f t="shared" si="3"/>
        <v>14620.874212978979</v>
      </c>
      <c r="AA23" s="58">
        <f t="shared" si="3"/>
        <v>13116.218392487313</v>
      </c>
      <c r="AB23" s="58">
        <f t="shared" si="3"/>
        <v>11602.672785152379</v>
      </c>
      <c r="AC23" s="13"/>
      <c r="AD23" s="13"/>
      <c r="AE23" s="13"/>
      <c r="AF23" s="13"/>
    </row>
    <row r="24" spans="1:32">
      <c r="A24" s="15"/>
      <c r="B24" s="15"/>
      <c r="C24" s="15"/>
      <c r="D24" s="15"/>
      <c r="E24" s="15"/>
      <c r="F24" s="18">
        <v>5131.3145799999984</v>
      </c>
      <c r="G24" s="15"/>
      <c r="H24" s="15"/>
      <c r="I24" s="15"/>
      <c r="J24" s="15"/>
      <c r="K24" s="15"/>
      <c r="L24" s="18">
        <v>5306.2118599999931</v>
      </c>
      <c r="M24" s="15"/>
      <c r="N24" s="17"/>
      <c r="O24" s="18">
        <v>4431.6745310000042</v>
      </c>
      <c r="P24" s="15"/>
      <c r="Q24" s="15"/>
      <c r="R24" s="18"/>
      <c r="S24" s="15"/>
      <c r="T24" s="15"/>
      <c r="U24" s="15"/>
      <c r="V24" s="15"/>
      <c r="W24" s="15"/>
      <c r="X24" s="18"/>
      <c r="Y24" s="15"/>
      <c r="Z24" s="15"/>
      <c r="AA24" s="15"/>
      <c r="AB24" s="13"/>
      <c r="AC24" s="13"/>
      <c r="AD24" s="13"/>
      <c r="AE24" s="13"/>
      <c r="AF24" s="13"/>
    </row>
    <row r="25" spans="1:32">
      <c r="A25" s="15"/>
      <c r="B25" s="16">
        <v>1970</v>
      </c>
      <c r="C25" s="16">
        <v>1975</v>
      </c>
      <c r="D25" s="16">
        <v>1980</v>
      </c>
      <c r="E25" s="16">
        <v>1985</v>
      </c>
      <c r="F25" s="16">
        <v>1990</v>
      </c>
      <c r="G25" s="16">
        <v>1991</v>
      </c>
      <c r="H25" s="16">
        <v>1992</v>
      </c>
      <c r="I25" s="16">
        <v>1993</v>
      </c>
      <c r="J25" s="16">
        <v>1994</v>
      </c>
      <c r="K25" s="16">
        <v>1995</v>
      </c>
      <c r="L25" s="16">
        <v>1996</v>
      </c>
      <c r="M25" s="16">
        <v>1997</v>
      </c>
      <c r="N25" s="16">
        <v>1998</v>
      </c>
      <c r="O25" s="16">
        <v>1999</v>
      </c>
      <c r="P25" s="16">
        <v>2000</v>
      </c>
      <c r="Q25" s="16">
        <v>2001</v>
      </c>
      <c r="R25" s="16">
        <v>2002</v>
      </c>
      <c r="S25" s="16">
        <v>2003</v>
      </c>
      <c r="T25" s="16">
        <v>2004</v>
      </c>
      <c r="U25" s="16">
        <v>2005</v>
      </c>
      <c r="V25" s="16">
        <v>2006</v>
      </c>
      <c r="W25" s="16">
        <v>2007</v>
      </c>
      <c r="X25" s="20">
        <v>2008</v>
      </c>
      <c r="Y25" s="16">
        <v>2009</v>
      </c>
      <c r="Z25" s="16">
        <v>2010</v>
      </c>
      <c r="AA25" s="16">
        <v>2011</v>
      </c>
      <c r="AB25" s="67">
        <v>2012</v>
      </c>
      <c r="AC25" s="13"/>
      <c r="AD25" s="13"/>
      <c r="AE25" s="13"/>
      <c r="AF25" s="13"/>
    </row>
    <row r="26" spans="1:32">
      <c r="A26" s="15" t="s">
        <v>28</v>
      </c>
      <c r="B26" s="18">
        <f>SUM(B6:B8)</f>
        <v>10061</v>
      </c>
      <c r="C26" s="86">
        <f t="shared" ref="C26:AB26" si="4">SUM(C6:C8)</f>
        <v>10486</v>
      </c>
      <c r="D26" s="86">
        <f t="shared" si="4"/>
        <v>11320</v>
      </c>
      <c r="E26" s="86">
        <f t="shared" si="4"/>
        <v>10048</v>
      </c>
      <c r="F26" s="86">
        <f t="shared" si="4"/>
        <v>10894</v>
      </c>
      <c r="G26" s="86">
        <f t="shared" si="4"/>
        <v>10779</v>
      </c>
      <c r="H26" s="86">
        <f t="shared" si="4"/>
        <v>10928</v>
      </c>
      <c r="I26" s="86">
        <f t="shared" si="4"/>
        <v>11110</v>
      </c>
      <c r="J26" s="86">
        <f t="shared" si="4"/>
        <v>11015</v>
      </c>
      <c r="K26" s="86">
        <f t="shared" si="4"/>
        <v>10826</v>
      </c>
      <c r="L26" s="86">
        <f t="shared" si="4"/>
        <v>10512.581590000002</v>
      </c>
      <c r="M26" s="86">
        <f t="shared" si="4"/>
        <v>10554.109419999999</v>
      </c>
      <c r="N26" s="86">
        <f t="shared" si="4"/>
        <v>10382.87221</v>
      </c>
      <c r="O26" s="86">
        <f t="shared" si="4"/>
        <v>9198.0252550000005</v>
      </c>
      <c r="P26" s="86">
        <f t="shared" si="4"/>
        <v>8818.9369289999995</v>
      </c>
      <c r="Q26" s="86">
        <f t="shared" si="4"/>
        <v>8453.6128960000005</v>
      </c>
      <c r="R26" s="86">
        <f t="shared" si="4"/>
        <v>7488.1094400096754</v>
      </c>
      <c r="S26" s="86">
        <f t="shared" si="4"/>
        <v>7038.9143578554967</v>
      </c>
      <c r="T26" s="86">
        <f t="shared" si="4"/>
        <v>6589.7192757013181</v>
      </c>
      <c r="U26" s="86">
        <f t="shared" si="4"/>
        <v>6329.5055554839546</v>
      </c>
      <c r="V26" s="86">
        <f t="shared" si="4"/>
        <v>5887.7059423085611</v>
      </c>
      <c r="W26" s="86">
        <f t="shared" si="4"/>
        <v>5445.9063291331668</v>
      </c>
      <c r="X26" s="86">
        <f t="shared" si="4"/>
        <v>5004.1067159577733</v>
      </c>
      <c r="Y26" s="86">
        <f t="shared" si="4"/>
        <v>4002.8825928609403</v>
      </c>
      <c r="Z26" s="86">
        <f t="shared" si="4"/>
        <v>4079.9183078609403</v>
      </c>
      <c r="AA26" s="86">
        <f t="shared" si="4"/>
        <v>3954.14129086094</v>
      </c>
      <c r="AB26" s="86">
        <f t="shared" si="4"/>
        <v>3954.14129086094</v>
      </c>
      <c r="AC26" s="13"/>
      <c r="AD26" s="13"/>
      <c r="AE26" s="13"/>
      <c r="AF26" s="13"/>
    </row>
    <row r="27" spans="1:32">
      <c r="A27" s="15" t="s">
        <v>29</v>
      </c>
      <c r="B27" s="18">
        <f>SUM(B9:B15)</f>
        <v>1215</v>
      </c>
      <c r="C27" s="86">
        <f t="shared" ref="C27:AB27" si="5">SUM(C9:C15)</f>
        <v>698</v>
      </c>
      <c r="D27" s="86">
        <f t="shared" si="5"/>
        <v>666</v>
      </c>
      <c r="E27" s="86">
        <f t="shared" si="5"/>
        <v>891</v>
      </c>
      <c r="F27" s="86">
        <f t="shared" si="5"/>
        <v>891</v>
      </c>
      <c r="G27" s="86">
        <f t="shared" si="5"/>
        <v>817</v>
      </c>
      <c r="H27" s="86">
        <f t="shared" si="5"/>
        <v>857</v>
      </c>
      <c r="I27" s="86">
        <f t="shared" si="5"/>
        <v>862</v>
      </c>
      <c r="J27" s="86">
        <f t="shared" si="5"/>
        <v>879</v>
      </c>
      <c r="K27" s="86">
        <f t="shared" si="5"/>
        <v>873</v>
      </c>
      <c r="L27" s="86">
        <f t="shared" si="5"/>
        <v>950.46630999999991</v>
      </c>
      <c r="M27" s="86">
        <f t="shared" si="5"/>
        <v>994.37095999999997</v>
      </c>
      <c r="N27" s="86">
        <f t="shared" si="5"/>
        <v>1009.7912699999999</v>
      </c>
      <c r="O27" s="86">
        <f t="shared" si="5"/>
        <v>939.95642800000007</v>
      </c>
      <c r="P27" s="86">
        <f t="shared" si="5"/>
        <v>942.98776599999997</v>
      </c>
      <c r="Q27" s="86">
        <f t="shared" si="5"/>
        <v>980.6818199999999</v>
      </c>
      <c r="R27" s="86">
        <f t="shared" si="5"/>
        <v>1059.1603240037043</v>
      </c>
      <c r="S27" s="86">
        <f t="shared" si="5"/>
        <v>1080.7634146145665</v>
      </c>
      <c r="T27" s="86">
        <f t="shared" si="5"/>
        <v>1102.3665052254287</v>
      </c>
      <c r="U27" s="86">
        <f t="shared" si="5"/>
        <v>1120.7554958362912</v>
      </c>
      <c r="V27" s="86">
        <f t="shared" si="5"/>
        <v>1107.4569943173822</v>
      </c>
      <c r="W27" s="86">
        <f t="shared" si="5"/>
        <v>1094.1584927984729</v>
      </c>
      <c r="X27" s="86">
        <f t="shared" si="5"/>
        <v>1080.8599912795639</v>
      </c>
      <c r="Y27" s="86">
        <f t="shared" si="5"/>
        <v>1080.8599912795639</v>
      </c>
      <c r="Z27" s="86">
        <f t="shared" si="5"/>
        <v>1080.8599912795639</v>
      </c>
      <c r="AA27" s="86">
        <f t="shared" si="5"/>
        <v>1080.8599912795639</v>
      </c>
      <c r="AB27" s="86">
        <f t="shared" si="5"/>
        <v>1080.8599912795639</v>
      </c>
      <c r="AC27" s="13"/>
      <c r="AD27" s="13"/>
      <c r="AE27" s="13"/>
      <c r="AF27" s="13"/>
    </row>
    <row r="28" spans="1:32">
      <c r="A28" s="15" t="s">
        <v>30</v>
      </c>
      <c r="B28" s="18">
        <f>B16+B17</f>
        <v>15276</v>
      </c>
      <c r="C28" s="86">
        <f t="shared" ref="C28:AB28" si="6">C16+C17</f>
        <v>15029</v>
      </c>
      <c r="D28" s="86">
        <f t="shared" si="6"/>
        <v>14846</v>
      </c>
      <c r="E28" s="86">
        <f t="shared" si="6"/>
        <v>14508</v>
      </c>
      <c r="F28" s="86">
        <f t="shared" si="6"/>
        <v>13373</v>
      </c>
      <c r="G28" s="86">
        <f t="shared" si="6"/>
        <v>13298</v>
      </c>
      <c r="H28" s="86">
        <f t="shared" si="6"/>
        <v>13221</v>
      </c>
      <c r="I28" s="86">
        <f t="shared" si="6"/>
        <v>13143</v>
      </c>
      <c r="J28" s="86">
        <f t="shared" si="6"/>
        <v>13066</v>
      </c>
      <c r="K28" s="86">
        <f t="shared" si="6"/>
        <v>12989</v>
      </c>
      <c r="L28" s="86">
        <f t="shared" si="6"/>
        <v>12911.952520000003</v>
      </c>
      <c r="M28" s="86">
        <f t="shared" si="6"/>
        <v>12969.914159999998</v>
      </c>
      <c r="N28" s="86">
        <f t="shared" si="6"/>
        <v>12775.613839999998</v>
      </c>
      <c r="O28" s="86">
        <f t="shared" si="6"/>
        <v>12455.753029</v>
      </c>
      <c r="P28" s="86">
        <f t="shared" si="6"/>
        <v>12560.488114</v>
      </c>
      <c r="Q28" s="86">
        <f t="shared" si="6"/>
        <v>11930.215248</v>
      </c>
      <c r="R28" s="86">
        <f t="shared" si="6"/>
        <v>12377.015779668975</v>
      </c>
      <c r="S28" s="86">
        <f t="shared" si="6"/>
        <v>12044.37389306882</v>
      </c>
      <c r="T28" s="86">
        <f t="shared" si="6"/>
        <v>11711.732006468665</v>
      </c>
      <c r="U28" s="86">
        <f t="shared" si="6"/>
        <v>11325.200872151643</v>
      </c>
      <c r="V28" s="86">
        <f t="shared" si="6"/>
        <v>11167.247136598522</v>
      </c>
      <c r="W28" s="86">
        <f t="shared" si="6"/>
        <v>11009.293401045403</v>
      </c>
      <c r="X28" s="86">
        <f t="shared" si="6"/>
        <v>10851.339665492284</v>
      </c>
      <c r="Y28" s="86">
        <f t="shared" si="6"/>
        <v>10337.682362582858</v>
      </c>
      <c r="Z28" s="86">
        <f t="shared" si="6"/>
        <v>9294.9633623113023</v>
      </c>
      <c r="AA28" s="86">
        <f t="shared" si="6"/>
        <v>7916.0845588196389</v>
      </c>
      <c r="AB28" s="86">
        <f t="shared" si="6"/>
        <v>6402.5389514847066</v>
      </c>
      <c r="AC28" s="13"/>
      <c r="AD28" s="13"/>
      <c r="AE28" s="13"/>
      <c r="AF28" s="13"/>
    </row>
    <row r="29" spans="1:32">
      <c r="A29" s="15" t="s">
        <v>31</v>
      </c>
      <c r="B29" s="18">
        <f>B18</f>
        <v>330</v>
      </c>
      <c r="C29" s="86">
        <f t="shared" ref="C29:AB29" si="7">C18</f>
        <v>165</v>
      </c>
      <c r="D29" s="86">
        <f t="shared" si="7"/>
        <v>248</v>
      </c>
      <c r="E29" s="86">
        <f t="shared" si="7"/>
        <v>310</v>
      </c>
      <c r="F29" s="86">
        <f t="shared" si="7"/>
        <v>369</v>
      </c>
      <c r="G29" s="86">
        <f t="shared" si="7"/>
        <v>286</v>
      </c>
      <c r="H29" s="86">
        <f t="shared" si="7"/>
        <v>255</v>
      </c>
      <c r="I29" s="86">
        <f t="shared" si="7"/>
        <v>241</v>
      </c>
      <c r="J29" s="86">
        <f t="shared" si="7"/>
        <v>390</v>
      </c>
      <c r="K29" s="86">
        <f t="shared" si="7"/>
        <v>267</v>
      </c>
      <c r="L29" s="86">
        <f t="shared" si="7"/>
        <v>412.36083000000002</v>
      </c>
      <c r="M29" s="86">
        <f t="shared" si="7"/>
        <v>186.56205</v>
      </c>
      <c r="N29" s="86">
        <f t="shared" si="7"/>
        <v>179.48262</v>
      </c>
      <c r="O29" s="86">
        <f t="shared" si="7"/>
        <v>251.008478</v>
      </c>
      <c r="P29" s="86">
        <f t="shared" si="7"/>
        <v>276.02077600000001</v>
      </c>
      <c r="Q29" s="86">
        <f t="shared" si="7"/>
        <v>184.00074600000002</v>
      </c>
      <c r="R29" s="86">
        <f t="shared" si="7"/>
        <v>210.5218700388956</v>
      </c>
      <c r="S29" s="86">
        <f t="shared" si="7"/>
        <v>230.65230631547783</v>
      </c>
      <c r="T29" s="86">
        <f t="shared" si="7"/>
        <v>250.78274259206006</v>
      </c>
      <c r="U29" s="86">
        <f t="shared" si="7"/>
        <v>270.91317886864238</v>
      </c>
      <c r="V29" s="86">
        <f t="shared" si="7"/>
        <v>266.92262170057711</v>
      </c>
      <c r="W29" s="86">
        <f t="shared" si="7"/>
        <v>262.93206453251184</v>
      </c>
      <c r="X29" s="86">
        <f t="shared" si="7"/>
        <v>261.50268410327016</v>
      </c>
      <c r="Y29" s="86">
        <f t="shared" si="7"/>
        <v>261.50268410327016</v>
      </c>
      <c r="Z29" s="86">
        <f t="shared" si="7"/>
        <v>261.50268410327016</v>
      </c>
      <c r="AA29" s="86">
        <f t="shared" si="7"/>
        <v>261.50268410327016</v>
      </c>
      <c r="AB29" s="86">
        <f t="shared" si="7"/>
        <v>261.50268410327016</v>
      </c>
      <c r="AC29" s="13"/>
      <c r="AD29" s="13"/>
      <c r="AE29" s="13"/>
      <c r="AF29" s="13"/>
    </row>
    <row r="30" spans="1:32">
      <c r="A30" s="15" t="s">
        <v>32</v>
      </c>
      <c r="B30" s="18">
        <f>SUM(B26:B29)</f>
        <v>26882</v>
      </c>
      <c r="C30" s="86">
        <f t="shared" ref="C30:AB30" si="8">SUM(C26:C29)</f>
        <v>26378</v>
      </c>
      <c r="D30" s="86">
        <f t="shared" si="8"/>
        <v>27080</v>
      </c>
      <c r="E30" s="86">
        <f t="shared" si="8"/>
        <v>25757</v>
      </c>
      <c r="F30" s="86">
        <f t="shared" si="8"/>
        <v>25527</v>
      </c>
      <c r="G30" s="86">
        <f t="shared" si="8"/>
        <v>25180</v>
      </c>
      <c r="H30" s="86">
        <f t="shared" si="8"/>
        <v>25261</v>
      </c>
      <c r="I30" s="86">
        <f t="shared" si="8"/>
        <v>25356</v>
      </c>
      <c r="J30" s="86">
        <f t="shared" si="8"/>
        <v>25350</v>
      </c>
      <c r="K30" s="86">
        <f t="shared" si="8"/>
        <v>24955</v>
      </c>
      <c r="L30" s="86">
        <f t="shared" si="8"/>
        <v>24787.361250000005</v>
      </c>
      <c r="M30" s="86">
        <f t="shared" si="8"/>
        <v>24704.956589999998</v>
      </c>
      <c r="N30" s="86">
        <f t="shared" si="8"/>
        <v>24347.759939999996</v>
      </c>
      <c r="O30" s="86">
        <f t="shared" si="8"/>
        <v>22844.743189999997</v>
      </c>
      <c r="P30" s="86">
        <f t="shared" si="8"/>
        <v>22598.433585000002</v>
      </c>
      <c r="Q30" s="86">
        <f t="shared" si="8"/>
        <v>21548.510710000002</v>
      </c>
      <c r="R30" s="86">
        <f t="shared" si="8"/>
        <v>21134.807413721246</v>
      </c>
      <c r="S30" s="86">
        <f t="shared" si="8"/>
        <v>20394.70397185436</v>
      </c>
      <c r="T30" s="86">
        <f t="shared" si="8"/>
        <v>19654.600529987471</v>
      </c>
      <c r="U30" s="86">
        <f t="shared" si="8"/>
        <v>19046.375102340531</v>
      </c>
      <c r="V30" s="86">
        <f t="shared" si="8"/>
        <v>18429.332694925044</v>
      </c>
      <c r="W30" s="86">
        <f t="shared" si="8"/>
        <v>17812.290287509557</v>
      </c>
      <c r="X30" s="86">
        <f t="shared" si="8"/>
        <v>17197.809056832892</v>
      </c>
      <c r="Y30" s="86">
        <f t="shared" si="8"/>
        <v>15682.927630826633</v>
      </c>
      <c r="Z30" s="86">
        <f t="shared" si="8"/>
        <v>14717.244345555077</v>
      </c>
      <c r="AA30" s="86">
        <f t="shared" si="8"/>
        <v>13212.588525063413</v>
      </c>
      <c r="AB30" s="86">
        <f t="shared" si="8"/>
        <v>11699.04291772848</v>
      </c>
      <c r="AC30" s="13"/>
      <c r="AD30" s="13"/>
      <c r="AE30" s="13"/>
      <c r="AF30" s="1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B32"/>
  <sheetViews>
    <sheetView workbookViewId="0">
      <pane xSplit="1" ySplit="4" topLeftCell="B5" activePane="bottomRight" state="frozen"/>
      <selection pane="topRight" activeCell="B1" sqref="B1"/>
      <selection pane="bottomLeft" activeCell="A5" sqref="A5"/>
      <selection pane="bottomRight" activeCell="S37" sqref="S37"/>
    </sheetView>
  </sheetViews>
  <sheetFormatPr defaultRowHeight="15"/>
  <cols>
    <col min="1" max="1" width="35.5703125" style="70" bestFit="1" customWidth="1"/>
    <col min="2" max="16384" width="9.140625" style="70"/>
  </cols>
  <sheetData>
    <row r="1" spans="1:28">
      <c r="A1" s="97"/>
      <c r="B1" s="98"/>
      <c r="C1" s="103" t="s">
        <v>33</v>
      </c>
      <c r="D1" s="103"/>
      <c r="E1" s="103"/>
      <c r="F1" s="103"/>
      <c r="G1" s="103"/>
      <c r="H1" s="103"/>
      <c r="I1" s="104"/>
      <c r="J1" s="104"/>
      <c r="K1" s="97"/>
      <c r="L1" s="97"/>
      <c r="M1" s="97"/>
      <c r="N1" s="97"/>
      <c r="O1" s="97"/>
      <c r="P1" s="97"/>
      <c r="Q1" s="97"/>
      <c r="R1" s="97" t="s">
        <v>72</v>
      </c>
      <c r="S1" s="97"/>
      <c r="T1" s="97"/>
      <c r="U1" s="97"/>
      <c r="V1" s="97"/>
      <c r="W1" s="97"/>
      <c r="X1" s="97"/>
      <c r="Y1" s="97"/>
      <c r="Z1" s="97"/>
    </row>
    <row r="2" spans="1:28">
      <c r="A2" s="97"/>
      <c r="B2" s="98"/>
      <c r="C2" s="103" t="s">
        <v>73</v>
      </c>
      <c r="D2" s="103"/>
      <c r="E2" s="103"/>
      <c r="F2" s="103"/>
      <c r="G2" s="103"/>
      <c r="H2" s="103"/>
      <c r="I2" s="104"/>
      <c r="J2" s="104"/>
      <c r="K2" s="97"/>
      <c r="L2" s="97"/>
      <c r="M2" s="97"/>
      <c r="N2" s="97"/>
      <c r="O2" s="97"/>
      <c r="P2" s="97"/>
      <c r="Q2" s="97"/>
      <c r="R2" s="97" t="s">
        <v>74</v>
      </c>
      <c r="S2" s="97"/>
      <c r="T2" s="97"/>
      <c r="U2" s="97"/>
      <c r="V2" s="97"/>
      <c r="W2" s="97"/>
      <c r="X2" s="97"/>
      <c r="Y2" s="97"/>
      <c r="Z2" s="97"/>
    </row>
    <row r="3" spans="1:28">
      <c r="A3" s="97"/>
      <c r="B3" s="98"/>
      <c r="C3" s="103"/>
      <c r="D3" s="103"/>
      <c r="E3" s="103"/>
      <c r="F3" s="103"/>
      <c r="G3" s="103"/>
      <c r="H3" s="103"/>
      <c r="I3" s="104"/>
      <c r="J3" s="104"/>
      <c r="K3" s="97"/>
      <c r="L3" s="97"/>
      <c r="M3" s="97"/>
      <c r="N3" s="97"/>
      <c r="O3" s="97"/>
      <c r="P3" s="97"/>
      <c r="Q3" s="97"/>
      <c r="R3" s="97" t="s">
        <v>75</v>
      </c>
      <c r="S3" s="97"/>
      <c r="T3" s="97"/>
      <c r="U3" s="97"/>
      <c r="V3" s="97"/>
      <c r="W3" s="97"/>
      <c r="X3" s="97"/>
      <c r="Y3" s="97"/>
      <c r="Z3" s="97"/>
    </row>
    <row r="4" spans="1:28">
      <c r="A4" s="98" t="s">
        <v>2</v>
      </c>
      <c r="B4" s="98">
        <v>1970</v>
      </c>
      <c r="C4" s="98">
        <v>1975</v>
      </c>
      <c r="D4" s="98">
        <v>1980</v>
      </c>
      <c r="E4" s="98">
        <v>1985</v>
      </c>
      <c r="F4" s="98">
        <v>1990</v>
      </c>
      <c r="G4" s="98">
        <v>1991</v>
      </c>
      <c r="H4" s="98">
        <v>1992</v>
      </c>
      <c r="I4" s="98">
        <v>1993</v>
      </c>
      <c r="J4" s="98">
        <v>1994</v>
      </c>
      <c r="K4" s="98">
        <v>1995</v>
      </c>
      <c r="L4" s="98">
        <v>1996</v>
      </c>
      <c r="M4" s="98">
        <v>1997</v>
      </c>
      <c r="N4" s="98">
        <v>1998</v>
      </c>
      <c r="O4" s="98">
        <v>1999</v>
      </c>
      <c r="P4" s="98">
        <v>2000</v>
      </c>
      <c r="Q4" s="98">
        <v>2001</v>
      </c>
      <c r="R4" s="98">
        <v>2002</v>
      </c>
      <c r="S4" s="98">
        <v>2003</v>
      </c>
      <c r="T4" s="98">
        <v>2004</v>
      </c>
      <c r="U4" s="98">
        <v>2005</v>
      </c>
      <c r="V4" s="98">
        <v>2006</v>
      </c>
      <c r="W4" s="98">
        <v>2007</v>
      </c>
      <c r="X4" s="98">
        <v>2008</v>
      </c>
      <c r="Y4" s="97">
        <v>2009</v>
      </c>
      <c r="Z4" s="95">
        <v>2010</v>
      </c>
      <c r="AA4" s="95">
        <v>2011</v>
      </c>
      <c r="AB4" s="95">
        <v>2012</v>
      </c>
    </row>
    <row r="5" spans="1:28">
      <c r="A5" s="97" t="s">
        <v>3</v>
      </c>
      <c r="B5" s="100">
        <v>1775</v>
      </c>
      <c r="C5" s="100">
        <v>1191</v>
      </c>
      <c r="D5" s="100">
        <v>879</v>
      </c>
      <c r="E5" s="100">
        <v>280</v>
      </c>
      <c r="F5" s="97">
        <v>295</v>
      </c>
      <c r="G5" s="97">
        <v>257</v>
      </c>
      <c r="H5" s="97">
        <v>257</v>
      </c>
      <c r="I5" s="97">
        <v>279</v>
      </c>
      <c r="J5" s="97">
        <v>273</v>
      </c>
      <c r="K5" s="97">
        <v>268</v>
      </c>
      <c r="L5" s="101">
        <v>288.79710999999998</v>
      </c>
      <c r="M5" s="101">
        <v>294.51621</v>
      </c>
      <c r="N5" s="101">
        <v>228.99937</v>
      </c>
      <c r="O5" s="101">
        <v>226.796537</v>
      </c>
      <c r="P5" s="101">
        <v>225.03700000000001</v>
      </c>
      <c r="Q5" s="101">
        <v>257.80200000000002</v>
      </c>
      <c r="R5" s="100">
        <v>219.23268641572821</v>
      </c>
      <c r="S5" s="99">
        <v>201.54046013164</v>
      </c>
      <c r="T5" s="99">
        <v>183.8482338475518</v>
      </c>
      <c r="U5" s="99">
        <v>166.15600756346359</v>
      </c>
      <c r="V5" s="101">
        <v>180.10782245874717</v>
      </c>
      <c r="W5" s="101">
        <v>194.05963735403074</v>
      </c>
      <c r="X5" s="101">
        <v>208.01145224931429</v>
      </c>
      <c r="Y5" s="110">
        <v>208.01145224931429</v>
      </c>
      <c r="Z5" s="110">
        <v>208.01145224931429</v>
      </c>
      <c r="AA5" s="110">
        <v>208.01145224931429</v>
      </c>
      <c r="AB5" s="110">
        <v>208.01145224931429</v>
      </c>
    </row>
    <row r="6" spans="1:28">
      <c r="A6" s="97" t="s">
        <v>4</v>
      </c>
      <c r="B6" s="100">
        <v>641</v>
      </c>
      <c r="C6" s="100">
        <v>564</v>
      </c>
      <c r="D6" s="100">
        <v>679</v>
      </c>
      <c r="E6" s="100">
        <v>247</v>
      </c>
      <c r="F6" s="97">
        <v>270</v>
      </c>
      <c r="G6" s="97">
        <v>233</v>
      </c>
      <c r="H6" s="97">
        <v>243</v>
      </c>
      <c r="I6" s="97">
        <v>257</v>
      </c>
      <c r="J6" s="97">
        <v>270</v>
      </c>
      <c r="K6" s="97">
        <v>302</v>
      </c>
      <c r="L6" s="101">
        <v>238.4076</v>
      </c>
      <c r="M6" s="101">
        <v>232.35514000000001</v>
      </c>
      <c r="N6" s="101">
        <v>228.94286</v>
      </c>
      <c r="O6" s="101">
        <v>209.21266600000007</v>
      </c>
      <c r="P6" s="101">
        <v>210.92400000000001</v>
      </c>
      <c r="Q6" s="101">
        <v>220.16800000000001</v>
      </c>
      <c r="R6" s="100">
        <v>251.01540207703553</v>
      </c>
      <c r="S6" s="99">
        <v>248.17248400566848</v>
      </c>
      <c r="T6" s="99">
        <v>245.32956593430143</v>
      </c>
      <c r="U6" s="99">
        <v>242.48664786293438</v>
      </c>
      <c r="V6" s="101">
        <v>209.12817145257222</v>
      </c>
      <c r="W6" s="101">
        <v>175.76969504221006</v>
      </c>
      <c r="X6" s="101">
        <v>142.41121863184793</v>
      </c>
      <c r="Y6" s="110">
        <v>142.41121863184793</v>
      </c>
      <c r="Z6" s="110">
        <v>142.41121863184793</v>
      </c>
      <c r="AA6" s="110">
        <v>142.41121863184793</v>
      </c>
      <c r="AB6" s="110">
        <v>142.41121863184793</v>
      </c>
    </row>
    <row r="7" spans="1:28">
      <c r="A7" s="97" t="s">
        <v>5</v>
      </c>
      <c r="B7" s="100">
        <v>455</v>
      </c>
      <c r="C7" s="100">
        <v>492</v>
      </c>
      <c r="D7" s="100">
        <v>887</v>
      </c>
      <c r="E7" s="100">
        <v>1009</v>
      </c>
      <c r="F7" s="97">
        <v>631</v>
      </c>
      <c r="G7" s="97">
        <v>657</v>
      </c>
      <c r="H7" s="97">
        <v>683</v>
      </c>
      <c r="I7" s="97">
        <v>588</v>
      </c>
      <c r="J7" s="97">
        <v>570</v>
      </c>
      <c r="K7" s="97">
        <v>610</v>
      </c>
      <c r="L7" s="101">
        <v>380.17192999999997</v>
      </c>
      <c r="M7" s="101">
        <v>380.75522999999998</v>
      </c>
      <c r="N7" s="101">
        <v>378.33542999999997</v>
      </c>
      <c r="O7" s="101">
        <v>417</v>
      </c>
      <c r="P7" s="101">
        <v>456.54199999999997</v>
      </c>
      <c r="Q7" s="101">
        <v>458.85300000000001</v>
      </c>
      <c r="R7" s="100">
        <v>69.351190405258748</v>
      </c>
      <c r="S7" s="99">
        <v>64.507766343721201</v>
      </c>
      <c r="T7" s="99">
        <v>59.664342282183654</v>
      </c>
      <c r="U7" s="99">
        <v>54.820918220646107</v>
      </c>
      <c r="V7" s="101">
        <v>43.475453340803504</v>
      </c>
      <c r="W7" s="101">
        <v>32.129988460960902</v>
      </c>
      <c r="X7" s="101">
        <v>20.78452358111829</v>
      </c>
      <c r="Y7" s="110">
        <v>20.78452358111829</v>
      </c>
      <c r="Z7" s="110">
        <v>20.78452358111829</v>
      </c>
      <c r="AA7" s="110">
        <v>20.78452358111829</v>
      </c>
      <c r="AB7" s="110">
        <v>20.78452358111829</v>
      </c>
    </row>
    <row r="8" spans="1:28">
      <c r="A8" s="97" t="s">
        <v>6</v>
      </c>
      <c r="B8" s="100">
        <v>235</v>
      </c>
      <c r="C8" s="100">
        <v>127</v>
      </c>
      <c r="D8" s="100">
        <v>148</v>
      </c>
      <c r="E8" s="100">
        <v>58</v>
      </c>
      <c r="F8" s="97">
        <v>77</v>
      </c>
      <c r="G8" s="97">
        <v>68</v>
      </c>
      <c r="H8" s="97">
        <v>71</v>
      </c>
      <c r="I8" s="97">
        <v>66</v>
      </c>
      <c r="J8" s="97">
        <v>76</v>
      </c>
      <c r="K8" s="97">
        <v>67</v>
      </c>
      <c r="L8" s="101">
        <v>63.109790000000004</v>
      </c>
      <c r="M8" s="101">
        <v>63.838039999999999</v>
      </c>
      <c r="N8" s="101">
        <v>64.835940000000008</v>
      </c>
      <c r="O8" s="101">
        <v>35.99438</v>
      </c>
      <c r="P8" s="101">
        <v>36.798000000000002</v>
      </c>
      <c r="Q8" s="101">
        <v>37.85</v>
      </c>
      <c r="R8" s="100">
        <v>36.157575498333991</v>
      </c>
      <c r="S8" s="99">
        <v>36.123352555277037</v>
      </c>
      <c r="T8" s="99">
        <v>36.089129612220077</v>
      </c>
      <c r="U8" s="99">
        <v>36.054906669163117</v>
      </c>
      <c r="V8" s="101">
        <v>29.911985590125614</v>
      </c>
      <c r="W8" s="101">
        <v>23.769064511088111</v>
      </c>
      <c r="X8" s="101">
        <v>17.626143432050608</v>
      </c>
      <c r="Y8" s="110">
        <v>17.626143432050608</v>
      </c>
      <c r="Z8" s="110">
        <v>17.626143432050608</v>
      </c>
      <c r="AA8" s="110">
        <v>17.626143432050608</v>
      </c>
      <c r="AB8" s="110">
        <v>17.626143432050608</v>
      </c>
    </row>
    <row r="9" spans="1:28">
      <c r="A9" s="97" t="s">
        <v>7</v>
      </c>
      <c r="B9" s="100">
        <v>1316</v>
      </c>
      <c r="C9" s="100">
        <v>825</v>
      </c>
      <c r="D9" s="100">
        <v>622</v>
      </c>
      <c r="E9" s="100">
        <v>220</v>
      </c>
      <c r="F9" s="97">
        <v>214</v>
      </c>
      <c r="G9" s="97">
        <v>251</v>
      </c>
      <c r="H9" s="97">
        <v>250</v>
      </c>
      <c r="I9" s="97">
        <v>181</v>
      </c>
      <c r="J9" s="97">
        <v>184</v>
      </c>
      <c r="K9" s="97">
        <v>212</v>
      </c>
      <c r="L9" s="101">
        <v>144.04846000000001</v>
      </c>
      <c r="M9" s="101">
        <v>151.07982000000001</v>
      </c>
      <c r="N9" s="101">
        <v>150.11582000000001</v>
      </c>
      <c r="O9" s="101">
        <v>65.368645000000001</v>
      </c>
      <c r="P9" s="101">
        <v>67.245999999999995</v>
      </c>
      <c r="Q9" s="101">
        <v>71.09</v>
      </c>
      <c r="R9" s="100">
        <v>64.473463852207871</v>
      </c>
      <c r="S9" s="99">
        <v>63.697814144665799</v>
      </c>
      <c r="T9" s="99">
        <v>62.922164437123726</v>
      </c>
      <c r="U9" s="99">
        <v>62.146514729581654</v>
      </c>
      <c r="V9" s="101">
        <v>55.483627763235937</v>
      </c>
      <c r="W9" s="101">
        <v>48.82074079689022</v>
      </c>
      <c r="X9" s="101">
        <v>42.157853830544504</v>
      </c>
      <c r="Y9" s="110">
        <v>42.157853830544504</v>
      </c>
      <c r="Z9" s="110">
        <v>42.157853830544504</v>
      </c>
      <c r="AA9" s="110">
        <v>42.157853830544504</v>
      </c>
      <c r="AB9" s="110">
        <v>42.157853830544504</v>
      </c>
    </row>
    <row r="10" spans="1:28">
      <c r="A10" s="97" t="s">
        <v>8</v>
      </c>
      <c r="B10" s="100">
        <v>286</v>
      </c>
      <c r="C10" s="100">
        <v>179</v>
      </c>
      <c r="D10" s="100">
        <v>138</v>
      </c>
      <c r="E10" s="100">
        <v>63</v>
      </c>
      <c r="F10" s="97">
        <v>55</v>
      </c>
      <c r="G10" s="97">
        <v>43</v>
      </c>
      <c r="H10" s="97">
        <v>43</v>
      </c>
      <c r="I10" s="97">
        <v>38</v>
      </c>
      <c r="J10" s="97">
        <v>38</v>
      </c>
      <c r="K10" s="97">
        <v>40</v>
      </c>
      <c r="L10" s="101">
        <v>29.28173</v>
      </c>
      <c r="M10" s="101">
        <v>29.856729999999999</v>
      </c>
      <c r="N10" s="101">
        <v>29.52955</v>
      </c>
      <c r="O10" s="101">
        <v>28.851578999999997</v>
      </c>
      <c r="P10" s="101">
        <v>29.178999999999998</v>
      </c>
      <c r="Q10" s="101">
        <v>29.504999999999999</v>
      </c>
      <c r="R10" s="100">
        <v>22.034176921849596</v>
      </c>
      <c r="S10" s="99">
        <v>21.665966023741976</v>
      </c>
      <c r="T10" s="99">
        <v>21.297755125634357</v>
      </c>
      <c r="U10" s="99">
        <v>20.929544227526737</v>
      </c>
      <c r="V10" s="101">
        <v>19.190951177975716</v>
      </c>
      <c r="W10" s="101">
        <v>17.452358128424695</v>
      </c>
      <c r="X10" s="101">
        <v>15.713765078873676</v>
      </c>
      <c r="Y10" s="110">
        <v>15.713765078873676</v>
      </c>
      <c r="Z10" s="110">
        <v>15.713765078873676</v>
      </c>
      <c r="AA10" s="110">
        <v>15.713765078873676</v>
      </c>
      <c r="AB10" s="110">
        <v>15.713765078873676</v>
      </c>
    </row>
    <row r="11" spans="1:28">
      <c r="A11" s="97" t="s">
        <v>9</v>
      </c>
      <c r="B11" s="100">
        <v>5832</v>
      </c>
      <c r="C11" s="100">
        <v>2572</v>
      </c>
      <c r="D11" s="100">
        <v>1846</v>
      </c>
      <c r="E11" s="100">
        <v>611</v>
      </c>
      <c r="F11" s="97">
        <v>583</v>
      </c>
      <c r="G11" s="97">
        <v>520</v>
      </c>
      <c r="H11" s="97">
        <v>506</v>
      </c>
      <c r="I11" s="97">
        <v>501</v>
      </c>
      <c r="J11" s="97">
        <v>495</v>
      </c>
      <c r="K11" s="97">
        <v>511</v>
      </c>
      <c r="L11" s="101">
        <v>325.16611999999998</v>
      </c>
      <c r="M11" s="101">
        <v>336.26503000000002</v>
      </c>
      <c r="N11" s="101">
        <v>338.04309000000001</v>
      </c>
      <c r="O11" s="101">
        <v>282.22425100000004</v>
      </c>
      <c r="P11" s="101">
        <v>292.88099999999997</v>
      </c>
      <c r="Q11" s="101">
        <v>304.529</v>
      </c>
      <c r="R11" s="100">
        <v>867.00571198947068</v>
      </c>
      <c r="S11" s="99">
        <v>861.29955311334811</v>
      </c>
      <c r="T11" s="99">
        <v>855.59339423722554</v>
      </c>
      <c r="U11" s="99">
        <v>849.88723536110297</v>
      </c>
      <c r="V11" s="101">
        <v>869.06963776939074</v>
      </c>
      <c r="W11" s="101">
        <v>888.25204017767851</v>
      </c>
      <c r="X11" s="101">
        <v>907.43444258596628</v>
      </c>
      <c r="Y11" s="110">
        <v>907.43444258596628</v>
      </c>
      <c r="Z11" s="110">
        <v>907.43444258596628</v>
      </c>
      <c r="AA11" s="110">
        <v>907.43444258596628</v>
      </c>
      <c r="AB11" s="110">
        <v>907.43444258596628</v>
      </c>
    </row>
    <row r="12" spans="1:28">
      <c r="A12" s="97" t="s">
        <v>10</v>
      </c>
      <c r="B12" s="102" t="s">
        <v>11</v>
      </c>
      <c r="C12" s="102" t="s">
        <v>11</v>
      </c>
      <c r="D12" s="102" t="s">
        <v>11</v>
      </c>
      <c r="E12" s="100">
        <v>2</v>
      </c>
      <c r="F12" s="97">
        <v>4</v>
      </c>
      <c r="G12" s="97">
        <v>5</v>
      </c>
      <c r="H12" s="97">
        <v>5</v>
      </c>
      <c r="I12" s="97">
        <v>6</v>
      </c>
      <c r="J12" s="97">
        <v>6</v>
      </c>
      <c r="K12" s="97">
        <v>6</v>
      </c>
      <c r="L12" s="101">
        <v>5.7656700000000001</v>
      </c>
      <c r="M12" s="101">
        <v>6.01492</v>
      </c>
      <c r="N12" s="101">
        <v>6.1825799999999997</v>
      </c>
      <c r="O12" s="101">
        <v>16.811583000000002</v>
      </c>
      <c r="P12" s="101">
        <v>17.148</v>
      </c>
      <c r="Q12" s="101">
        <v>17.617999999999999</v>
      </c>
      <c r="R12" s="100">
        <v>7.5481625086565112</v>
      </c>
      <c r="S12" s="99">
        <v>7.510898113559473</v>
      </c>
      <c r="T12" s="99">
        <v>7.4736337184624348</v>
      </c>
      <c r="U12" s="99">
        <v>7.4363693233653967</v>
      </c>
      <c r="V12" s="101">
        <v>5.3319265360639303</v>
      </c>
      <c r="W12" s="101">
        <v>3.2274837487624644</v>
      </c>
      <c r="X12" s="101">
        <v>1.1230409614609993</v>
      </c>
      <c r="Y12" s="110">
        <v>1.1230409614609993</v>
      </c>
      <c r="Z12" s="110">
        <v>1.1230409614609993</v>
      </c>
      <c r="AA12" s="110">
        <v>1.1230409614609993</v>
      </c>
      <c r="AB12" s="110">
        <v>1.1230409614609993</v>
      </c>
    </row>
    <row r="13" spans="1:28">
      <c r="A13" s="97" t="s">
        <v>12</v>
      </c>
      <c r="B13" s="102" t="s">
        <v>11</v>
      </c>
      <c r="C13" s="102" t="s">
        <v>11</v>
      </c>
      <c r="D13" s="102" t="s">
        <v>11</v>
      </c>
      <c r="E13" s="100">
        <v>107</v>
      </c>
      <c r="F13" s="97">
        <v>102</v>
      </c>
      <c r="G13" s="97">
        <v>101</v>
      </c>
      <c r="H13" s="97">
        <v>117</v>
      </c>
      <c r="I13" s="97">
        <v>114</v>
      </c>
      <c r="J13" s="97">
        <v>106</v>
      </c>
      <c r="K13" s="97">
        <v>109</v>
      </c>
      <c r="L13" s="101">
        <v>80.505309999999994</v>
      </c>
      <c r="M13" s="101">
        <v>83.117059999999995</v>
      </c>
      <c r="N13" s="101">
        <v>84.01521000000001</v>
      </c>
      <c r="O13" s="101">
        <v>68.629494000000022</v>
      </c>
      <c r="P13" s="101">
        <v>70.519000000000005</v>
      </c>
      <c r="Q13" s="101">
        <v>73.558999999999997</v>
      </c>
      <c r="R13" s="100">
        <v>50.844684314729605</v>
      </c>
      <c r="S13" s="99">
        <v>50.440805493151842</v>
      </c>
      <c r="T13" s="99">
        <v>50.036926671574079</v>
      </c>
      <c r="U13" s="99">
        <v>49.633047849996316</v>
      </c>
      <c r="V13" s="101">
        <v>46.719946640065508</v>
      </c>
      <c r="W13" s="101">
        <v>43.8068454301347</v>
      </c>
      <c r="X13" s="101">
        <v>40.893744220203892</v>
      </c>
      <c r="Y13" s="110">
        <v>40.893744220203892</v>
      </c>
      <c r="Z13" s="110">
        <v>40.893744220203892</v>
      </c>
      <c r="AA13" s="110">
        <v>40.893744220203892</v>
      </c>
      <c r="AB13" s="110">
        <v>40.893744220203892</v>
      </c>
    </row>
    <row r="14" spans="1:28">
      <c r="A14" s="97" t="s">
        <v>13</v>
      </c>
      <c r="B14" s="100">
        <v>999</v>
      </c>
      <c r="C14" s="100">
        <v>371</v>
      </c>
      <c r="D14" s="100">
        <v>273</v>
      </c>
      <c r="E14" s="100">
        <v>278</v>
      </c>
      <c r="F14" s="97">
        <v>271</v>
      </c>
      <c r="G14" s="97">
        <v>276</v>
      </c>
      <c r="H14" s="97">
        <v>278</v>
      </c>
      <c r="I14" s="97">
        <v>334</v>
      </c>
      <c r="J14" s="97">
        <v>313</v>
      </c>
      <c r="K14" s="97">
        <v>287</v>
      </c>
      <c r="L14" s="101">
        <v>453.84953999999999</v>
      </c>
      <c r="M14" s="101">
        <v>467.56308000000001</v>
      </c>
      <c r="N14" s="101">
        <v>488.32911999999999</v>
      </c>
      <c r="O14" s="101">
        <v>466.88808299999988</v>
      </c>
      <c r="P14" s="101">
        <v>360.71499999999997</v>
      </c>
      <c r="Q14" s="101">
        <v>361.53199999999998</v>
      </c>
      <c r="R14" s="100">
        <v>234.51795869634594</v>
      </c>
      <c r="S14" s="99">
        <v>234.13626293231135</v>
      </c>
      <c r="T14" s="99">
        <v>233.75456716827676</v>
      </c>
      <c r="U14" s="99">
        <v>233.37287140424218</v>
      </c>
      <c r="V14" s="101">
        <v>228.87862518008788</v>
      </c>
      <c r="W14" s="101">
        <v>224.38437895593358</v>
      </c>
      <c r="X14" s="101">
        <v>219.89013273177926</v>
      </c>
      <c r="Y14" s="110">
        <v>219.89013273177926</v>
      </c>
      <c r="Z14" s="110">
        <v>219.89013273177926</v>
      </c>
      <c r="AA14" s="110">
        <v>219.89013273177926</v>
      </c>
      <c r="AB14" s="110">
        <v>219.89013273177926</v>
      </c>
    </row>
    <row r="15" spans="1:28">
      <c r="A15" s="97" t="s">
        <v>14</v>
      </c>
      <c r="B15" s="100">
        <v>480</v>
      </c>
      <c r="C15" s="100">
        <v>456</v>
      </c>
      <c r="D15" s="100">
        <v>432</v>
      </c>
      <c r="E15" s="100">
        <v>408</v>
      </c>
      <c r="F15" s="97">
        <v>387</v>
      </c>
      <c r="G15" s="97">
        <v>370</v>
      </c>
      <c r="H15" s="97">
        <v>354</v>
      </c>
      <c r="I15" s="97">
        <v>337</v>
      </c>
      <c r="J15" s="97">
        <v>321</v>
      </c>
      <c r="K15" s="97">
        <v>304</v>
      </c>
      <c r="L15" s="101">
        <v>287.14456999999999</v>
      </c>
      <c r="M15" s="101">
        <v>274.05187000000001</v>
      </c>
      <c r="N15" s="101">
        <v>256.18106</v>
      </c>
      <c r="O15" s="101">
        <v>240.77664999999999</v>
      </c>
      <c r="P15" s="101">
        <v>229.83500000000001</v>
      </c>
      <c r="Q15" s="101">
        <v>212.49799999999999</v>
      </c>
      <c r="R15" s="100">
        <v>202.903620784521</v>
      </c>
      <c r="S15" s="99">
        <v>196.3167922668764</v>
      </c>
      <c r="T15" s="99">
        <v>190.67011704261319</v>
      </c>
      <c r="U15" s="99">
        <v>185.02344181834997</v>
      </c>
      <c r="V15" s="100">
        <v>247.74675893812525</v>
      </c>
      <c r="W15" s="100">
        <v>310.47007605790054</v>
      </c>
      <c r="X15" s="89">
        <v>373.19339317767583</v>
      </c>
      <c r="Y15" s="89">
        <v>360.34687236337811</v>
      </c>
      <c r="Z15" s="89">
        <v>337.42156217724818</v>
      </c>
      <c r="AA15" s="89">
        <v>310.71391370689594</v>
      </c>
      <c r="AB15" s="89">
        <v>288.21585119473559</v>
      </c>
    </row>
    <row r="16" spans="1:28">
      <c r="A16" s="97" t="s">
        <v>15</v>
      </c>
      <c r="B16" s="100">
        <v>164</v>
      </c>
      <c r="C16" s="100">
        <v>209</v>
      </c>
      <c r="D16" s="100">
        <v>257</v>
      </c>
      <c r="E16" s="100">
        <v>304</v>
      </c>
      <c r="F16" s="97">
        <v>328</v>
      </c>
      <c r="G16" s="97">
        <v>331</v>
      </c>
      <c r="H16" s="97">
        <v>333</v>
      </c>
      <c r="I16" s="97">
        <v>335</v>
      </c>
      <c r="J16" s="97">
        <v>337</v>
      </c>
      <c r="K16" s="97">
        <v>339</v>
      </c>
      <c r="L16" s="101">
        <v>341.42347999999998</v>
      </c>
      <c r="M16" s="101">
        <v>336.65568999999999</v>
      </c>
      <c r="N16" s="101">
        <v>331.69403999999997</v>
      </c>
      <c r="O16" s="101">
        <v>335.50882000000001</v>
      </c>
      <c r="P16" s="101">
        <v>322.24299999999999</v>
      </c>
      <c r="Q16" s="101">
        <v>316.50900000000001</v>
      </c>
      <c r="R16" s="100">
        <v>310.85397008270127</v>
      </c>
      <c r="S16" s="99">
        <v>304.2187882275631</v>
      </c>
      <c r="T16" s="99">
        <v>300.27828528443627</v>
      </c>
      <c r="U16" s="99">
        <v>296.33778234130932</v>
      </c>
      <c r="V16" s="100">
        <v>285.41627107105569</v>
      </c>
      <c r="W16" s="100">
        <v>274.49475980080206</v>
      </c>
      <c r="X16" s="89">
        <v>263.57324853054843</v>
      </c>
      <c r="Y16" s="89">
        <v>257.35254036129317</v>
      </c>
      <c r="Z16" s="89">
        <v>241.17693708325555</v>
      </c>
      <c r="AA16" s="89">
        <v>218.52187460741322</v>
      </c>
      <c r="AB16" s="89">
        <v>191.30644493920565</v>
      </c>
    </row>
    <row r="17" spans="1:28">
      <c r="A17" s="97" t="s">
        <v>16</v>
      </c>
      <c r="B17" s="100">
        <v>839</v>
      </c>
      <c r="C17" s="100">
        <v>569</v>
      </c>
      <c r="D17" s="100">
        <v>852</v>
      </c>
      <c r="E17" s="100">
        <v>37736</v>
      </c>
      <c r="F17" s="100">
        <v>24536</v>
      </c>
      <c r="G17" s="100">
        <v>24233</v>
      </c>
      <c r="H17" s="100">
        <v>23958</v>
      </c>
      <c r="I17" s="100">
        <v>24328</v>
      </c>
      <c r="J17" s="100">
        <v>25619</v>
      </c>
      <c r="K17" s="100">
        <v>22765</v>
      </c>
      <c r="L17" s="101">
        <v>20219.315320000002</v>
      </c>
      <c r="M17" s="101">
        <v>20252.551110000004</v>
      </c>
      <c r="N17" s="101">
        <v>20307.467610000003</v>
      </c>
      <c r="O17" s="101">
        <v>20178.871139999996</v>
      </c>
      <c r="P17" s="101">
        <v>20642.036</v>
      </c>
      <c r="Q17" s="101">
        <v>20572.887999999999</v>
      </c>
      <c r="R17" s="100">
        <v>16094.514072847145</v>
      </c>
      <c r="S17" s="99">
        <v>14787.096994243848</v>
      </c>
      <c r="T17" s="99">
        <v>13479.67991564055</v>
      </c>
      <c r="U17" s="99">
        <v>12172.262837037253</v>
      </c>
      <c r="V17" s="101">
        <v>13449.751231082439</v>
      </c>
      <c r="W17" s="101">
        <v>14727.239625127624</v>
      </c>
      <c r="X17" s="101">
        <v>16004.728019172811</v>
      </c>
      <c r="Y17" s="110">
        <v>16004.728019172811</v>
      </c>
      <c r="Z17" s="110">
        <v>16004.728019172811</v>
      </c>
      <c r="AA17" s="110">
        <v>16004.728019172811</v>
      </c>
      <c r="AB17" s="110">
        <v>16004.728019172811</v>
      </c>
    </row>
    <row r="18" spans="1:28">
      <c r="A18" s="97"/>
      <c r="B18" s="100"/>
      <c r="C18" s="100"/>
      <c r="D18" s="100"/>
      <c r="E18" s="100"/>
      <c r="F18" s="97"/>
      <c r="G18" s="97"/>
      <c r="H18" s="97"/>
      <c r="I18" s="97"/>
      <c r="J18" s="97"/>
      <c r="K18" s="97"/>
      <c r="L18" s="101"/>
      <c r="M18" s="101"/>
      <c r="N18" s="101"/>
      <c r="O18" s="101"/>
      <c r="P18" s="101"/>
      <c r="Q18" s="101"/>
      <c r="R18" s="101"/>
      <c r="S18" s="99"/>
      <c r="T18" s="99"/>
      <c r="U18" s="101"/>
      <c r="V18" s="101"/>
      <c r="W18" s="101"/>
      <c r="X18" s="101"/>
      <c r="Y18" s="97"/>
      <c r="Z18" s="96"/>
    </row>
    <row r="19" spans="1:28">
      <c r="A19" s="97" t="s">
        <v>17</v>
      </c>
      <c r="B19" s="100">
        <v>13023</v>
      </c>
      <c r="C19" s="100">
        <v>7556</v>
      </c>
      <c r="D19" s="100">
        <v>7013</v>
      </c>
      <c r="E19" s="100">
        <v>41324</v>
      </c>
      <c r="F19" s="100">
        <v>27752</v>
      </c>
      <c r="G19" s="100">
        <v>27345</v>
      </c>
      <c r="H19" s="100">
        <v>27097</v>
      </c>
      <c r="I19" s="100">
        <v>27364</v>
      </c>
      <c r="J19" s="100">
        <v>28610</v>
      </c>
      <c r="K19" s="100">
        <v>25819</v>
      </c>
      <c r="L19" s="101">
        <v>22857.685819999999</v>
      </c>
      <c r="M19" s="101">
        <v>22908.637280000006</v>
      </c>
      <c r="N19" s="101">
        <v>22892.689440000006</v>
      </c>
      <c r="O19" s="101">
        <v>22574</v>
      </c>
      <c r="P19" s="101">
        <v>22961.374</v>
      </c>
      <c r="Q19" s="101">
        <v>22934.687000000002</v>
      </c>
      <c r="R19" s="101">
        <v>18430.452676393983</v>
      </c>
      <c r="S19" s="101">
        <v>17076.727937595373</v>
      </c>
      <c r="T19" s="101">
        <v>15726.638031002154</v>
      </c>
      <c r="U19" s="101">
        <v>14376.548124408935</v>
      </c>
      <c r="V19" s="101">
        <f>SUM(V5:V17)</f>
        <v>15670.212409000687</v>
      </c>
      <c r="W19" s="110">
        <f t="shared" ref="W19:AB19" si="0">SUM(W5:W17)</f>
        <v>16963.87669359244</v>
      </c>
      <c r="X19" s="110">
        <f t="shared" si="0"/>
        <v>18257.540978184195</v>
      </c>
      <c r="Y19" s="110">
        <f t="shared" si="0"/>
        <v>18238.473749200642</v>
      </c>
      <c r="Z19" s="110">
        <f t="shared" si="0"/>
        <v>18199.372835736474</v>
      </c>
      <c r="AA19" s="110">
        <f t="shared" si="0"/>
        <v>18150.010124790278</v>
      </c>
      <c r="AB19" s="110">
        <f t="shared" si="0"/>
        <v>18100.296632609912</v>
      </c>
    </row>
    <row r="20" spans="1:28">
      <c r="A20" s="97" t="s">
        <v>16</v>
      </c>
      <c r="B20" s="100">
        <v>839</v>
      </c>
      <c r="C20" s="100">
        <v>569</v>
      </c>
      <c r="D20" s="100">
        <v>852</v>
      </c>
      <c r="E20" s="100">
        <v>37736</v>
      </c>
      <c r="F20" s="97">
        <v>24536</v>
      </c>
      <c r="G20" s="97">
        <v>24233</v>
      </c>
      <c r="H20" s="97">
        <v>23958</v>
      </c>
      <c r="I20" s="97">
        <v>24328</v>
      </c>
      <c r="J20" s="97">
        <v>25619</v>
      </c>
      <c r="K20" s="97">
        <v>22765</v>
      </c>
      <c r="L20" s="101">
        <v>20220.014510000001</v>
      </c>
      <c r="M20" s="101">
        <v>20252.568460000006</v>
      </c>
      <c r="N20" s="101">
        <v>20307.485370000006</v>
      </c>
      <c r="O20" s="101">
        <v>20179.130953999997</v>
      </c>
      <c r="P20" s="101">
        <v>20642.307000000001</v>
      </c>
      <c r="Q20" s="101">
        <v>20573.173999999999</v>
      </c>
      <c r="R20" s="101">
        <v>18430.452676393983</v>
      </c>
      <c r="S20" s="101">
        <v>17076.727937595373</v>
      </c>
      <c r="T20" s="101">
        <v>15726.638031002154</v>
      </c>
      <c r="U20" s="101">
        <v>14376.548124408935</v>
      </c>
      <c r="V20" s="101">
        <f>V17</f>
        <v>13449.751231082439</v>
      </c>
      <c r="W20" s="110">
        <f t="shared" ref="W20:AB20" si="1">W17</f>
        <v>14727.239625127624</v>
      </c>
      <c r="X20" s="110">
        <f t="shared" si="1"/>
        <v>16004.728019172811</v>
      </c>
      <c r="Y20" s="110">
        <f t="shared" si="1"/>
        <v>16004.728019172811</v>
      </c>
      <c r="Z20" s="110">
        <f t="shared" si="1"/>
        <v>16004.728019172811</v>
      </c>
      <c r="AA20" s="110">
        <f t="shared" si="1"/>
        <v>16004.728019172811</v>
      </c>
      <c r="AB20" s="110">
        <f t="shared" si="1"/>
        <v>16004.728019172811</v>
      </c>
    </row>
    <row r="21" spans="1:28">
      <c r="A21" s="97" t="s">
        <v>35</v>
      </c>
      <c r="B21" s="100">
        <v>12184</v>
      </c>
      <c r="C21" s="100">
        <v>6987</v>
      </c>
      <c r="D21" s="100">
        <v>6161</v>
      </c>
      <c r="E21" s="100">
        <v>3588</v>
      </c>
      <c r="F21" s="100">
        <v>3216</v>
      </c>
      <c r="G21" s="100">
        <v>3112</v>
      </c>
      <c r="H21" s="100">
        <v>3139</v>
      </c>
      <c r="I21" s="100">
        <v>3036</v>
      </c>
      <c r="J21" s="100">
        <v>2991</v>
      </c>
      <c r="K21" s="100">
        <v>3054</v>
      </c>
      <c r="L21" s="101">
        <v>2637.6713099999988</v>
      </c>
      <c r="M21" s="101">
        <v>2656.0688200000004</v>
      </c>
      <c r="N21" s="101">
        <v>2585.2040700000002</v>
      </c>
      <c r="O21" s="101">
        <v>2394.8690460000034</v>
      </c>
      <c r="P21" s="101">
        <v>2319.067</v>
      </c>
      <c r="Q21" s="101">
        <v>2361.5129999999999</v>
      </c>
      <c r="R21" s="101">
        <v>2335.9386035468392</v>
      </c>
      <c r="S21" s="101">
        <v>2289.6309433515248</v>
      </c>
      <c r="T21" s="101">
        <v>2246.9581153616032</v>
      </c>
      <c r="U21" s="101">
        <v>2204.285287371682</v>
      </c>
      <c r="V21" s="101">
        <f>V19 - V20</f>
        <v>2220.4611779182487</v>
      </c>
      <c r="W21" s="110">
        <f t="shared" ref="W21:AB21" si="2">W19 - W20</f>
        <v>2236.6370684648155</v>
      </c>
      <c r="X21" s="110">
        <f t="shared" si="2"/>
        <v>2252.812959011384</v>
      </c>
      <c r="Y21" s="110">
        <f t="shared" si="2"/>
        <v>2233.7457300278311</v>
      </c>
      <c r="Z21" s="110">
        <f t="shared" si="2"/>
        <v>2194.644816563663</v>
      </c>
      <c r="AA21" s="110">
        <f t="shared" si="2"/>
        <v>2145.2821056174671</v>
      </c>
      <c r="AB21" s="110">
        <f t="shared" si="2"/>
        <v>2095.5686134371008</v>
      </c>
    </row>
    <row r="22" spans="1:28">
      <c r="A22" s="97"/>
      <c r="B22" s="97"/>
      <c r="C22" s="97"/>
      <c r="D22" s="97"/>
      <c r="E22" s="97"/>
      <c r="F22" s="97"/>
      <c r="G22" s="97"/>
      <c r="H22" s="97"/>
      <c r="I22" s="97"/>
      <c r="J22" s="97"/>
      <c r="K22" s="97"/>
      <c r="L22" s="97"/>
      <c r="M22" s="97"/>
      <c r="N22" s="97"/>
      <c r="O22" s="97"/>
      <c r="P22" s="97"/>
      <c r="Q22" s="99"/>
      <c r="R22" s="99"/>
      <c r="S22" s="97"/>
      <c r="T22" s="97"/>
      <c r="U22" s="108"/>
      <c r="V22" s="108"/>
      <c r="W22" s="97"/>
      <c r="X22" s="97"/>
      <c r="Y22" s="97"/>
      <c r="Z22" s="96"/>
    </row>
    <row r="23" spans="1:28">
      <c r="A23" s="66"/>
      <c r="U23" s="89"/>
      <c r="V23" s="89"/>
      <c r="W23" s="89"/>
      <c r="X23" s="89"/>
      <c r="Y23" s="89"/>
      <c r="Z23" s="89"/>
    </row>
    <row r="24" spans="1:28">
      <c r="A24" s="97" t="s">
        <v>18</v>
      </c>
      <c r="B24" s="99">
        <v>2871</v>
      </c>
      <c r="C24" s="99">
        <v>2247</v>
      </c>
      <c r="D24" s="99">
        <v>2445</v>
      </c>
      <c r="E24" s="99">
        <v>1536</v>
      </c>
      <c r="F24" s="99">
        <v>1196</v>
      </c>
      <c r="G24" s="99">
        <v>1147</v>
      </c>
      <c r="H24" s="99">
        <v>1183</v>
      </c>
      <c r="I24" s="99">
        <v>1124</v>
      </c>
      <c r="J24" s="99">
        <v>1113</v>
      </c>
      <c r="K24" s="99">
        <v>1180</v>
      </c>
      <c r="L24" s="99">
        <v>907.37663999999995</v>
      </c>
      <c r="M24" s="99">
        <v>907.62657999999999</v>
      </c>
      <c r="N24" s="99">
        <v>836.27765999999997</v>
      </c>
      <c r="O24" s="99">
        <v>853.00920300000007</v>
      </c>
      <c r="P24" s="99">
        <v>892.50299999999993</v>
      </c>
      <c r="Q24" s="99">
        <v>936.82300000000009</v>
      </c>
      <c r="R24" s="99">
        <v>539.59927889802248</v>
      </c>
      <c r="S24" s="100">
        <v>514.22071048102964</v>
      </c>
      <c r="T24" s="100">
        <v>488.84214206403686</v>
      </c>
      <c r="U24" s="100">
        <v>463.46357364704403</v>
      </c>
      <c r="V24" s="100">
        <v>438.08500523005125</v>
      </c>
      <c r="W24" s="100">
        <v>412.70643681305842</v>
      </c>
      <c r="X24" s="100">
        <f>SUM(X5:X7)</f>
        <v>371.20719446228048</v>
      </c>
      <c r="Y24" s="109">
        <f t="shared" ref="Y24:AB24" si="3">SUM(Y5:Y7)</f>
        <v>371.20719446228048</v>
      </c>
      <c r="Z24" s="109">
        <f t="shared" si="3"/>
        <v>371.20719446228048</v>
      </c>
      <c r="AA24" s="109">
        <f t="shared" si="3"/>
        <v>371.20719446228048</v>
      </c>
      <c r="AB24" s="109">
        <f t="shared" si="3"/>
        <v>371.20719446228048</v>
      </c>
    </row>
    <row r="25" spans="1:28">
      <c r="A25" s="97" t="s">
        <v>19</v>
      </c>
      <c r="B25" s="99">
        <v>8668</v>
      </c>
      <c r="C25" s="99">
        <v>4074</v>
      </c>
      <c r="D25" s="99">
        <v>3027</v>
      </c>
      <c r="E25" s="99">
        <v>1339</v>
      </c>
      <c r="F25" s="99">
        <v>1306</v>
      </c>
      <c r="G25" s="99">
        <v>1264</v>
      </c>
      <c r="H25" s="99">
        <v>1270</v>
      </c>
      <c r="I25" s="99">
        <v>1240</v>
      </c>
      <c r="J25" s="99">
        <v>1218</v>
      </c>
      <c r="K25" s="99">
        <v>1232</v>
      </c>
      <c r="L25" s="99">
        <v>1101.7266199999999</v>
      </c>
      <c r="M25" s="99">
        <v>1137.73468</v>
      </c>
      <c r="N25" s="99">
        <v>1161.0513100000001</v>
      </c>
      <c r="O25" s="99">
        <v>964.76801499999988</v>
      </c>
      <c r="P25" s="99">
        <v>874.48599999999988</v>
      </c>
      <c r="Q25" s="99">
        <v>895.68299999999999</v>
      </c>
      <c r="R25" s="99">
        <v>1282.5817337815943</v>
      </c>
      <c r="S25" s="100">
        <v>1274.8746523760556</v>
      </c>
      <c r="T25" s="100">
        <v>1267.1675709705169</v>
      </c>
      <c r="U25" s="100">
        <v>1259.4604895649784</v>
      </c>
      <c r="V25" s="100">
        <v>1251.7534081594397</v>
      </c>
      <c r="W25" s="100">
        <v>1244.0463267539012</v>
      </c>
      <c r="X25" s="100">
        <f>SUM(X8:X14)</f>
        <v>1244.8391228408793</v>
      </c>
      <c r="Y25" s="109">
        <f t="shared" ref="Y25:AB25" si="4">SUM(Y8:Y14)</f>
        <v>1244.8391228408793</v>
      </c>
      <c r="Z25" s="109">
        <f t="shared" si="4"/>
        <v>1244.8391228408793</v>
      </c>
      <c r="AA25" s="109">
        <f t="shared" si="4"/>
        <v>1244.8391228408793</v>
      </c>
      <c r="AB25" s="109">
        <f t="shared" si="4"/>
        <v>1244.8391228408793</v>
      </c>
    </row>
    <row r="26" spans="1:28">
      <c r="A26" s="97" t="s">
        <v>20</v>
      </c>
      <c r="B26" s="99">
        <v>644</v>
      </c>
      <c r="C26" s="99">
        <v>665</v>
      </c>
      <c r="D26" s="99">
        <v>689</v>
      </c>
      <c r="E26" s="99">
        <v>712</v>
      </c>
      <c r="F26" s="99">
        <v>715</v>
      </c>
      <c r="G26" s="99">
        <v>701</v>
      </c>
      <c r="H26" s="99">
        <v>687</v>
      </c>
      <c r="I26" s="99">
        <v>672</v>
      </c>
      <c r="J26" s="99">
        <v>658</v>
      </c>
      <c r="K26" s="99">
        <v>643</v>
      </c>
      <c r="L26" s="99">
        <v>628.56804999999997</v>
      </c>
      <c r="M26" s="99">
        <v>610.70756000000006</v>
      </c>
      <c r="N26" s="99">
        <v>587.87509999999997</v>
      </c>
      <c r="O26" s="99">
        <v>576.28547000000003</v>
      </c>
      <c r="P26" s="99">
        <v>552.07799999999997</v>
      </c>
      <c r="Q26" s="99">
        <v>529.00700000000006</v>
      </c>
      <c r="R26" s="99">
        <v>513.75759086722223</v>
      </c>
      <c r="S26" s="100">
        <v>500.5355804944395</v>
      </c>
      <c r="T26" s="100">
        <v>490.94840232704945</v>
      </c>
      <c r="U26" s="100">
        <v>481.36122415965929</v>
      </c>
      <c r="V26" s="100">
        <v>471.77404599226918</v>
      </c>
      <c r="W26" s="100">
        <v>471.77404599226918</v>
      </c>
      <c r="X26" s="100">
        <f>X15+X16</f>
        <v>636.76664170822426</v>
      </c>
      <c r="Y26" s="109">
        <f t="shared" ref="Y26:AB26" si="5">Y15+Y16</f>
        <v>617.69941272467122</v>
      </c>
      <c r="Z26" s="109">
        <f t="shared" si="5"/>
        <v>578.59849926050379</v>
      </c>
      <c r="AA26" s="109">
        <f t="shared" si="5"/>
        <v>529.23578831430916</v>
      </c>
      <c r="AB26" s="109">
        <f t="shared" si="5"/>
        <v>479.52229613394127</v>
      </c>
    </row>
    <row r="27" spans="1:28">
      <c r="A27" s="97" t="s">
        <v>21</v>
      </c>
      <c r="B27" s="99">
        <v>839</v>
      </c>
      <c r="C27" s="99">
        <v>569</v>
      </c>
      <c r="D27" s="99">
        <v>852</v>
      </c>
      <c r="E27" s="99">
        <v>37736</v>
      </c>
      <c r="F27" s="99">
        <v>24536</v>
      </c>
      <c r="G27" s="99">
        <v>24233</v>
      </c>
      <c r="H27" s="99">
        <v>23958</v>
      </c>
      <c r="I27" s="99">
        <v>24328</v>
      </c>
      <c r="J27" s="99">
        <v>25619</v>
      </c>
      <c r="K27" s="99">
        <v>22765</v>
      </c>
      <c r="L27" s="99">
        <v>20219.315320000002</v>
      </c>
      <c r="M27" s="99">
        <v>20252.551110000004</v>
      </c>
      <c r="N27" s="99">
        <v>20307.467610000003</v>
      </c>
      <c r="O27" s="99">
        <v>20178.871139999996</v>
      </c>
      <c r="P27" s="99">
        <v>20642.036</v>
      </c>
      <c r="Q27" s="99">
        <v>20572.887999999999</v>
      </c>
      <c r="R27" s="99">
        <v>16094.514072847145</v>
      </c>
      <c r="S27" s="100">
        <v>14787.096994243848</v>
      </c>
      <c r="T27" s="100">
        <v>13479.67991564055</v>
      </c>
      <c r="U27" s="100">
        <v>12172.262837037253</v>
      </c>
      <c r="V27" s="100">
        <v>10864.845758433956</v>
      </c>
      <c r="W27" s="100">
        <v>9557.4286798306584</v>
      </c>
      <c r="X27" s="100">
        <f>X17</f>
        <v>16004.728019172811</v>
      </c>
      <c r="Y27" s="109">
        <f t="shared" ref="Y27:AB27" si="6">Y17</f>
        <v>16004.728019172811</v>
      </c>
      <c r="Z27" s="109">
        <f t="shared" si="6"/>
        <v>16004.728019172811</v>
      </c>
      <c r="AA27" s="109">
        <f t="shared" si="6"/>
        <v>16004.728019172811</v>
      </c>
      <c r="AB27" s="109">
        <f t="shared" si="6"/>
        <v>16004.728019172811</v>
      </c>
    </row>
    <row r="28" spans="1:28">
      <c r="A28" s="97"/>
      <c r="B28" s="99">
        <v>13022</v>
      </c>
      <c r="C28" s="99">
        <v>7555</v>
      </c>
      <c r="D28" s="99">
        <v>7013</v>
      </c>
      <c r="E28" s="99">
        <v>41323</v>
      </c>
      <c r="F28" s="99">
        <v>27753</v>
      </c>
      <c r="G28" s="99">
        <v>27345</v>
      </c>
      <c r="H28" s="99">
        <v>27098</v>
      </c>
      <c r="I28" s="99">
        <v>27364</v>
      </c>
      <c r="J28" s="99">
        <v>28608</v>
      </c>
      <c r="K28" s="99">
        <v>25820</v>
      </c>
      <c r="L28" s="99">
        <v>22856.986629999999</v>
      </c>
      <c r="M28" s="99">
        <v>22908.619930000004</v>
      </c>
      <c r="N28" s="99">
        <v>22892.671680000003</v>
      </c>
      <c r="O28" s="99">
        <v>22572.933827999994</v>
      </c>
      <c r="P28" s="99">
        <v>22961.102999999999</v>
      </c>
      <c r="Q28" s="99">
        <v>22934.400999999998</v>
      </c>
      <c r="R28" s="99">
        <v>18430.452676393983</v>
      </c>
      <c r="S28" s="100">
        <v>17076.727937595373</v>
      </c>
      <c r="T28" s="100">
        <v>15726.638031002154</v>
      </c>
      <c r="U28" s="100">
        <v>14376.548124408935</v>
      </c>
      <c r="V28" s="100">
        <v>13026.458217815716</v>
      </c>
      <c r="W28" s="100">
        <v>11685.955489389888</v>
      </c>
      <c r="X28" s="100">
        <f>SUM(X24:X27)</f>
        <v>18257.540978184195</v>
      </c>
      <c r="Y28" s="109">
        <f t="shared" ref="Y28:AB28" si="7">SUM(Y24:Y27)</f>
        <v>18238.473749200642</v>
      </c>
      <c r="Z28" s="109">
        <f t="shared" si="7"/>
        <v>18199.372835736474</v>
      </c>
      <c r="AA28" s="109">
        <f t="shared" si="7"/>
        <v>18150.010124790278</v>
      </c>
      <c r="AB28" s="109">
        <f t="shared" si="7"/>
        <v>18100.296632609912</v>
      </c>
    </row>
    <row r="29" spans="1:28">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6"/>
    </row>
    <row r="30" spans="1:28">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6"/>
    </row>
    <row r="31" spans="1:28">
      <c r="A31" s="97"/>
      <c r="B31" s="97"/>
      <c r="C31" s="97"/>
      <c r="D31" s="97"/>
      <c r="E31" s="97"/>
      <c r="F31" s="97"/>
      <c r="G31" s="97"/>
      <c r="H31" s="97"/>
      <c r="I31" s="97"/>
      <c r="J31" s="97"/>
      <c r="K31" s="97"/>
      <c r="L31" s="97"/>
      <c r="M31" s="97"/>
      <c r="N31" s="97"/>
      <c r="O31" s="97"/>
      <c r="P31" s="97"/>
      <c r="Q31" s="97"/>
      <c r="R31" s="97"/>
      <c r="S31" s="97"/>
      <c r="T31" s="97"/>
      <c r="U31" s="97"/>
      <c r="V31" s="97"/>
      <c r="W31" s="97"/>
      <c r="X31" s="97"/>
      <c r="Y31" s="97"/>
      <c r="Z31" s="96"/>
    </row>
    <row r="32" spans="1:28">
      <c r="O32" s="97"/>
      <c r="P32" s="9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F31"/>
  <sheetViews>
    <sheetView workbookViewId="0">
      <pane xSplit="1" ySplit="4" topLeftCell="O5" activePane="bottomRight" state="frozen"/>
      <selection pane="topRight" activeCell="B1" sqref="B1"/>
      <selection pane="bottomLeft" activeCell="A5" sqref="A5"/>
      <selection pane="bottomRight"/>
    </sheetView>
  </sheetViews>
  <sheetFormatPr defaultRowHeight="15"/>
  <cols>
    <col min="1" max="1" width="35.5703125" bestFit="1" customWidth="1"/>
  </cols>
  <sheetData>
    <row r="1" spans="1:32">
      <c r="A1" s="22"/>
      <c r="B1" s="22"/>
      <c r="C1" s="22"/>
      <c r="D1" s="22"/>
      <c r="E1" s="26" t="s">
        <v>33</v>
      </c>
      <c r="F1" s="26"/>
      <c r="G1" s="26"/>
      <c r="H1" s="26"/>
      <c r="I1" s="26"/>
      <c r="J1" s="26"/>
      <c r="K1" s="26"/>
      <c r="L1" s="26"/>
      <c r="M1" s="22"/>
      <c r="N1" s="22"/>
      <c r="O1" s="22"/>
      <c r="P1" s="22"/>
      <c r="Q1" s="22"/>
      <c r="R1" s="54" t="s">
        <v>45</v>
      </c>
      <c r="S1" s="22"/>
      <c r="T1" s="22"/>
      <c r="U1" s="22"/>
      <c r="V1" s="22"/>
      <c r="W1" s="22"/>
      <c r="X1" s="22"/>
      <c r="Y1" s="22"/>
      <c r="Z1" s="22"/>
      <c r="AA1" s="22"/>
      <c r="AB1" s="21"/>
      <c r="AC1" s="21"/>
      <c r="AD1" s="21"/>
      <c r="AE1" s="21"/>
      <c r="AF1" s="21"/>
    </row>
    <row r="2" spans="1:32">
      <c r="A2" s="22"/>
      <c r="B2" s="22"/>
      <c r="C2" s="22"/>
      <c r="D2" s="22"/>
      <c r="E2" s="26" t="s">
        <v>34</v>
      </c>
      <c r="F2" s="26"/>
      <c r="G2" s="26"/>
      <c r="H2" s="26"/>
      <c r="I2" s="26"/>
      <c r="J2" s="26"/>
      <c r="K2" s="26"/>
      <c r="L2" s="26"/>
      <c r="M2" s="22"/>
      <c r="N2" s="22"/>
      <c r="O2" s="22"/>
      <c r="P2" s="22"/>
      <c r="Q2" s="22"/>
      <c r="R2" s="54" t="s">
        <v>46</v>
      </c>
      <c r="S2" s="22"/>
      <c r="T2" s="22"/>
      <c r="U2" s="22"/>
      <c r="V2" s="22"/>
      <c r="W2" s="22"/>
      <c r="X2" s="22"/>
      <c r="Y2" s="22"/>
      <c r="Z2" s="22"/>
      <c r="AA2" s="22"/>
      <c r="AB2" s="21"/>
      <c r="AC2" s="21"/>
      <c r="AD2" s="21"/>
      <c r="AE2" s="21"/>
      <c r="AF2" s="21"/>
    </row>
    <row r="3" spans="1:32">
      <c r="A3" s="23"/>
      <c r="B3" s="26"/>
      <c r="C3" s="26"/>
      <c r="D3" s="26"/>
      <c r="E3" s="26"/>
      <c r="F3" s="26"/>
      <c r="G3" s="26"/>
      <c r="H3" s="22"/>
      <c r="I3" s="22"/>
      <c r="J3" s="22"/>
      <c r="K3" s="22"/>
      <c r="L3" s="22"/>
      <c r="M3" s="22"/>
      <c r="N3" s="22"/>
      <c r="O3" s="22"/>
      <c r="P3" s="22"/>
      <c r="Q3" s="22"/>
      <c r="R3" s="21"/>
      <c r="S3" s="22"/>
      <c r="T3" s="22"/>
      <c r="U3" s="22"/>
      <c r="V3" s="22"/>
      <c r="W3" s="22"/>
      <c r="X3" s="22"/>
      <c r="Y3" s="22"/>
      <c r="Z3" s="22"/>
      <c r="AA3" s="22"/>
      <c r="AB3" s="21"/>
      <c r="AC3" s="21"/>
      <c r="AD3" s="21"/>
      <c r="AE3" s="21"/>
      <c r="AF3" s="21"/>
    </row>
    <row r="4" spans="1:32">
      <c r="A4" s="23" t="s">
        <v>2</v>
      </c>
      <c r="B4" s="23">
        <v>1970</v>
      </c>
      <c r="C4" s="23">
        <v>1975</v>
      </c>
      <c r="D4" s="23">
        <v>1980</v>
      </c>
      <c r="E4" s="23">
        <v>1985</v>
      </c>
      <c r="F4" s="23">
        <v>1990</v>
      </c>
      <c r="G4" s="23">
        <v>1991</v>
      </c>
      <c r="H4" s="23">
        <v>1992</v>
      </c>
      <c r="I4" s="23">
        <v>1993</v>
      </c>
      <c r="J4" s="23">
        <v>1994</v>
      </c>
      <c r="K4" s="23">
        <v>1995</v>
      </c>
      <c r="L4" s="23">
        <v>1996</v>
      </c>
      <c r="M4" s="23">
        <v>1997</v>
      </c>
      <c r="N4" s="23">
        <v>1998</v>
      </c>
      <c r="O4" s="23">
        <v>1999</v>
      </c>
      <c r="P4" s="23">
        <v>2000</v>
      </c>
      <c r="Q4" s="23">
        <v>2001</v>
      </c>
      <c r="R4" s="23">
        <v>2002</v>
      </c>
      <c r="S4" s="23">
        <v>2003</v>
      </c>
      <c r="T4" s="23">
        <v>2004</v>
      </c>
      <c r="U4" s="23">
        <v>2005</v>
      </c>
      <c r="V4" s="23">
        <v>2006</v>
      </c>
      <c r="W4" s="23">
        <v>2007</v>
      </c>
      <c r="X4" s="23">
        <v>2008</v>
      </c>
      <c r="Y4" s="23">
        <v>2009</v>
      </c>
      <c r="Z4" s="23">
        <v>2010</v>
      </c>
      <c r="AA4" s="23">
        <v>2011</v>
      </c>
      <c r="AB4" s="67">
        <v>2012</v>
      </c>
      <c r="AC4" s="21"/>
      <c r="AD4" s="21"/>
      <c r="AE4" s="21"/>
      <c r="AF4" s="21"/>
    </row>
    <row r="5" spans="1:32">
      <c r="A5" s="22" t="s">
        <v>3</v>
      </c>
      <c r="B5" s="25">
        <v>1775</v>
      </c>
      <c r="C5" s="25">
        <v>1191</v>
      </c>
      <c r="D5" s="25">
        <v>879</v>
      </c>
      <c r="E5" s="25">
        <v>280</v>
      </c>
      <c r="F5" s="22">
        <v>295</v>
      </c>
      <c r="G5" s="22">
        <v>257</v>
      </c>
      <c r="H5" s="22">
        <v>257</v>
      </c>
      <c r="I5" s="22">
        <v>279</v>
      </c>
      <c r="J5" s="22">
        <v>273</v>
      </c>
      <c r="K5" s="22">
        <v>268</v>
      </c>
      <c r="L5" s="25">
        <v>288.798</v>
      </c>
      <c r="M5" s="25">
        <v>294.51600000000002</v>
      </c>
      <c r="N5" s="25">
        <v>228.99799999999999</v>
      </c>
      <c r="O5" s="25">
        <v>722.78499999999997</v>
      </c>
      <c r="P5" s="25">
        <v>686.77499999999998</v>
      </c>
      <c r="Q5" s="25">
        <v>696.35299999999995</v>
      </c>
      <c r="R5" s="25">
        <v>620.04125192236643</v>
      </c>
      <c r="S5" s="24">
        <v>622.34983441593022</v>
      </c>
      <c r="T5" s="24">
        <v>624.65841690949401</v>
      </c>
      <c r="U5" s="81">
        <v>626.9669994030578</v>
      </c>
      <c r="V5" s="81">
        <v>550.72424151644509</v>
      </c>
      <c r="W5" s="81">
        <v>474.48148362983233</v>
      </c>
      <c r="X5" s="75">
        <v>398.23872574321956</v>
      </c>
      <c r="Y5" s="75">
        <v>398.23872574321956</v>
      </c>
      <c r="Z5" s="75">
        <v>398.23872574321956</v>
      </c>
      <c r="AA5" s="75">
        <v>398.23872574321956</v>
      </c>
      <c r="AB5" s="75">
        <v>398.23872574321956</v>
      </c>
      <c r="AC5" s="21"/>
      <c r="AD5" s="21"/>
      <c r="AE5" s="21"/>
      <c r="AF5" s="21"/>
    </row>
    <row r="6" spans="1:32">
      <c r="A6" s="22" t="s">
        <v>4</v>
      </c>
      <c r="B6" s="25">
        <v>641</v>
      </c>
      <c r="C6" s="25">
        <v>564</v>
      </c>
      <c r="D6" s="25">
        <v>679</v>
      </c>
      <c r="E6" s="25">
        <v>247</v>
      </c>
      <c r="F6" s="22">
        <v>270</v>
      </c>
      <c r="G6" s="22">
        <v>233</v>
      </c>
      <c r="H6" s="22">
        <v>243</v>
      </c>
      <c r="I6" s="22">
        <v>257</v>
      </c>
      <c r="J6" s="22">
        <v>270</v>
      </c>
      <c r="K6" s="22">
        <v>302</v>
      </c>
      <c r="L6" s="25">
        <v>238.40700000000001</v>
      </c>
      <c r="M6" s="25">
        <v>232.35400000000001</v>
      </c>
      <c r="N6" s="25">
        <v>228.94399999999999</v>
      </c>
      <c r="O6" s="25">
        <v>317.49700000000001</v>
      </c>
      <c r="P6" s="25">
        <v>319.745</v>
      </c>
      <c r="Q6" s="25">
        <v>329.92500000000001</v>
      </c>
      <c r="R6" s="25">
        <v>339.09766975272237</v>
      </c>
      <c r="S6" s="24">
        <v>342.66127138828506</v>
      </c>
      <c r="T6" s="24">
        <v>346.22487302384775</v>
      </c>
      <c r="U6" s="81">
        <v>347.91292295580712</v>
      </c>
      <c r="V6" s="81">
        <v>295.68116350760613</v>
      </c>
      <c r="W6" s="81">
        <v>243.44940405940511</v>
      </c>
      <c r="X6" s="75">
        <v>191.21764461120409</v>
      </c>
      <c r="Y6" s="75">
        <v>191.21764461120409</v>
      </c>
      <c r="Z6" s="75">
        <v>191.21764461120409</v>
      </c>
      <c r="AA6" s="75">
        <v>191.21764461120409</v>
      </c>
      <c r="AB6" s="75">
        <v>191.21764461120409</v>
      </c>
      <c r="AC6" s="21"/>
      <c r="AD6" s="21"/>
      <c r="AE6" s="21"/>
      <c r="AF6" s="21"/>
    </row>
    <row r="7" spans="1:32">
      <c r="A7" s="22" t="s">
        <v>5</v>
      </c>
      <c r="B7" s="25">
        <v>455</v>
      </c>
      <c r="C7" s="25">
        <v>492</v>
      </c>
      <c r="D7" s="25">
        <v>887</v>
      </c>
      <c r="E7" s="25">
        <v>1009</v>
      </c>
      <c r="F7" s="22">
        <v>631</v>
      </c>
      <c r="G7" s="22">
        <v>657</v>
      </c>
      <c r="H7" s="22">
        <v>683</v>
      </c>
      <c r="I7" s="22">
        <v>588</v>
      </c>
      <c r="J7" s="22">
        <v>570</v>
      </c>
      <c r="K7" s="22">
        <v>610</v>
      </c>
      <c r="L7" s="25">
        <v>380.17399999999998</v>
      </c>
      <c r="M7" s="25">
        <v>380.75599999999997</v>
      </c>
      <c r="N7" s="25">
        <v>378.33600000000001</v>
      </c>
      <c r="O7" s="25">
        <v>421.44600000000003</v>
      </c>
      <c r="P7" s="25">
        <v>464.55599999999998</v>
      </c>
      <c r="Q7" s="25">
        <v>467.125</v>
      </c>
      <c r="R7" s="25">
        <v>490.78173310671139</v>
      </c>
      <c r="S7" s="24">
        <v>481.96473359740787</v>
      </c>
      <c r="T7" s="24">
        <v>473.14773408810436</v>
      </c>
      <c r="U7" s="81">
        <v>464.20903074399502</v>
      </c>
      <c r="V7" s="81">
        <v>435.2150216113813</v>
      </c>
      <c r="W7" s="81">
        <v>406.22101247876759</v>
      </c>
      <c r="X7" s="75">
        <v>377.22700334615388</v>
      </c>
      <c r="Y7" s="75">
        <v>377.22700334615388</v>
      </c>
      <c r="Z7" s="75">
        <v>377.22700334615388</v>
      </c>
      <c r="AA7" s="75">
        <v>377.22700334615388</v>
      </c>
      <c r="AB7" s="75">
        <v>377.22700334615388</v>
      </c>
      <c r="AC7" s="21"/>
      <c r="AD7" s="21"/>
      <c r="AE7" s="21"/>
      <c r="AF7" s="21"/>
    </row>
    <row r="8" spans="1:32">
      <c r="A8" s="22" t="s">
        <v>6</v>
      </c>
      <c r="B8" s="25">
        <v>235</v>
      </c>
      <c r="C8" s="25">
        <v>127</v>
      </c>
      <c r="D8" s="25">
        <v>148</v>
      </c>
      <c r="E8" s="25">
        <v>58</v>
      </c>
      <c r="F8" s="22">
        <v>77</v>
      </c>
      <c r="G8" s="22">
        <v>68</v>
      </c>
      <c r="H8" s="22">
        <v>71</v>
      </c>
      <c r="I8" s="22">
        <v>66</v>
      </c>
      <c r="J8" s="22">
        <v>76</v>
      </c>
      <c r="K8" s="22">
        <v>67</v>
      </c>
      <c r="L8" s="25">
        <v>63.113999999999997</v>
      </c>
      <c r="M8" s="25">
        <v>63.838000000000001</v>
      </c>
      <c r="N8" s="25">
        <v>64.835999999999999</v>
      </c>
      <c r="O8" s="25">
        <v>53.722999999999999</v>
      </c>
      <c r="P8" s="25">
        <v>54.972999999999999</v>
      </c>
      <c r="Q8" s="25">
        <v>56.561999999999998</v>
      </c>
      <c r="R8" s="25">
        <v>39.762792402003484</v>
      </c>
      <c r="S8" s="24">
        <v>38.435623146806414</v>
      </c>
      <c r="T8" s="24">
        <v>37.108453891609344</v>
      </c>
      <c r="U8" s="81">
        <v>35.781284636412281</v>
      </c>
      <c r="V8" s="81">
        <v>32.791661178241426</v>
      </c>
      <c r="W8" s="81">
        <v>29.802037720070569</v>
      </c>
      <c r="X8" s="75">
        <v>26.812414261899708</v>
      </c>
      <c r="Y8" s="75">
        <v>26.812414261899708</v>
      </c>
      <c r="Z8" s="75">
        <v>26.812414261899708</v>
      </c>
      <c r="AA8" s="75">
        <v>26.812414261899708</v>
      </c>
      <c r="AB8" s="75">
        <v>26.812414261899708</v>
      </c>
      <c r="AC8" s="21"/>
      <c r="AD8" s="21"/>
      <c r="AE8" s="21"/>
      <c r="AF8" s="21"/>
    </row>
    <row r="9" spans="1:32">
      <c r="A9" s="22" t="s">
        <v>7</v>
      </c>
      <c r="B9" s="25">
        <v>1316</v>
      </c>
      <c r="C9" s="25">
        <v>825</v>
      </c>
      <c r="D9" s="25">
        <v>622</v>
      </c>
      <c r="E9" s="25">
        <v>220</v>
      </c>
      <c r="F9" s="22">
        <v>214</v>
      </c>
      <c r="G9" s="22">
        <v>251</v>
      </c>
      <c r="H9" s="22">
        <v>250</v>
      </c>
      <c r="I9" s="22">
        <v>181</v>
      </c>
      <c r="J9" s="22">
        <v>184</v>
      </c>
      <c r="K9" s="22">
        <v>212</v>
      </c>
      <c r="L9" s="25">
        <v>144.05099999999999</v>
      </c>
      <c r="M9" s="25">
        <v>151.08199999999999</v>
      </c>
      <c r="N9" s="25">
        <v>150.11699999999999</v>
      </c>
      <c r="O9" s="25">
        <v>135.86699999999999</v>
      </c>
      <c r="P9" s="25">
        <v>139.762</v>
      </c>
      <c r="Q9" s="25">
        <v>147.798</v>
      </c>
      <c r="R9" s="25">
        <v>81.177793980734137</v>
      </c>
      <c r="S9" s="24">
        <v>81.841989270438887</v>
      </c>
      <c r="T9" s="24">
        <v>82.506184560143637</v>
      </c>
      <c r="U9" s="81">
        <v>83.170379849848388</v>
      </c>
      <c r="V9" s="81">
        <v>82.703681357768133</v>
      </c>
      <c r="W9" s="81">
        <v>82.236982865687878</v>
      </c>
      <c r="X9" s="75">
        <v>81.770284373607623</v>
      </c>
      <c r="Y9" s="75">
        <v>81.770284373607623</v>
      </c>
      <c r="Z9" s="75">
        <v>81.770284373607623</v>
      </c>
      <c r="AA9" s="75">
        <v>81.770284373607623</v>
      </c>
      <c r="AB9" s="75">
        <v>81.770284373607623</v>
      </c>
      <c r="AC9" s="21"/>
      <c r="AD9" s="21"/>
      <c r="AE9" s="21"/>
      <c r="AF9" s="21"/>
    </row>
    <row r="10" spans="1:32">
      <c r="A10" s="22" t="s">
        <v>8</v>
      </c>
      <c r="B10" s="25">
        <v>286</v>
      </c>
      <c r="C10" s="25">
        <v>179</v>
      </c>
      <c r="D10" s="25">
        <v>138</v>
      </c>
      <c r="E10" s="25">
        <v>63</v>
      </c>
      <c r="F10" s="22">
        <v>55</v>
      </c>
      <c r="G10" s="22">
        <v>43</v>
      </c>
      <c r="H10" s="22">
        <v>43</v>
      </c>
      <c r="I10" s="22">
        <v>38</v>
      </c>
      <c r="J10" s="22">
        <v>38</v>
      </c>
      <c r="K10" s="22">
        <v>40</v>
      </c>
      <c r="L10" s="25">
        <v>29.280999999999999</v>
      </c>
      <c r="M10" s="25">
        <v>29.86</v>
      </c>
      <c r="N10" s="25">
        <v>29.530999999999999</v>
      </c>
      <c r="O10" s="25">
        <v>38.009</v>
      </c>
      <c r="P10" s="25">
        <v>38.417000000000002</v>
      </c>
      <c r="Q10" s="25">
        <v>38.814999999999998</v>
      </c>
      <c r="R10" s="25">
        <v>24.59814210622099</v>
      </c>
      <c r="S10" s="24">
        <v>25.702643959779699</v>
      </c>
      <c r="T10" s="24">
        <v>26.807145813338408</v>
      </c>
      <c r="U10" s="81">
        <v>27.911647666897114</v>
      </c>
      <c r="V10" s="81">
        <v>28.659299364648046</v>
      </c>
      <c r="W10" s="81">
        <v>29.406951062398978</v>
      </c>
      <c r="X10" s="75">
        <v>30.154602760149906</v>
      </c>
      <c r="Y10" s="75">
        <v>30.154602760149906</v>
      </c>
      <c r="Z10" s="75">
        <v>30.154602760149906</v>
      </c>
      <c r="AA10" s="75">
        <v>30.154602760149906</v>
      </c>
      <c r="AB10" s="75">
        <v>30.154602760149906</v>
      </c>
      <c r="AC10" s="21"/>
      <c r="AD10" s="21"/>
      <c r="AE10" s="21"/>
      <c r="AF10" s="21"/>
    </row>
    <row r="11" spans="1:32">
      <c r="A11" s="22" t="s">
        <v>9</v>
      </c>
      <c r="B11" s="25">
        <v>5832</v>
      </c>
      <c r="C11" s="25">
        <v>2572</v>
      </c>
      <c r="D11" s="25">
        <v>1846</v>
      </c>
      <c r="E11" s="25">
        <v>611</v>
      </c>
      <c r="F11" s="22">
        <v>583</v>
      </c>
      <c r="G11" s="22">
        <v>520</v>
      </c>
      <c r="H11" s="22">
        <v>506</v>
      </c>
      <c r="I11" s="22">
        <v>501</v>
      </c>
      <c r="J11" s="22">
        <v>495</v>
      </c>
      <c r="K11" s="22">
        <v>511</v>
      </c>
      <c r="L11" s="25">
        <v>325.16699999999997</v>
      </c>
      <c r="M11" s="25">
        <v>336.26600000000002</v>
      </c>
      <c r="N11" s="25">
        <v>338.04</v>
      </c>
      <c r="O11" s="25">
        <v>364.78500000000003</v>
      </c>
      <c r="P11" s="25">
        <v>378.35399999999998</v>
      </c>
      <c r="Q11" s="25">
        <v>393.55599999999998</v>
      </c>
      <c r="R11" s="25">
        <v>976.42755834609034</v>
      </c>
      <c r="S11" s="24">
        <v>986.38605496438345</v>
      </c>
      <c r="T11" s="24">
        <v>996.34455158267656</v>
      </c>
      <c r="U11" s="81">
        <v>1006.1684361756526</v>
      </c>
      <c r="V11" s="81">
        <v>1031.7394826438349</v>
      </c>
      <c r="W11" s="81">
        <v>1057.3105291120173</v>
      </c>
      <c r="X11" s="75">
        <v>1082.8815755801998</v>
      </c>
      <c r="Y11" s="75">
        <v>1082.8815755801998</v>
      </c>
      <c r="Z11" s="75">
        <v>1082.8815755801998</v>
      </c>
      <c r="AA11" s="75">
        <v>1082.8815755801998</v>
      </c>
      <c r="AB11" s="75">
        <v>1082.8815755801998</v>
      </c>
      <c r="AC11" s="21"/>
      <c r="AD11" s="21"/>
      <c r="AE11" s="21"/>
      <c r="AF11" s="21"/>
    </row>
    <row r="12" spans="1:32">
      <c r="A12" s="22" t="s">
        <v>10</v>
      </c>
      <c r="B12" s="27" t="s">
        <v>11</v>
      </c>
      <c r="C12" s="27" t="s">
        <v>11</v>
      </c>
      <c r="D12" s="27" t="s">
        <v>11</v>
      </c>
      <c r="E12" s="25">
        <v>2</v>
      </c>
      <c r="F12" s="22">
        <v>4</v>
      </c>
      <c r="G12" s="22">
        <v>5</v>
      </c>
      <c r="H12" s="22">
        <v>5</v>
      </c>
      <c r="I12" s="22">
        <v>6</v>
      </c>
      <c r="J12" s="22">
        <v>6</v>
      </c>
      <c r="K12" s="22">
        <v>6</v>
      </c>
      <c r="L12" s="25">
        <v>5.7670000000000003</v>
      </c>
      <c r="M12" s="25">
        <v>6.0149999999999997</v>
      </c>
      <c r="N12" s="25">
        <v>6.1790000000000003</v>
      </c>
      <c r="O12" s="25">
        <v>16.812000000000001</v>
      </c>
      <c r="P12" s="25">
        <v>17.149999999999999</v>
      </c>
      <c r="Q12" s="25">
        <v>17.617999999999999</v>
      </c>
      <c r="R12" s="25">
        <v>8.1274688652059126</v>
      </c>
      <c r="S12" s="24">
        <v>8.1567362441042057</v>
      </c>
      <c r="T12" s="24">
        <v>8.1860036230024988</v>
      </c>
      <c r="U12" s="81">
        <v>8.2152710019007902</v>
      </c>
      <c r="V12" s="81">
        <v>6.8273567763500491</v>
      </c>
      <c r="W12" s="81">
        <v>5.4394425507993081</v>
      </c>
      <c r="X12" s="75">
        <v>4.0515283252485661</v>
      </c>
      <c r="Y12" s="75">
        <v>4.0515283252485661</v>
      </c>
      <c r="Z12" s="75">
        <v>4.0515283252485661</v>
      </c>
      <c r="AA12" s="75">
        <v>4.0515283252485661</v>
      </c>
      <c r="AB12" s="75">
        <v>4.0515283252485661</v>
      </c>
      <c r="AC12" s="21"/>
      <c r="AD12" s="21"/>
      <c r="AE12" s="21"/>
      <c r="AF12" s="21"/>
    </row>
    <row r="13" spans="1:32">
      <c r="A13" s="22" t="s">
        <v>12</v>
      </c>
      <c r="B13" s="27" t="s">
        <v>11</v>
      </c>
      <c r="C13" s="27" t="s">
        <v>11</v>
      </c>
      <c r="D13" s="27" t="s">
        <v>11</v>
      </c>
      <c r="E13" s="25">
        <v>107</v>
      </c>
      <c r="F13" s="22">
        <v>102</v>
      </c>
      <c r="G13" s="22">
        <v>101</v>
      </c>
      <c r="H13" s="22">
        <v>117</v>
      </c>
      <c r="I13" s="22">
        <v>114</v>
      </c>
      <c r="J13" s="22">
        <v>106</v>
      </c>
      <c r="K13" s="22">
        <v>109</v>
      </c>
      <c r="L13" s="25">
        <v>80.506</v>
      </c>
      <c r="M13" s="25">
        <v>83.119</v>
      </c>
      <c r="N13" s="25">
        <v>84.016999999999996</v>
      </c>
      <c r="O13" s="25">
        <v>82.606999999999999</v>
      </c>
      <c r="P13" s="25">
        <v>84.274000000000001</v>
      </c>
      <c r="Q13" s="25">
        <v>88.075000000000003</v>
      </c>
      <c r="R13" s="25">
        <v>59.921086644606788</v>
      </c>
      <c r="S13" s="24">
        <v>59.025046388587235</v>
      </c>
      <c r="T13" s="24">
        <v>58.129006132567682</v>
      </c>
      <c r="U13" s="81">
        <v>57.232965876548121</v>
      </c>
      <c r="V13" s="81">
        <v>54.254744180061344</v>
      </c>
      <c r="W13" s="81">
        <v>51.276522483574567</v>
      </c>
      <c r="X13" s="75">
        <v>48.298300787087783</v>
      </c>
      <c r="Y13" s="75">
        <v>48.298300787087783</v>
      </c>
      <c r="Z13" s="75">
        <v>48.298300787087783</v>
      </c>
      <c r="AA13" s="75">
        <v>48.298300787087783</v>
      </c>
      <c r="AB13" s="75">
        <v>48.298300787087783</v>
      </c>
      <c r="AC13" s="21"/>
      <c r="AD13" s="21"/>
      <c r="AE13" s="21"/>
      <c r="AF13" s="21"/>
    </row>
    <row r="14" spans="1:32">
      <c r="A14" s="22" t="s">
        <v>13</v>
      </c>
      <c r="B14" s="25">
        <v>999</v>
      </c>
      <c r="C14" s="25">
        <v>371</v>
      </c>
      <c r="D14" s="25">
        <v>273</v>
      </c>
      <c r="E14" s="25">
        <v>278</v>
      </c>
      <c r="F14" s="22">
        <v>271</v>
      </c>
      <c r="G14" s="22">
        <v>276</v>
      </c>
      <c r="H14" s="22">
        <v>278</v>
      </c>
      <c r="I14" s="22">
        <v>334</v>
      </c>
      <c r="J14" s="22">
        <v>313</v>
      </c>
      <c r="K14" s="22">
        <v>287</v>
      </c>
      <c r="L14" s="25">
        <v>453.84800000000001</v>
      </c>
      <c r="M14" s="25">
        <v>467.56099999999998</v>
      </c>
      <c r="N14" s="25">
        <v>488.327</v>
      </c>
      <c r="O14" s="25">
        <v>467.827</v>
      </c>
      <c r="P14" s="25">
        <v>361.68200000000002</v>
      </c>
      <c r="Q14" s="25">
        <v>362.50799999999998</v>
      </c>
      <c r="R14" s="25">
        <v>288.93887775040366</v>
      </c>
      <c r="S14" s="24">
        <v>288.98003754517845</v>
      </c>
      <c r="T14" s="24">
        <v>289.02119733995323</v>
      </c>
      <c r="U14" s="81">
        <v>288.77822339660804</v>
      </c>
      <c r="V14" s="81">
        <v>272.16651874254876</v>
      </c>
      <c r="W14" s="81">
        <v>255.55481408848948</v>
      </c>
      <c r="X14" s="75">
        <v>238.94310943443023</v>
      </c>
      <c r="Y14" s="75">
        <v>238.94310943443023</v>
      </c>
      <c r="Z14" s="75">
        <v>238.94310943443023</v>
      </c>
      <c r="AA14" s="75">
        <v>238.94310943443023</v>
      </c>
      <c r="AB14" s="75">
        <v>238.94310943443023</v>
      </c>
      <c r="AC14" s="21"/>
      <c r="AD14" s="21"/>
      <c r="AE14" s="21"/>
      <c r="AF14" s="21"/>
    </row>
    <row r="15" spans="1:32">
      <c r="A15" s="22" t="s">
        <v>14</v>
      </c>
      <c r="B15" s="25">
        <v>480</v>
      </c>
      <c r="C15" s="25">
        <v>456</v>
      </c>
      <c r="D15" s="25">
        <v>432</v>
      </c>
      <c r="E15" s="25">
        <v>408</v>
      </c>
      <c r="F15" s="22">
        <v>387</v>
      </c>
      <c r="G15" s="22">
        <v>370</v>
      </c>
      <c r="H15" s="22">
        <v>354</v>
      </c>
      <c r="I15" s="22">
        <v>337</v>
      </c>
      <c r="J15" s="22">
        <v>321</v>
      </c>
      <c r="K15" s="22">
        <v>304</v>
      </c>
      <c r="L15" s="25">
        <v>287.14699999999999</v>
      </c>
      <c r="M15" s="25">
        <v>274.05</v>
      </c>
      <c r="N15" s="25">
        <v>256.18</v>
      </c>
      <c r="O15" s="25">
        <v>240.77199999999999</v>
      </c>
      <c r="P15" s="25">
        <v>229.83500000000001</v>
      </c>
      <c r="Q15" s="25">
        <v>212.499</v>
      </c>
      <c r="R15" s="25">
        <v>202.903620784521</v>
      </c>
      <c r="S15" s="24">
        <v>199.65574116718201</v>
      </c>
      <c r="T15" s="24">
        <v>196.40786154984303</v>
      </c>
      <c r="U15" s="81">
        <v>192.07591436194443</v>
      </c>
      <c r="V15" s="81">
        <v>252.44840730052155</v>
      </c>
      <c r="W15" s="81">
        <v>312.82090023909871</v>
      </c>
      <c r="X15" s="75">
        <v>373.19339317767583</v>
      </c>
      <c r="Y15" s="75">
        <v>360.34687236337811</v>
      </c>
      <c r="Z15" s="75">
        <v>337.42156217724818</v>
      </c>
      <c r="AA15" s="75">
        <v>310.71391370689594</v>
      </c>
      <c r="AB15" s="75">
        <v>288.21585119473559</v>
      </c>
      <c r="AC15" s="21"/>
      <c r="AD15" s="21"/>
      <c r="AE15" s="21"/>
      <c r="AF15" s="21"/>
    </row>
    <row r="16" spans="1:32">
      <c r="A16" s="22" t="s">
        <v>15</v>
      </c>
      <c r="B16" s="25">
        <v>164</v>
      </c>
      <c r="C16" s="25">
        <v>209</v>
      </c>
      <c r="D16" s="25">
        <v>257</v>
      </c>
      <c r="E16" s="25">
        <v>304</v>
      </c>
      <c r="F16" s="22">
        <v>328</v>
      </c>
      <c r="G16" s="22">
        <v>331</v>
      </c>
      <c r="H16" s="22">
        <v>333</v>
      </c>
      <c r="I16" s="22">
        <v>335</v>
      </c>
      <c r="J16" s="22">
        <v>337</v>
      </c>
      <c r="K16" s="22">
        <v>339</v>
      </c>
      <c r="L16" s="25">
        <v>341.42500000000001</v>
      </c>
      <c r="M16" s="25">
        <v>336.661</v>
      </c>
      <c r="N16" s="25">
        <v>331.69600000000003</v>
      </c>
      <c r="O16" s="25">
        <v>335.51</v>
      </c>
      <c r="P16" s="25">
        <v>322.245</v>
      </c>
      <c r="Q16" s="25">
        <v>316.51</v>
      </c>
      <c r="R16" s="25">
        <v>310.85397008270127</v>
      </c>
      <c r="S16" s="24">
        <v>322.19398642073594</v>
      </c>
      <c r="T16" s="24">
        <v>333.53400275877061</v>
      </c>
      <c r="U16" s="81">
        <v>343.24595334302205</v>
      </c>
      <c r="V16" s="81">
        <v>316.68838507219749</v>
      </c>
      <c r="W16" s="81">
        <v>290.13081680137293</v>
      </c>
      <c r="X16" s="75">
        <v>263.57324853054843</v>
      </c>
      <c r="Y16" s="75">
        <v>257.35254036129317</v>
      </c>
      <c r="Z16" s="75">
        <v>241.17693708325555</v>
      </c>
      <c r="AA16" s="75">
        <v>218.52187460741322</v>
      </c>
      <c r="AB16" s="75">
        <v>191.30644493920565</v>
      </c>
      <c r="AC16" s="21"/>
      <c r="AD16" s="21"/>
      <c r="AE16" s="21"/>
      <c r="AF16" s="21"/>
    </row>
    <row r="17" spans="1:32">
      <c r="A17" s="22" t="s">
        <v>16</v>
      </c>
      <c r="B17" s="25">
        <v>839</v>
      </c>
      <c r="C17" s="25">
        <v>569</v>
      </c>
      <c r="D17" s="25">
        <v>852</v>
      </c>
      <c r="E17" s="25">
        <v>37736</v>
      </c>
      <c r="F17" s="25">
        <v>24536</v>
      </c>
      <c r="G17" s="25">
        <v>24233</v>
      </c>
      <c r="H17" s="25">
        <v>23958</v>
      </c>
      <c r="I17" s="25">
        <v>24328</v>
      </c>
      <c r="J17" s="25">
        <v>25619</v>
      </c>
      <c r="K17" s="25">
        <v>22765</v>
      </c>
      <c r="L17" s="25">
        <v>20219.312000000002</v>
      </c>
      <c r="M17" s="25">
        <v>20252.550999999999</v>
      </c>
      <c r="N17" s="25">
        <v>20307.467000000001</v>
      </c>
      <c r="O17" s="25">
        <v>20185.744999999999</v>
      </c>
      <c r="P17" s="25">
        <v>20649.109</v>
      </c>
      <c r="Q17" s="25">
        <v>20580.25</v>
      </c>
      <c r="R17" s="25">
        <v>17882.827907800489</v>
      </c>
      <c r="S17" s="24">
        <v>17809.263125721845</v>
      </c>
      <c r="T17" s="24">
        <v>17735.698343643202</v>
      </c>
      <c r="U17" s="81">
        <v>17662.133561564555</v>
      </c>
      <c r="V17" s="81">
        <v>17810.507589200493</v>
      </c>
      <c r="W17" s="81">
        <v>17958.881616836432</v>
      </c>
      <c r="X17" s="75">
        <v>18480.182756877006</v>
      </c>
      <c r="Y17" s="75">
        <v>18480.182756877006</v>
      </c>
      <c r="Z17" s="75">
        <v>18480.182756877006</v>
      </c>
      <c r="AA17" s="75">
        <v>18480.182756877006</v>
      </c>
      <c r="AB17" s="75">
        <v>18480.182756877006</v>
      </c>
      <c r="AC17" s="21"/>
      <c r="AD17" s="21"/>
      <c r="AE17" s="21"/>
      <c r="AF17" s="21"/>
    </row>
    <row r="18" spans="1:32">
      <c r="A18" s="22"/>
      <c r="B18" s="27"/>
      <c r="C18" s="27"/>
      <c r="D18" s="27"/>
      <c r="E18" s="27"/>
      <c r="F18" s="28"/>
      <c r="G18" s="28"/>
      <c r="H18" s="28"/>
      <c r="I18" s="28"/>
      <c r="J18" s="28"/>
      <c r="K18" s="28"/>
      <c r="L18" s="25"/>
      <c r="M18" s="25"/>
      <c r="N18" s="25"/>
      <c r="O18" s="25"/>
      <c r="P18" s="25"/>
      <c r="Q18" s="25"/>
      <c r="R18" s="25"/>
      <c r="S18" s="24"/>
      <c r="T18" s="24"/>
      <c r="U18" s="80"/>
      <c r="V18" s="25"/>
      <c r="W18" s="25"/>
      <c r="X18" s="25"/>
      <c r="Y18" s="22"/>
      <c r="Z18" s="22"/>
      <c r="AA18" s="22"/>
      <c r="AB18" s="21"/>
      <c r="AC18" s="21"/>
      <c r="AD18" s="21"/>
      <c r="AE18" s="21"/>
      <c r="AF18" s="21"/>
    </row>
    <row r="19" spans="1:32">
      <c r="A19" s="22"/>
      <c r="B19" s="27"/>
      <c r="C19" s="27"/>
      <c r="D19" s="27"/>
      <c r="E19" s="27"/>
      <c r="F19" s="28"/>
      <c r="G19" s="28"/>
      <c r="H19" s="28"/>
      <c r="I19" s="28"/>
      <c r="J19" s="28"/>
      <c r="K19" s="28"/>
      <c r="L19" s="25"/>
      <c r="M19" s="25"/>
      <c r="N19" s="25"/>
      <c r="O19" s="25"/>
      <c r="P19" s="25"/>
      <c r="Q19" s="25"/>
      <c r="R19" s="25"/>
      <c r="S19" s="24"/>
      <c r="T19" s="24"/>
      <c r="U19" s="80"/>
      <c r="V19" s="25"/>
      <c r="W19" s="25"/>
      <c r="X19" s="25"/>
      <c r="Y19" s="22"/>
      <c r="Z19" s="22"/>
      <c r="AA19" s="22"/>
      <c r="AB19" s="21"/>
      <c r="AC19" s="21"/>
      <c r="AD19" s="21"/>
      <c r="AE19" s="21"/>
      <c r="AF19" s="21"/>
    </row>
    <row r="20" spans="1:32">
      <c r="A20" s="22" t="s">
        <v>17</v>
      </c>
      <c r="B20" s="25">
        <v>13023</v>
      </c>
      <c r="C20" s="25">
        <v>7556</v>
      </c>
      <c r="D20" s="25">
        <v>7013</v>
      </c>
      <c r="E20" s="25">
        <v>41324</v>
      </c>
      <c r="F20" s="25">
        <v>27752</v>
      </c>
      <c r="G20" s="25">
        <v>27345</v>
      </c>
      <c r="H20" s="25">
        <v>27097</v>
      </c>
      <c r="I20" s="25">
        <v>27364</v>
      </c>
      <c r="J20" s="25">
        <v>28610</v>
      </c>
      <c r="K20" s="25">
        <v>25819</v>
      </c>
      <c r="L20" s="25">
        <v>22857.696</v>
      </c>
      <c r="M20" s="25">
        <v>22908.647000000001</v>
      </c>
      <c r="N20" s="25">
        <v>22892.686000000002</v>
      </c>
      <c r="O20" s="25">
        <v>23383.787</v>
      </c>
      <c r="P20" s="25">
        <v>23747.296999999999</v>
      </c>
      <c r="Q20" s="25">
        <v>23708.036</v>
      </c>
      <c r="R20" s="25">
        <v>21325.459873544776</v>
      </c>
      <c r="S20" s="25">
        <v>21266.616824230667</v>
      </c>
      <c r="T20" s="25">
        <v>21207.773774916554</v>
      </c>
      <c r="U20" s="80">
        <f>SUM(U5:U17)</f>
        <v>21143.802590976247</v>
      </c>
      <c r="V20" s="25">
        <f>SUM(V5:V17)</f>
        <v>21170.407552452096</v>
      </c>
      <c r="W20" s="58">
        <f t="shared" ref="W20:AB20" si="0">SUM(W5:W17)</f>
        <v>21197.012513927948</v>
      </c>
      <c r="X20" s="58">
        <f t="shared" si="0"/>
        <v>21596.544587808432</v>
      </c>
      <c r="Y20" s="58">
        <f t="shared" si="0"/>
        <v>21577.477358824879</v>
      </c>
      <c r="Z20" s="58">
        <f t="shared" si="0"/>
        <v>21538.376445360711</v>
      </c>
      <c r="AA20" s="58">
        <f t="shared" si="0"/>
        <v>21489.013734414515</v>
      </c>
      <c r="AB20" s="58">
        <f t="shared" si="0"/>
        <v>21439.300242234149</v>
      </c>
      <c r="AC20" s="21"/>
      <c r="AD20" s="21"/>
      <c r="AE20" s="21"/>
      <c r="AF20" s="21"/>
    </row>
    <row r="21" spans="1:32">
      <c r="A21" s="22" t="s">
        <v>16</v>
      </c>
      <c r="B21" s="25">
        <v>839</v>
      </c>
      <c r="C21" s="25">
        <v>569</v>
      </c>
      <c r="D21" s="25">
        <v>852</v>
      </c>
      <c r="E21" s="25">
        <v>37736</v>
      </c>
      <c r="F21" s="22">
        <v>24536</v>
      </c>
      <c r="G21" s="22">
        <v>24233</v>
      </c>
      <c r="H21" s="22">
        <v>23958</v>
      </c>
      <c r="I21" s="22">
        <v>24328</v>
      </c>
      <c r="J21" s="22">
        <v>25619</v>
      </c>
      <c r="K21" s="22">
        <v>22765</v>
      </c>
      <c r="L21" s="25">
        <v>20220.010999999999</v>
      </c>
      <c r="M21" s="25">
        <v>20252.569</v>
      </c>
      <c r="N21" s="25">
        <v>20307.485000000001</v>
      </c>
      <c r="O21" s="25">
        <v>20186.147000000001</v>
      </c>
      <c r="P21" s="25">
        <v>20649.528999999999</v>
      </c>
      <c r="Q21" s="25">
        <v>20580.691999999999</v>
      </c>
      <c r="R21" s="25">
        <v>17882.827907800489</v>
      </c>
      <c r="S21" s="25">
        <v>17809.263125721845</v>
      </c>
      <c r="T21" s="25">
        <v>17735.698343643202</v>
      </c>
      <c r="U21" s="80">
        <v>17662.133561564555</v>
      </c>
      <c r="V21" s="25">
        <f>V17</f>
        <v>17810.507589200493</v>
      </c>
      <c r="W21" s="58">
        <f t="shared" ref="W21:AB21" si="1">W17</f>
        <v>17958.881616836432</v>
      </c>
      <c r="X21" s="58">
        <f t="shared" si="1"/>
        <v>18480.182756877006</v>
      </c>
      <c r="Y21" s="58">
        <f t="shared" si="1"/>
        <v>18480.182756877006</v>
      </c>
      <c r="Z21" s="58">
        <f t="shared" si="1"/>
        <v>18480.182756877006</v>
      </c>
      <c r="AA21" s="58">
        <f t="shared" si="1"/>
        <v>18480.182756877006</v>
      </c>
      <c r="AB21" s="58">
        <f t="shared" si="1"/>
        <v>18480.182756877006</v>
      </c>
      <c r="AC21" s="21"/>
      <c r="AD21" s="21"/>
      <c r="AE21" s="21"/>
      <c r="AF21" s="21"/>
    </row>
    <row r="22" spans="1:32">
      <c r="A22" s="22" t="s">
        <v>35</v>
      </c>
      <c r="B22" s="25">
        <v>12184</v>
      </c>
      <c r="C22" s="25">
        <v>6987</v>
      </c>
      <c r="D22" s="25">
        <v>6161</v>
      </c>
      <c r="E22" s="25">
        <v>3588</v>
      </c>
      <c r="F22" s="25">
        <v>3216</v>
      </c>
      <c r="G22" s="25">
        <v>3112</v>
      </c>
      <c r="H22" s="25">
        <v>3139</v>
      </c>
      <c r="I22" s="25">
        <v>3036</v>
      </c>
      <c r="J22" s="25">
        <v>2991</v>
      </c>
      <c r="K22" s="25">
        <v>3054</v>
      </c>
      <c r="L22" s="25">
        <v>2637.6849999999999</v>
      </c>
      <c r="M22" s="25">
        <v>2656.078</v>
      </c>
      <c r="N22" s="25">
        <v>2585.201</v>
      </c>
      <c r="O22" s="25">
        <v>3197.64</v>
      </c>
      <c r="P22" s="25">
        <v>3097.768</v>
      </c>
      <c r="Q22" s="25">
        <v>3127.3440000000001</v>
      </c>
      <c r="R22" s="25">
        <v>3442.6319657442873</v>
      </c>
      <c r="S22" s="25">
        <v>3457.3536985088213</v>
      </c>
      <c r="T22" s="25">
        <v>3472.0754312733516</v>
      </c>
      <c r="U22" s="80">
        <v>3486.7971640378819</v>
      </c>
      <c r="V22" s="25">
        <f>V20 - V21</f>
        <v>3359.8999632516025</v>
      </c>
      <c r="W22" s="58">
        <f t="shared" ref="W22:AB22" si="2">W20 - W21</f>
        <v>3238.1308970915161</v>
      </c>
      <c r="X22" s="58">
        <f t="shared" si="2"/>
        <v>3116.3618309314261</v>
      </c>
      <c r="Y22" s="58">
        <f t="shared" si="2"/>
        <v>3097.2946019478732</v>
      </c>
      <c r="Z22" s="58">
        <f t="shared" si="2"/>
        <v>3058.193688483705</v>
      </c>
      <c r="AA22" s="58">
        <f t="shared" si="2"/>
        <v>3008.8309775375092</v>
      </c>
      <c r="AB22" s="58">
        <f t="shared" si="2"/>
        <v>2959.1174853571429</v>
      </c>
      <c r="AC22" s="21"/>
      <c r="AD22" s="21"/>
      <c r="AE22" s="21"/>
      <c r="AF22" s="21"/>
    </row>
    <row r="23" spans="1:32">
      <c r="A23" s="66" t="s">
        <v>49</v>
      </c>
      <c r="R23" s="94">
        <v>133.46747432500001</v>
      </c>
      <c r="S23" s="94">
        <v>133.46747432500001</v>
      </c>
      <c r="T23" s="94">
        <v>133.46747432500001</v>
      </c>
      <c r="U23" s="80">
        <v>805.00705656486662</v>
      </c>
      <c r="V23" s="80">
        <v>805.00705656486662</v>
      </c>
      <c r="W23" s="80">
        <v>805.00705656486662</v>
      </c>
      <c r="X23" s="73">
        <v>1177.9341689695004</v>
      </c>
      <c r="Y23" s="73">
        <v>1177.9341689695004</v>
      </c>
      <c r="Z23" s="73">
        <v>1177.9341689695004</v>
      </c>
      <c r="AA23" s="73">
        <v>1177.9341689695004</v>
      </c>
      <c r="AB23" s="73">
        <v>1177.9341689695004</v>
      </c>
    </row>
    <row r="24" spans="1:32">
      <c r="A24" s="66" t="s">
        <v>50</v>
      </c>
      <c r="R24" s="89">
        <f t="shared" ref="R24:T24" si="3">R20 - R23</f>
        <v>21191.992399219776</v>
      </c>
      <c r="S24" s="89">
        <f t="shared" si="3"/>
        <v>21133.149349905667</v>
      </c>
      <c r="T24" s="89">
        <f t="shared" si="3"/>
        <v>21074.306300591554</v>
      </c>
      <c r="U24" s="30">
        <f>U20 - U23</f>
        <v>20338.79553441138</v>
      </c>
      <c r="V24" s="30">
        <f t="shared" ref="V24:W24" si="4">V20 - V23</f>
        <v>20365.400495887228</v>
      </c>
      <c r="W24" s="30">
        <f t="shared" si="4"/>
        <v>20392.00545736308</v>
      </c>
      <c r="X24" s="30">
        <f>X20 - X23</f>
        <v>20418.610418838933</v>
      </c>
      <c r="Y24" s="30">
        <f t="shared" ref="Y24:AB24" si="5">Y20 - Y23</f>
        <v>20399.54318985538</v>
      </c>
      <c r="Z24" s="30">
        <f t="shared" si="5"/>
        <v>20360.442276391212</v>
      </c>
      <c r="AA24" s="30">
        <f t="shared" si="5"/>
        <v>20311.079565445016</v>
      </c>
      <c r="AB24" s="30">
        <f t="shared" si="5"/>
        <v>20261.366073264649</v>
      </c>
    </row>
    <row r="31" spans="1:32">
      <c r="K31" s="92"/>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AB37"/>
  <sheetViews>
    <sheetView workbookViewId="0">
      <pane xSplit="1" ySplit="4" topLeftCell="B5" activePane="bottomRight" state="frozen"/>
      <selection pane="topRight" activeCell="B1" sqref="B1"/>
      <selection pane="bottomLeft" activeCell="A5" sqref="A5"/>
      <selection pane="bottomRight" activeCell="R30" sqref="R30"/>
    </sheetView>
  </sheetViews>
  <sheetFormatPr defaultRowHeight="15"/>
  <cols>
    <col min="1" max="1" width="35.5703125" bestFit="1" customWidth="1"/>
  </cols>
  <sheetData>
    <row r="1" spans="1:28">
      <c r="A1" s="106"/>
      <c r="B1" s="111" t="s">
        <v>36</v>
      </c>
      <c r="C1" s="111"/>
      <c r="D1" s="111"/>
      <c r="E1" s="111"/>
      <c r="F1" s="111"/>
      <c r="G1" s="111"/>
      <c r="H1" s="111"/>
      <c r="I1" s="111"/>
      <c r="J1" s="111"/>
      <c r="K1" s="111"/>
      <c r="L1" s="111"/>
      <c r="M1" s="106"/>
      <c r="N1" s="106" t="s">
        <v>76</v>
      </c>
      <c r="O1" s="106"/>
      <c r="P1" s="106"/>
      <c r="Q1" s="106"/>
      <c r="R1" s="106"/>
      <c r="S1" s="106"/>
      <c r="T1" s="106"/>
      <c r="U1" s="106"/>
    </row>
    <row r="2" spans="1:28">
      <c r="A2" s="106"/>
      <c r="B2" s="111" t="s">
        <v>73</v>
      </c>
      <c r="C2" s="111"/>
      <c r="D2" s="111"/>
      <c r="E2" s="111"/>
      <c r="F2" s="111"/>
      <c r="G2" s="111"/>
      <c r="H2" s="111"/>
      <c r="I2" s="111"/>
      <c r="J2" s="111"/>
      <c r="K2" s="111"/>
      <c r="L2" s="111"/>
      <c r="M2" s="106"/>
      <c r="N2" s="106" t="s">
        <v>74</v>
      </c>
      <c r="O2" s="106"/>
      <c r="P2" s="106"/>
      <c r="Q2" s="106"/>
      <c r="R2" s="106"/>
      <c r="S2" s="106"/>
      <c r="T2" s="106"/>
      <c r="U2" s="106"/>
    </row>
    <row r="3" spans="1:28">
      <c r="A3" s="106"/>
      <c r="B3" s="111"/>
      <c r="C3" s="111"/>
      <c r="D3" s="111"/>
      <c r="E3" s="111"/>
      <c r="F3" s="111"/>
      <c r="G3" s="111"/>
      <c r="H3" s="111"/>
      <c r="I3" s="111"/>
      <c r="J3" s="111"/>
      <c r="K3" s="111"/>
      <c r="L3" s="111"/>
      <c r="M3" s="106"/>
      <c r="N3" s="106" t="s">
        <v>75</v>
      </c>
      <c r="O3" s="106"/>
      <c r="P3" s="106"/>
      <c r="Q3" s="106"/>
      <c r="R3" s="106"/>
      <c r="S3" s="106"/>
      <c r="T3" s="106"/>
      <c r="U3" s="106"/>
    </row>
    <row r="4" spans="1:28">
      <c r="A4" s="107" t="s">
        <v>2</v>
      </c>
      <c r="B4" s="107">
        <v>1990</v>
      </c>
      <c r="C4" s="107">
        <v>1991</v>
      </c>
      <c r="D4" s="107">
        <v>1992</v>
      </c>
      <c r="E4" s="107">
        <v>1993</v>
      </c>
      <c r="F4" s="107">
        <v>1994</v>
      </c>
      <c r="G4" s="107">
        <v>1995</v>
      </c>
      <c r="H4" s="107">
        <v>1996</v>
      </c>
      <c r="I4" s="107">
        <v>1997</v>
      </c>
      <c r="J4" s="107">
        <v>1998</v>
      </c>
      <c r="K4" s="107">
        <v>1999</v>
      </c>
      <c r="L4" s="107">
        <v>2000</v>
      </c>
      <c r="M4" s="107">
        <v>2001</v>
      </c>
      <c r="N4" s="107">
        <v>2002</v>
      </c>
      <c r="O4" s="107">
        <v>2003</v>
      </c>
      <c r="P4" s="107">
        <v>2004</v>
      </c>
      <c r="Q4" s="107">
        <v>2005</v>
      </c>
      <c r="R4" s="107">
        <v>2006</v>
      </c>
      <c r="S4" s="107">
        <v>2007</v>
      </c>
      <c r="T4" s="107">
        <v>2008</v>
      </c>
      <c r="U4" s="107">
        <v>2009</v>
      </c>
      <c r="V4" s="95">
        <v>2010</v>
      </c>
      <c r="W4" s="95">
        <v>2011</v>
      </c>
      <c r="X4" s="95">
        <v>2012</v>
      </c>
      <c r="AB4" s="105"/>
    </row>
    <row r="5" spans="1:28">
      <c r="A5" s="106" t="s">
        <v>3</v>
      </c>
      <c r="B5" s="106">
        <v>121</v>
      </c>
      <c r="C5" s="106">
        <v>105</v>
      </c>
      <c r="D5" s="106">
        <v>106</v>
      </c>
      <c r="E5" s="106">
        <v>112</v>
      </c>
      <c r="F5" s="106">
        <v>108</v>
      </c>
      <c r="G5" s="106">
        <v>107</v>
      </c>
      <c r="H5" s="110">
        <v>156.83914000000001</v>
      </c>
      <c r="I5" s="110">
        <v>160.72864000000001</v>
      </c>
      <c r="J5" s="110">
        <v>129.82080999999999</v>
      </c>
      <c r="K5" s="110">
        <v>125.196309</v>
      </c>
      <c r="L5" s="110">
        <v>125.749</v>
      </c>
      <c r="M5" s="110">
        <v>145.47</v>
      </c>
      <c r="N5" s="109">
        <v>116.84373708567473</v>
      </c>
      <c r="O5" s="108">
        <v>97.515823662083079</v>
      </c>
      <c r="P5" s="108">
        <v>78.187910238491426</v>
      </c>
      <c r="Q5" s="110">
        <v>58.859996814899773</v>
      </c>
      <c r="R5" s="110">
        <v>76.663529260717937</v>
      </c>
      <c r="S5" s="110">
        <v>94.4670617065361</v>
      </c>
      <c r="T5" s="110">
        <v>112.27059415235426</v>
      </c>
      <c r="U5" s="110">
        <v>112.27059415235426</v>
      </c>
      <c r="V5" s="110">
        <v>112.27059415235426</v>
      </c>
      <c r="W5" s="110">
        <v>112.27059415235426</v>
      </c>
      <c r="X5" s="110">
        <v>112.27059415235426</v>
      </c>
      <c r="Z5" s="93"/>
      <c r="AA5" s="93"/>
    </row>
    <row r="6" spans="1:28">
      <c r="A6" s="106" t="s">
        <v>4</v>
      </c>
      <c r="B6" s="106">
        <v>177</v>
      </c>
      <c r="C6" s="106">
        <v>151</v>
      </c>
      <c r="D6" s="106">
        <v>159</v>
      </c>
      <c r="E6" s="106">
        <v>172</v>
      </c>
      <c r="F6" s="106">
        <v>183</v>
      </c>
      <c r="G6" s="106">
        <v>203</v>
      </c>
      <c r="H6" s="110">
        <v>152.23901000000001</v>
      </c>
      <c r="I6" s="110">
        <v>148.35278</v>
      </c>
      <c r="J6" s="110">
        <v>146.78570999999999</v>
      </c>
      <c r="K6" s="110">
        <v>149.44369500000005</v>
      </c>
      <c r="L6" s="110">
        <v>151.09299999999999</v>
      </c>
      <c r="M6" s="110">
        <v>156.82300000000001</v>
      </c>
      <c r="N6" s="109">
        <v>116.8559791485394</v>
      </c>
      <c r="O6" s="108">
        <v>115.31392495309385</v>
      </c>
      <c r="P6" s="108">
        <v>113.77187075764829</v>
      </c>
      <c r="Q6" s="110">
        <v>112.22981656220273</v>
      </c>
      <c r="R6" s="110">
        <v>105.4232211190085</v>
      </c>
      <c r="S6" s="110">
        <v>98.616625675814277</v>
      </c>
      <c r="T6" s="110">
        <v>91.810030232620051</v>
      </c>
      <c r="U6" s="110">
        <v>91.810030232620051</v>
      </c>
      <c r="V6" s="110">
        <v>91.810030232620051</v>
      </c>
      <c r="W6" s="110">
        <v>91.810030232620051</v>
      </c>
      <c r="X6" s="110">
        <v>91.810030232620051</v>
      </c>
      <c r="Z6" s="93"/>
      <c r="AA6" s="93"/>
      <c r="AB6" s="105"/>
    </row>
    <row r="7" spans="1:28">
      <c r="A7" s="106" t="s">
        <v>5</v>
      </c>
      <c r="B7" s="106">
        <v>611</v>
      </c>
      <c r="C7" s="106">
        <v>638</v>
      </c>
      <c r="D7" s="106">
        <v>662</v>
      </c>
      <c r="E7" s="106">
        <v>568</v>
      </c>
      <c r="F7" s="106">
        <v>550</v>
      </c>
      <c r="G7" s="106">
        <v>589</v>
      </c>
      <c r="H7" s="110">
        <v>355.84472</v>
      </c>
      <c r="I7" s="110">
        <v>355.74377000000004</v>
      </c>
      <c r="J7" s="110">
        <v>354.01175999999998</v>
      </c>
      <c r="K7" s="110">
        <v>396</v>
      </c>
      <c r="L7" s="110">
        <v>438.76</v>
      </c>
      <c r="M7" s="110">
        <v>440.68200000000002</v>
      </c>
      <c r="N7" s="109">
        <v>53.591956678065294</v>
      </c>
      <c r="O7" s="108">
        <v>49.354927273440232</v>
      </c>
      <c r="P7" s="108">
        <v>45.11789786881517</v>
      </c>
      <c r="Q7" s="110">
        <v>40.880868464190108</v>
      </c>
      <c r="R7" s="110">
        <v>31.505281803818505</v>
      </c>
      <c r="S7" s="110">
        <v>22.129695143446902</v>
      </c>
      <c r="T7" s="110">
        <v>12.754108483075305</v>
      </c>
      <c r="U7" s="110">
        <v>12.754108483075305</v>
      </c>
      <c r="V7" s="110">
        <v>12.754108483075305</v>
      </c>
      <c r="W7" s="110">
        <v>12.754108483075305</v>
      </c>
      <c r="X7" s="110">
        <v>12.754108483075305</v>
      </c>
      <c r="Z7" s="93"/>
      <c r="AA7" s="93"/>
      <c r="AB7" s="105"/>
    </row>
    <row r="8" spans="1:28">
      <c r="A8" s="106" t="s">
        <v>6</v>
      </c>
      <c r="B8" s="106">
        <v>47</v>
      </c>
      <c r="C8" s="106">
        <v>43</v>
      </c>
      <c r="D8" s="106">
        <v>45</v>
      </c>
      <c r="E8" s="106">
        <v>41</v>
      </c>
      <c r="F8" s="106">
        <v>49</v>
      </c>
      <c r="G8" s="106">
        <v>42</v>
      </c>
      <c r="H8" s="110">
        <v>38.543330000000005</v>
      </c>
      <c r="I8" s="110">
        <v>39.051699999999997</v>
      </c>
      <c r="J8" s="110">
        <v>39.615480000000005</v>
      </c>
      <c r="K8" s="110">
        <v>27.418152999999997</v>
      </c>
      <c r="L8" s="110">
        <v>27.989000000000001</v>
      </c>
      <c r="M8" s="110">
        <v>28.763000000000002</v>
      </c>
      <c r="N8" s="109">
        <v>26.298648178880001</v>
      </c>
      <c r="O8" s="108">
        <v>26.265679605828716</v>
      </c>
      <c r="P8" s="108">
        <v>26.232711032777431</v>
      </c>
      <c r="Q8" s="110">
        <v>26.199742459726146</v>
      </c>
      <c r="R8" s="110">
        <v>21.412753811223972</v>
      </c>
      <c r="S8" s="110">
        <v>16.625765162721798</v>
      </c>
      <c r="T8" s="110">
        <v>11.838776514219619</v>
      </c>
      <c r="U8" s="110">
        <v>11.838776514219619</v>
      </c>
      <c r="V8" s="110">
        <v>11.838776514219619</v>
      </c>
      <c r="W8" s="110">
        <v>11.838776514219619</v>
      </c>
      <c r="X8" s="110">
        <v>11.838776514219619</v>
      </c>
      <c r="Z8" s="93"/>
      <c r="AA8" s="93"/>
      <c r="AB8" s="105"/>
    </row>
    <row r="9" spans="1:28">
      <c r="A9" s="106" t="s">
        <v>7</v>
      </c>
      <c r="B9" s="106">
        <v>157</v>
      </c>
      <c r="C9" s="106">
        <v>197</v>
      </c>
      <c r="D9" s="106">
        <v>198</v>
      </c>
      <c r="E9" s="106">
        <v>125</v>
      </c>
      <c r="F9" s="106">
        <v>125</v>
      </c>
      <c r="G9" s="106">
        <v>134</v>
      </c>
      <c r="H9" s="110">
        <v>100.66386</v>
      </c>
      <c r="I9" s="110">
        <v>105.91436</v>
      </c>
      <c r="J9" s="110">
        <v>105.32603999999999</v>
      </c>
      <c r="K9" s="110">
        <v>44.246635999999995</v>
      </c>
      <c r="L9" s="110">
        <v>45.52</v>
      </c>
      <c r="M9" s="110">
        <v>48.171999999999997</v>
      </c>
      <c r="N9" s="109">
        <v>40.201218424988532</v>
      </c>
      <c r="O9" s="108">
        <v>39.615260242323387</v>
      </c>
      <c r="P9" s="108">
        <v>39.029302059658242</v>
      </c>
      <c r="Q9" s="110">
        <v>38.443343876993097</v>
      </c>
      <c r="R9" s="110">
        <v>33.637393101879866</v>
      </c>
      <c r="S9" s="110">
        <v>28.831442326766638</v>
      </c>
      <c r="T9" s="110">
        <v>24.025491551653413</v>
      </c>
      <c r="U9" s="110">
        <v>24.025491551653413</v>
      </c>
      <c r="V9" s="110">
        <v>24.025491551653413</v>
      </c>
      <c r="W9" s="110">
        <v>24.025491551653413</v>
      </c>
      <c r="X9" s="110">
        <v>24.025491551653413</v>
      </c>
      <c r="Z9" s="93"/>
      <c r="AA9" s="93"/>
      <c r="AB9" s="105"/>
    </row>
    <row r="10" spans="1:28">
      <c r="A10" s="106" t="s">
        <v>8</v>
      </c>
      <c r="B10" s="106">
        <v>27</v>
      </c>
      <c r="C10" s="106">
        <v>24</v>
      </c>
      <c r="D10" s="106">
        <v>24</v>
      </c>
      <c r="E10" s="106">
        <v>22</v>
      </c>
      <c r="F10" s="106">
        <v>22</v>
      </c>
      <c r="G10" s="106">
        <v>22</v>
      </c>
      <c r="H10" s="110">
        <v>16.515139999999999</v>
      </c>
      <c r="I10" s="110">
        <v>16.926860000000001</v>
      </c>
      <c r="J10" s="110">
        <v>16.76464</v>
      </c>
      <c r="K10" s="110">
        <v>17.890567999999998</v>
      </c>
      <c r="L10" s="110">
        <v>18.100000000000001</v>
      </c>
      <c r="M10" s="110">
        <v>18.324000000000002</v>
      </c>
      <c r="N10" s="109">
        <v>15.582224022112703</v>
      </c>
      <c r="O10" s="108">
        <v>15.240357656757494</v>
      </c>
      <c r="P10" s="108">
        <v>14.898491291402285</v>
      </c>
      <c r="Q10" s="110">
        <v>14.556624926047077</v>
      </c>
      <c r="R10" s="110">
        <v>13.392744772602788</v>
      </c>
      <c r="S10" s="110">
        <v>12.228864619158498</v>
      </c>
      <c r="T10" s="110">
        <v>11.064984465714209</v>
      </c>
      <c r="U10" s="110">
        <v>11.064984465714209</v>
      </c>
      <c r="V10" s="110">
        <v>11.064984465714209</v>
      </c>
      <c r="W10" s="110">
        <v>11.064984465714209</v>
      </c>
      <c r="X10" s="110">
        <v>11.064984465714209</v>
      </c>
      <c r="Z10" s="93"/>
      <c r="AA10" s="93"/>
      <c r="AB10" s="105"/>
    </row>
    <row r="11" spans="1:28">
      <c r="A11" s="106" t="s">
        <v>9</v>
      </c>
      <c r="B11" s="106">
        <v>284</v>
      </c>
      <c r="C11" s="106">
        <v>264</v>
      </c>
      <c r="D11" s="106">
        <v>259</v>
      </c>
      <c r="E11" s="106">
        <v>260</v>
      </c>
      <c r="F11" s="106">
        <v>256</v>
      </c>
      <c r="G11" s="106">
        <v>256</v>
      </c>
      <c r="H11" s="110">
        <v>179.59237999999999</v>
      </c>
      <c r="I11" s="110">
        <v>186.41060999999999</v>
      </c>
      <c r="J11" s="110">
        <v>188.98854999999998</v>
      </c>
      <c r="K11" s="110">
        <v>162.16104899999996</v>
      </c>
      <c r="L11" s="110">
        <v>168.31</v>
      </c>
      <c r="M11" s="110">
        <v>174.90199999999999</v>
      </c>
      <c r="N11" s="109">
        <v>256.23151769885362</v>
      </c>
      <c r="O11" s="108">
        <v>254.18645442495534</v>
      </c>
      <c r="P11" s="108">
        <v>252.14139115105706</v>
      </c>
      <c r="Q11" s="110">
        <v>250.09632787715879</v>
      </c>
      <c r="R11" s="110">
        <v>229.15397182882867</v>
      </c>
      <c r="S11" s="110">
        <v>208.21161578049856</v>
      </c>
      <c r="T11" s="110">
        <v>187.26925973216842</v>
      </c>
      <c r="U11" s="110">
        <v>187.26925973216842</v>
      </c>
      <c r="V11" s="110">
        <v>187.26925973216842</v>
      </c>
      <c r="W11" s="110">
        <v>187.26925973216842</v>
      </c>
      <c r="X11" s="110">
        <v>187.26925973216842</v>
      </c>
      <c r="Z11" s="93"/>
      <c r="AA11" s="93"/>
      <c r="AB11" s="105"/>
    </row>
    <row r="12" spans="1:28">
      <c r="A12" s="106" t="s">
        <v>10</v>
      </c>
      <c r="B12" s="106">
        <v>4</v>
      </c>
      <c r="C12" s="106">
        <v>4</v>
      </c>
      <c r="D12" s="106">
        <v>5</v>
      </c>
      <c r="E12" s="106">
        <v>6</v>
      </c>
      <c r="F12" s="106">
        <v>6</v>
      </c>
      <c r="G12" s="106">
        <v>5</v>
      </c>
      <c r="H12" s="110">
        <v>5.10684</v>
      </c>
      <c r="I12" s="110">
        <v>5.3229600000000001</v>
      </c>
      <c r="J12" s="110">
        <v>5.47173</v>
      </c>
      <c r="K12" s="110">
        <v>16.607458000000001</v>
      </c>
      <c r="L12" s="110">
        <v>16.937000000000001</v>
      </c>
      <c r="M12" s="110">
        <v>17.396000000000001</v>
      </c>
      <c r="N12" s="109">
        <v>4.7784993466878998</v>
      </c>
      <c r="O12" s="108">
        <v>4.7467154589674951</v>
      </c>
      <c r="P12" s="108">
        <v>4.7149315712470905</v>
      </c>
      <c r="Q12" s="110">
        <v>4.6831476835266859</v>
      </c>
      <c r="R12" s="110">
        <v>3.4985146277675923</v>
      </c>
      <c r="S12" s="110">
        <v>2.3138815720084986</v>
      </c>
      <c r="T12" s="110">
        <v>1.129248516249405</v>
      </c>
      <c r="U12" s="110">
        <v>1.129248516249405</v>
      </c>
      <c r="V12" s="110">
        <v>1.129248516249405</v>
      </c>
      <c r="W12" s="110">
        <v>1.129248516249405</v>
      </c>
      <c r="X12" s="110">
        <v>1.129248516249405</v>
      </c>
      <c r="Z12" s="93"/>
      <c r="AA12" s="93"/>
      <c r="AB12" s="105"/>
    </row>
    <row r="13" spans="1:28">
      <c r="A13" s="106" t="s">
        <v>12</v>
      </c>
      <c r="B13" s="106">
        <v>42</v>
      </c>
      <c r="C13" s="106">
        <v>42</v>
      </c>
      <c r="D13" s="106">
        <v>50</v>
      </c>
      <c r="E13" s="106">
        <v>46</v>
      </c>
      <c r="F13" s="106">
        <v>43</v>
      </c>
      <c r="G13" s="106">
        <v>42</v>
      </c>
      <c r="H13" s="110">
        <v>29.805299999999999</v>
      </c>
      <c r="I13" s="110">
        <v>30.7073</v>
      </c>
      <c r="J13" s="110">
        <v>31.00564</v>
      </c>
      <c r="K13" s="110">
        <v>27.454946</v>
      </c>
      <c r="L13" s="110">
        <v>28.164000000000001</v>
      </c>
      <c r="M13" s="110">
        <v>29.454000000000001</v>
      </c>
      <c r="N13" s="109">
        <v>18.152109411779239</v>
      </c>
      <c r="O13" s="108">
        <v>17.956557648901398</v>
      </c>
      <c r="P13" s="108">
        <v>17.761005886023558</v>
      </c>
      <c r="Q13" s="110">
        <v>17.565454123145717</v>
      </c>
      <c r="R13" s="110">
        <v>16.15213690355348</v>
      </c>
      <c r="S13" s="110">
        <v>14.738819683961241</v>
      </c>
      <c r="T13" s="110">
        <v>13.325502464369002</v>
      </c>
      <c r="U13" s="110">
        <v>13.325502464369002</v>
      </c>
      <c r="V13" s="110">
        <v>13.325502464369002</v>
      </c>
      <c r="W13" s="110">
        <v>13.325502464369002</v>
      </c>
      <c r="X13" s="110">
        <v>13.325502464369002</v>
      </c>
      <c r="Z13" s="93"/>
      <c r="AA13" s="93"/>
      <c r="AB13" s="105"/>
    </row>
    <row r="14" spans="1:28">
      <c r="A14" s="106" t="s">
        <v>13</v>
      </c>
      <c r="B14" s="106">
        <v>234</v>
      </c>
      <c r="C14" s="106">
        <v>238</v>
      </c>
      <c r="D14" s="106">
        <v>239</v>
      </c>
      <c r="E14" s="106">
        <v>288</v>
      </c>
      <c r="F14" s="106">
        <v>271</v>
      </c>
      <c r="G14" s="106">
        <v>247</v>
      </c>
      <c r="H14" s="110">
        <v>426.76342</v>
      </c>
      <c r="I14" s="110">
        <v>439.11139000000003</v>
      </c>
      <c r="J14" s="110">
        <v>459.29395</v>
      </c>
      <c r="K14" s="110">
        <v>438.85874699999988</v>
      </c>
      <c r="L14" s="110">
        <v>332.51</v>
      </c>
      <c r="M14" s="110">
        <v>332.911</v>
      </c>
      <c r="N14" s="109">
        <v>219.23880336078437</v>
      </c>
      <c r="O14" s="108">
        <v>218.9503164054189</v>
      </c>
      <c r="P14" s="108">
        <v>218.66182945005343</v>
      </c>
      <c r="Q14" s="110">
        <v>218.37334249468796</v>
      </c>
      <c r="R14" s="110">
        <v>206.01724171727858</v>
      </c>
      <c r="S14" s="110">
        <v>193.6611409398692</v>
      </c>
      <c r="T14" s="110">
        <v>181.30504016245982</v>
      </c>
      <c r="U14" s="110">
        <v>181.30504016245982</v>
      </c>
      <c r="V14" s="110">
        <v>181.30504016245982</v>
      </c>
      <c r="W14" s="110">
        <v>181.30504016245982</v>
      </c>
      <c r="X14" s="110">
        <v>181.30504016245982</v>
      </c>
      <c r="Z14" s="93"/>
      <c r="AA14" s="93"/>
      <c r="AB14" s="105"/>
    </row>
    <row r="15" spans="1:28">
      <c r="A15" s="106" t="s">
        <v>14</v>
      </c>
      <c r="B15" s="106">
        <v>323</v>
      </c>
      <c r="C15" s="106">
        <v>308</v>
      </c>
      <c r="D15" s="106">
        <v>292</v>
      </c>
      <c r="E15" s="106">
        <v>276</v>
      </c>
      <c r="F15" s="106">
        <v>261</v>
      </c>
      <c r="G15" s="106">
        <v>245</v>
      </c>
      <c r="H15" s="110">
        <v>228.58058</v>
      </c>
      <c r="I15" s="110">
        <v>215.54012</v>
      </c>
      <c r="J15" s="110">
        <v>199.13406000000001</v>
      </c>
      <c r="K15" s="110">
        <v>183.89509000000001</v>
      </c>
      <c r="L15" s="110">
        <v>173.018</v>
      </c>
      <c r="M15" s="110">
        <v>157.23699999999999</v>
      </c>
      <c r="N15" s="109">
        <v>147.61566869075597</v>
      </c>
      <c r="O15" s="108">
        <v>140.39973877149791</v>
      </c>
      <c r="P15" s="108">
        <v>133.85648969167241</v>
      </c>
      <c r="Q15" s="108">
        <v>127.31324061184696</v>
      </c>
      <c r="R15" s="109">
        <v>182.74115966020125</v>
      </c>
      <c r="S15" s="109">
        <v>238.16907870855553</v>
      </c>
      <c r="T15" s="89">
        <v>293.59699775690984</v>
      </c>
      <c r="U15" s="89">
        <v>276.90248213699954</v>
      </c>
      <c r="V15" s="89">
        <v>246.35065553562907</v>
      </c>
      <c r="W15" s="89">
        <v>208.27283148903885</v>
      </c>
      <c r="X15" s="89">
        <v>170.24929202678891</v>
      </c>
      <c r="Z15" s="93"/>
      <c r="AA15" s="93"/>
      <c r="AB15" s="105"/>
    </row>
    <row r="16" spans="1:28">
      <c r="A16" s="106" t="s">
        <v>15</v>
      </c>
      <c r="B16" s="106">
        <v>300</v>
      </c>
      <c r="C16" s="106">
        <v>303</v>
      </c>
      <c r="D16" s="106">
        <v>305</v>
      </c>
      <c r="E16" s="106">
        <v>307</v>
      </c>
      <c r="F16" s="106">
        <v>309</v>
      </c>
      <c r="G16" s="106">
        <v>311</v>
      </c>
      <c r="H16" s="110">
        <v>312.92361</v>
      </c>
      <c r="I16" s="110">
        <v>308.66111999999998</v>
      </c>
      <c r="J16" s="110">
        <v>304.28910999999999</v>
      </c>
      <c r="K16" s="110">
        <v>307.14216599999997</v>
      </c>
      <c r="L16" s="110">
        <v>295.24400000000003</v>
      </c>
      <c r="M16" s="110">
        <v>289.98700000000002</v>
      </c>
      <c r="N16" s="109">
        <v>291.26851796687606</v>
      </c>
      <c r="O16" s="108">
        <v>284.67427657159152</v>
      </c>
      <c r="P16" s="108">
        <v>280.55150527048363</v>
      </c>
      <c r="Q16" s="108">
        <v>276.42873396937574</v>
      </c>
      <c r="R16" s="109">
        <v>265.44732921206429</v>
      </c>
      <c r="S16" s="109">
        <v>254.46592445475287</v>
      </c>
      <c r="T16" s="89">
        <v>243.48451969744144</v>
      </c>
      <c r="U16" s="89">
        <v>237.66311390144347</v>
      </c>
      <c r="V16" s="89">
        <v>222.53005586417154</v>
      </c>
      <c r="W16" s="89">
        <v>201.35174348382716</v>
      </c>
      <c r="X16" s="89">
        <v>175.9414694937274</v>
      </c>
      <c r="Z16" s="93"/>
      <c r="AA16" s="93"/>
      <c r="AB16" s="105"/>
    </row>
    <row r="17" spans="1:28">
      <c r="A17" s="106" t="s">
        <v>16</v>
      </c>
      <c r="B17" s="109">
        <v>5233</v>
      </c>
      <c r="C17" s="109">
        <v>5003</v>
      </c>
      <c r="D17" s="109">
        <v>4854</v>
      </c>
      <c r="E17" s="109">
        <v>4926</v>
      </c>
      <c r="F17" s="109">
        <v>5359</v>
      </c>
      <c r="G17" s="109">
        <v>4726</v>
      </c>
      <c r="H17" s="110">
        <v>4720.9256699999996</v>
      </c>
      <c r="I17" s="110">
        <v>4243.9849599999998</v>
      </c>
      <c r="J17" s="110">
        <v>4280.1193499999999</v>
      </c>
      <c r="K17" s="110">
        <v>4504.0474339999982</v>
      </c>
      <c r="L17" s="110">
        <v>4680.8459999999995</v>
      </c>
      <c r="M17" s="110">
        <v>4382.3069999999998</v>
      </c>
      <c r="N17" s="109">
        <v>1794.9283380364877</v>
      </c>
      <c r="O17" s="108">
        <v>1631.5203464453007</v>
      </c>
      <c r="P17" s="108">
        <v>1468.1123548541136</v>
      </c>
      <c r="Q17" s="110">
        <v>1304.7043632629266</v>
      </c>
      <c r="R17" s="110">
        <v>1593.3288650859483</v>
      </c>
      <c r="S17" s="110">
        <v>1881.9533669089701</v>
      </c>
      <c r="T17" s="110">
        <v>2170.5778687319917</v>
      </c>
      <c r="U17" s="110">
        <v>2170.5778687319917</v>
      </c>
      <c r="V17" s="110">
        <v>2170.5778687319917</v>
      </c>
      <c r="W17" s="110">
        <v>2170.5778687319917</v>
      </c>
      <c r="X17" s="110">
        <v>2170.5778687319917</v>
      </c>
      <c r="Z17" s="93"/>
      <c r="AA17" s="93"/>
      <c r="AB17" s="105"/>
    </row>
    <row r="18" spans="1:28">
      <c r="A18" s="106"/>
      <c r="B18" s="106"/>
      <c r="C18" s="106"/>
      <c r="D18" s="106"/>
      <c r="E18" s="106"/>
      <c r="F18" s="106"/>
      <c r="G18" s="106"/>
      <c r="H18" s="110"/>
      <c r="I18" s="110"/>
      <c r="J18" s="110"/>
      <c r="K18" s="110"/>
      <c r="L18" s="110"/>
      <c r="M18" s="110"/>
      <c r="N18" s="110"/>
      <c r="O18" s="108"/>
      <c r="P18" s="108"/>
      <c r="Q18" s="110"/>
      <c r="R18" s="110"/>
      <c r="S18" s="110"/>
      <c r="T18" s="110"/>
      <c r="U18" s="106"/>
    </row>
    <row r="19" spans="1:28">
      <c r="A19" s="106" t="s">
        <v>17</v>
      </c>
      <c r="B19" s="109">
        <v>7559</v>
      </c>
      <c r="C19" s="109">
        <v>7320</v>
      </c>
      <c r="D19" s="109">
        <v>7198</v>
      </c>
      <c r="E19" s="109">
        <v>7150</v>
      </c>
      <c r="F19" s="109">
        <v>7541</v>
      </c>
      <c r="G19" s="109">
        <v>6929</v>
      </c>
      <c r="H19" s="110">
        <v>6724.7555799999982</v>
      </c>
      <c r="I19" s="110">
        <v>6256.4739200000004</v>
      </c>
      <c r="J19" s="110">
        <v>6260.6445899999999</v>
      </c>
      <c r="K19" s="110">
        <v>6401</v>
      </c>
      <c r="L19" s="110">
        <v>6502.3360000000002</v>
      </c>
      <c r="M19" s="110">
        <v>6222.5290000000005</v>
      </c>
      <c r="N19" s="110">
        <v>3101.5872180504857</v>
      </c>
      <c r="O19" s="110">
        <v>2895.74037912016</v>
      </c>
      <c r="P19" s="110">
        <v>2693.0376911234434</v>
      </c>
      <c r="Q19" s="110">
        <v>2490.3350031267273</v>
      </c>
      <c r="R19" s="110">
        <f>SUM(R5:R17)</f>
        <v>2778.3741429048937</v>
      </c>
      <c r="S19" s="110">
        <f t="shared" ref="S19:X19" si="0">SUM(S5:S17)</f>
        <v>3066.4132826830601</v>
      </c>
      <c r="T19" s="110">
        <f t="shared" si="0"/>
        <v>3354.4524224612264</v>
      </c>
      <c r="U19" s="110">
        <f t="shared" si="0"/>
        <v>3331.936501045318</v>
      </c>
      <c r="V19" s="110">
        <f t="shared" si="0"/>
        <v>3286.2516164066756</v>
      </c>
      <c r="W19" s="110">
        <f t="shared" si="0"/>
        <v>3226.995479979741</v>
      </c>
      <c r="X19" s="110">
        <f t="shared" si="0"/>
        <v>3163.5616665273915</v>
      </c>
    </row>
    <row r="20" spans="1:28">
      <c r="A20" s="106" t="s">
        <v>16</v>
      </c>
      <c r="B20" s="109">
        <v>5233</v>
      </c>
      <c r="C20" s="109">
        <v>5003</v>
      </c>
      <c r="D20" s="109">
        <v>4854</v>
      </c>
      <c r="E20" s="109">
        <v>4926</v>
      </c>
      <c r="F20" s="109">
        <v>5359</v>
      </c>
      <c r="G20" s="109">
        <v>4726</v>
      </c>
      <c r="H20" s="110">
        <v>4721.3382499999998</v>
      </c>
      <c r="I20" s="110">
        <v>4244.0023099999999</v>
      </c>
      <c r="J20" s="110">
        <v>4280.1371099999997</v>
      </c>
      <c r="K20" s="110">
        <v>4504.1391339999991</v>
      </c>
      <c r="L20" s="110">
        <v>4680.942</v>
      </c>
      <c r="M20" s="110">
        <v>4382.4080000000004</v>
      </c>
      <c r="N20" s="110">
        <v>1794.9283380364877</v>
      </c>
      <c r="O20" s="110">
        <v>1631.5203464453007</v>
      </c>
      <c r="P20" s="110">
        <v>1468.1123548541136</v>
      </c>
      <c r="Q20" s="110">
        <v>1304.7043632629266</v>
      </c>
      <c r="R20" s="110">
        <f>R17</f>
        <v>1593.3288650859483</v>
      </c>
      <c r="S20" s="110">
        <f t="shared" ref="S20:X20" si="1">S17</f>
        <v>1881.9533669089701</v>
      </c>
      <c r="T20" s="110">
        <f t="shared" si="1"/>
        <v>2170.5778687319917</v>
      </c>
      <c r="U20" s="110">
        <f t="shared" si="1"/>
        <v>2170.5778687319917</v>
      </c>
      <c r="V20" s="110">
        <f t="shared" si="1"/>
        <v>2170.5778687319917</v>
      </c>
      <c r="W20" s="110">
        <f t="shared" si="1"/>
        <v>2170.5778687319917</v>
      </c>
      <c r="X20" s="110">
        <f t="shared" si="1"/>
        <v>2170.5778687319917</v>
      </c>
    </row>
    <row r="21" spans="1:28">
      <c r="A21" s="106" t="s">
        <v>35</v>
      </c>
      <c r="B21" s="106">
        <v>2326</v>
      </c>
      <c r="C21" s="106">
        <v>2317</v>
      </c>
      <c r="D21" s="106">
        <v>2344</v>
      </c>
      <c r="E21" s="106">
        <v>2224</v>
      </c>
      <c r="F21" s="106">
        <v>2182</v>
      </c>
      <c r="G21" s="106">
        <v>2203</v>
      </c>
      <c r="H21" s="110">
        <v>2003.4173299999982</v>
      </c>
      <c r="I21" s="110">
        <v>2012.4716100000003</v>
      </c>
      <c r="J21" s="110">
        <v>1980.5074800000004</v>
      </c>
      <c r="K21" s="110">
        <v>1896.8608660000009</v>
      </c>
      <c r="L21" s="110">
        <v>1821.394</v>
      </c>
      <c r="M21" s="110">
        <v>1840.1210000000001</v>
      </c>
      <c r="N21" s="110">
        <v>1306.658880013998</v>
      </c>
      <c r="O21" s="110">
        <v>1264.2200326748593</v>
      </c>
      <c r="P21" s="110">
        <v>1224.9253362693298</v>
      </c>
      <c r="Q21" s="110">
        <v>1185.6306398638008</v>
      </c>
      <c r="R21" s="110">
        <f>R19 - R20</f>
        <v>1185.0452778189454</v>
      </c>
      <c r="S21" s="110">
        <f t="shared" ref="S21:X21" si="2">S19 - S20</f>
        <v>1184.4599157740899</v>
      </c>
      <c r="T21" s="110">
        <f t="shared" si="2"/>
        <v>1183.8745537292348</v>
      </c>
      <c r="U21" s="110">
        <f t="shared" si="2"/>
        <v>1161.3586323133263</v>
      </c>
      <c r="V21" s="110">
        <f t="shared" si="2"/>
        <v>1115.6737476746839</v>
      </c>
      <c r="W21" s="110">
        <f t="shared" si="2"/>
        <v>1056.4176112477494</v>
      </c>
      <c r="X21" s="110">
        <f t="shared" si="2"/>
        <v>992.98379779539982</v>
      </c>
    </row>
    <row r="22" spans="1:28">
      <c r="A22" s="106"/>
      <c r="B22" s="109"/>
      <c r="C22" s="106"/>
      <c r="D22" s="106"/>
      <c r="E22" s="106"/>
      <c r="F22" s="106"/>
      <c r="G22" s="106"/>
      <c r="H22" s="109"/>
      <c r="I22" s="106"/>
      <c r="J22" s="108"/>
      <c r="K22" s="109"/>
      <c r="L22" s="108"/>
      <c r="M22" s="108"/>
      <c r="N22" s="108"/>
      <c r="O22" s="106"/>
      <c r="P22" s="106"/>
      <c r="Q22" s="108"/>
      <c r="R22" s="108"/>
      <c r="S22" s="106"/>
      <c r="T22" s="106"/>
      <c r="U22" s="106"/>
    </row>
    <row r="23" spans="1:28">
      <c r="A23" s="106" t="s">
        <v>18</v>
      </c>
      <c r="B23" s="106">
        <v>909</v>
      </c>
      <c r="C23" s="106">
        <v>894</v>
      </c>
      <c r="D23" s="106">
        <v>927</v>
      </c>
      <c r="E23" s="106">
        <v>852</v>
      </c>
      <c r="F23" s="106">
        <v>841</v>
      </c>
      <c r="G23" s="109">
        <v>899</v>
      </c>
      <c r="H23" s="109">
        <v>664.9228700000001</v>
      </c>
      <c r="I23" s="109">
        <v>664.82519000000002</v>
      </c>
      <c r="J23" s="109">
        <v>630.61827999999991</v>
      </c>
      <c r="K23" s="109">
        <v>670.64000400000009</v>
      </c>
      <c r="L23" s="109">
        <v>715.60199999999998</v>
      </c>
      <c r="M23" s="109">
        <v>742.97500000000002</v>
      </c>
      <c r="N23" s="109">
        <f>SUM(N5:N7)</f>
        <v>287.29167291227941</v>
      </c>
      <c r="O23" s="109">
        <f t="shared" ref="O23:X23" si="3">SUM(O5:O7)</f>
        <v>262.18467588861716</v>
      </c>
      <c r="P23" s="109">
        <f t="shared" si="3"/>
        <v>237.07767886495489</v>
      </c>
      <c r="Q23" s="109">
        <f t="shared" si="3"/>
        <v>211.97068184129262</v>
      </c>
      <c r="R23" s="109">
        <f t="shared" si="3"/>
        <v>213.59203218354492</v>
      </c>
      <c r="S23" s="109">
        <f t="shared" si="3"/>
        <v>215.21338252579727</v>
      </c>
      <c r="T23" s="109">
        <f t="shared" si="3"/>
        <v>216.83473286804963</v>
      </c>
      <c r="U23" s="109">
        <f t="shared" si="3"/>
        <v>216.83473286804963</v>
      </c>
      <c r="V23" s="109">
        <f t="shared" si="3"/>
        <v>216.83473286804963</v>
      </c>
      <c r="W23" s="109">
        <f t="shared" si="3"/>
        <v>216.83473286804963</v>
      </c>
      <c r="X23" s="109">
        <f t="shared" si="3"/>
        <v>216.83473286804963</v>
      </c>
    </row>
    <row r="24" spans="1:28">
      <c r="A24" s="106" t="s">
        <v>19</v>
      </c>
      <c r="B24" s="109">
        <v>795</v>
      </c>
      <c r="C24" s="109">
        <v>812</v>
      </c>
      <c r="D24" s="109">
        <v>820</v>
      </c>
      <c r="E24" s="109">
        <v>788</v>
      </c>
      <c r="F24" s="109">
        <v>772</v>
      </c>
      <c r="G24" s="109">
        <v>748</v>
      </c>
      <c r="H24" s="109">
        <v>796.99027000000001</v>
      </c>
      <c r="I24" s="109">
        <v>823.44518000000005</v>
      </c>
      <c r="J24" s="109">
        <v>846.46602999999993</v>
      </c>
      <c r="K24" s="109">
        <v>734.63755699999979</v>
      </c>
      <c r="L24" s="109">
        <v>637.53</v>
      </c>
      <c r="M24" s="109">
        <v>649.92200000000003</v>
      </c>
      <c r="N24" s="109">
        <f>SUM(N8:N14)</f>
        <v>580.48302044408638</v>
      </c>
      <c r="O24" s="109">
        <f t="shared" ref="O24:X24" si="4">SUM(O8:O14)</f>
        <v>576.96134144315283</v>
      </c>
      <c r="P24" s="109">
        <f t="shared" si="4"/>
        <v>573.43966244221906</v>
      </c>
      <c r="Q24" s="109">
        <f t="shared" si="4"/>
        <v>569.91798344128551</v>
      </c>
      <c r="R24" s="109">
        <f t="shared" si="4"/>
        <v>523.26475676313498</v>
      </c>
      <c r="S24" s="109">
        <f t="shared" si="4"/>
        <v>476.61153008498445</v>
      </c>
      <c r="T24" s="109">
        <f t="shared" si="4"/>
        <v>429.95830340683392</v>
      </c>
      <c r="U24" s="109">
        <f t="shared" si="4"/>
        <v>429.95830340683392</v>
      </c>
      <c r="V24" s="109">
        <f t="shared" si="4"/>
        <v>429.95830340683392</v>
      </c>
      <c r="W24" s="109">
        <f t="shared" si="4"/>
        <v>429.95830340683392</v>
      </c>
      <c r="X24" s="109">
        <f t="shared" si="4"/>
        <v>429.95830340683392</v>
      </c>
    </row>
    <row r="25" spans="1:28">
      <c r="A25" s="106" t="s">
        <v>20</v>
      </c>
      <c r="B25" s="106">
        <v>623</v>
      </c>
      <c r="C25" s="106">
        <v>611</v>
      </c>
      <c r="D25" s="106">
        <v>597</v>
      </c>
      <c r="E25" s="106">
        <v>583</v>
      </c>
      <c r="F25" s="106">
        <v>570</v>
      </c>
      <c r="G25" s="109">
        <v>556</v>
      </c>
      <c r="H25" s="109">
        <v>541.50418999999999</v>
      </c>
      <c r="I25" s="109">
        <v>524.20123999999998</v>
      </c>
      <c r="J25" s="109">
        <v>503.42317000000003</v>
      </c>
      <c r="K25" s="109">
        <v>491.03725599999996</v>
      </c>
      <c r="L25" s="109">
        <v>468.26200000000006</v>
      </c>
      <c r="M25" s="109">
        <v>447.22400000000005</v>
      </c>
      <c r="N25" s="109">
        <f>N15+N16</f>
        <v>438.88418665763203</v>
      </c>
      <c r="O25" s="109">
        <f t="shared" ref="O25:X25" si="5">O15+O16</f>
        <v>425.0740153430894</v>
      </c>
      <c r="P25" s="109">
        <f t="shared" si="5"/>
        <v>414.40799496215607</v>
      </c>
      <c r="Q25" s="109">
        <f t="shared" si="5"/>
        <v>403.74197458122273</v>
      </c>
      <c r="R25" s="109">
        <f t="shared" si="5"/>
        <v>448.18848887226557</v>
      </c>
      <c r="S25" s="109">
        <f t="shared" si="5"/>
        <v>492.6350031633084</v>
      </c>
      <c r="T25" s="109">
        <f t="shared" si="5"/>
        <v>537.08151745435134</v>
      </c>
      <c r="U25" s="109">
        <f t="shared" si="5"/>
        <v>514.565596038443</v>
      </c>
      <c r="V25" s="109">
        <f t="shared" si="5"/>
        <v>468.88071139980059</v>
      </c>
      <c r="W25" s="109">
        <f t="shared" si="5"/>
        <v>409.62457497286601</v>
      </c>
      <c r="X25" s="109">
        <f t="shared" si="5"/>
        <v>346.19076152051628</v>
      </c>
    </row>
    <row r="26" spans="1:28">
      <c r="A26" s="106" t="s">
        <v>21</v>
      </c>
      <c r="B26" s="109">
        <v>5233</v>
      </c>
      <c r="C26" s="109">
        <v>5003</v>
      </c>
      <c r="D26" s="109">
        <v>4854</v>
      </c>
      <c r="E26" s="109">
        <v>4926</v>
      </c>
      <c r="F26" s="109">
        <v>5359</v>
      </c>
      <c r="G26" s="109">
        <v>4726</v>
      </c>
      <c r="H26" s="109">
        <v>4721.3382499999998</v>
      </c>
      <c r="I26" s="109">
        <v>4244.0023099999999</v>
      </c>
      <c r="J26" s="109">
        <v>4280.1371099999997</v>
      </c>
      <c r="K26" s="109">
        <v>4504.1391339999982</v>
      </c>
      <c r="L26" s="109">
        <v>4680.9419999999991</v>
      </c>
      <c r="M26" s="109">
        <v>4382.4079999999994</v>
      </c>
      <c r="N26" s="109">
        <f>N17</f>
        <v>1794.9283380364877</v>
      </c>
      <c r="O26" s="109">
        <f t="shared" ref="O26:X26" si="6">O17</f>
        <v>1631.5203464453007</v>
      </c>
      <c r="P26" s="109">
        <f t="shared" si="6"/>
        <v>1468.1123548541136</v>
      </c>
      <c r="Q26" s="109">
        <f t="shared" si="6"/>
        <v>1304.7043632629266</v>
      </c>
      <c r="R26" s="109">
        <f t="shared" si="6"/>
        <v>1593.3288650859483</v>
      </c>
      <c r="S26" s="109">
        <f t="shared" si="6"/>
        <v>1881.9533669089701</v>
      </c>
      <c r="T26" s="109">
        <f t="shared" si="6"/>
        <v>2170.5778687319917</v>
      </c>
      <c r="U26" s="109">
        <f t="shared" si="6"/>
        <v>2170.5778687319917</v>
      </c>
      <c r="V26" s="109">
        <f t="shared" si="6"/>
        <v>2170.5778687319917</v>
      </c>
      <c r="W26" s="109">
        <f t="shared" si="6"/>
        <v>2170.5778687319917</v>
      </c>
      <c r="X26" s="109">
        <f t="shared" si="6"/>
        <v>2170.5778687319917</v>
      </c>
    </row>
    <row r="27" spans="1:28">
      <c r="A27" s="106"/>
      <c r="B27" s="106">
        <v>7560</v>
      </c>
      <c r="C27" s="106">
        <v>7320</v>
      </c>
      <c r="D27" s="106">
        <v>7198</v>
      </c>
      <c r="E27" s="106">
        <v>7149</v>
      </c>
      <c r="F27" s="106">
        <v>7542</v>
      </c>
      <c r="G27" s="109">
        <v>6929</v>
      </c>
      <c r="H27" s="109">
        <v>6724.75558</v>
      </c>
      <c r="I27" s="109">
        <v>6256.4739200000004</v>
      </c>
      <c r="J27" s="109">
        <v>6260.6445899999999</v>
      </c>
      <c r="K27" s="109">
        <v>6400.4539509999977</v>
      </c>
      <c r="L27" s="109">
        <v>6502.3359999999993</v>
      </c>
      <c r="M27" s="109">
        <v>6222.5289999999995</v>
      </c>
      <c r="N27" s="109">
        <f>SUM(N23:N26)</f>
        <v>3101.5872180504857</v>
      </c>
      <c r="O27" s="109">
        <f t="shared" ref="O27:X27" si="7">SUM(O23:O26)</f>
        <v>2895.74037912016</v>
      </c>
      <c r="P27" s="109">
        <f t="shared" si="7"/>
        <v>2693.0376911234434</v>
      </c>
      <c r="Q27" s="109">
        <f t="shared" si="7"/>
        <v>2490.3350031267273</v>
      </c>
      <c r="R27" s="109">
        <f t="shared" si="7"/>
        <v>2778.3741429048941</v>
      </c>
      <c r="S27" s="109">
        <f t="shared" si="7"/>
        <v>3066.4132826830601</v>
      </c>
      <c r="T27" s="109">
        <f t="shared" si="7"/>
        <v>3354.4524224612264</v>
      </c>
      <c r="U27" s="109">
        <f t="shared" si="7"/>
        <v>3331.9365010453184</v>
      </c>
      <c r="V27" s="109">
        <f t="shared" si="7"/>
        <v>3286.2516164066756</v>
      </c>
      <c r="W27" s="109">
        <f t="shared" si="7"/>
        <v>3226.9954799797415</v>
      </c>
      <c r="X27" s="109">
        <f t="shared" si="7"/>
        <v>3163.5616665273915</v>
      </c>
    </row>
    <row r="28" spans="1:28">
      <c r="A28" s="106"/>
      <c r="B28" s="106"/>
      <c r="C28" s="106"/>
      <c r="D28" s="106"/>
      <c r="E28" s="106"/>
      <c r="F28" s="106"/>
      <c r="G28" s="106"/>
      <c r="H28" s="106"/>
      <c r="I28" s="106"/>
      <c r="J28" s="106"/>
      <c r="K28" s="106"/>
      <c r="L28" s="106"/>
      <c r="M28" s="106"/>
      <c r="N28" s="106"/>
      <c r="O28" s="106"/>
      <c r="P28" s="106"/>
      <c r="Q28" s="108"/>
      <c r="R28" s="106"/>
      <c r="S28" s="106"/>
      <c r="T28" s="106"/>
      <c r="U28" s="106"/>
    </row>
    <row r="29" spans="1:28">
      <c r="A29" s="106"/>
      <c r="B29" s="106"/>
      <c r="C29" s="106"/>
      <c r="D29" s="106"/>
      <c r="E29" s="106"/>
      <c r="F29" s="106"/>
      <c r="G29" s="106"/>
      <c r="H29" s="106"/>
      <c r="I29" s="106"/>
      <c r="J29" s="106"/>
      <c r="K29" s="106" t="s">
        <v>77</v>
      </c>
      <c r="L29" s="106"/>
      <c r="M29" s="106"/>
      <c r="N29" s="106"/>
      <c r="O29" s="106"/>
      <c r="P29" s="106"/>
      <c r="Q29" s="106"/>
      <c r="R29" s="106"/>
      <c r="S29" s="106"/>
      <c r="T29" s="106"/>
    </row>
    <row r="31" spans="1:28">
      <c r="A31" s="106"/>
      <c r="B31" s="106"/>
      <c r="C31" s="106"/>
      <c r="D31" s="106"/>
      <c r="E31" s="106"/>
      <c r="F31" s="106"/>
      <c r="G31" s="106"/>
      <c r="H31" s="106"/>
      <c r="I31" s="106"/>
      <c r="J31" s="106"/>
      <c r="K31" s="111"/>
      <c r="L31" s="106"/>
      <c r="M31" s="106"/>
      <c r="N31" s="106"/>
      <c r="O31" s="106"/>
      <c r="P31" s="106"/>
      <c r="Q31" s="106"/>
      <c r="R31" s="106"/>
      <c r="S31" s="106"/>
      <c r="T31" s="106"/>
      <c r="U31" s="106"/>
    </row>
    <row r="32" spans="1:28">
      <c r="K32" s="111"/>
      <c r="L32" s="106"/>
      <c r="M32" s="106"/>
      <c r="N32" s="106"/>
    </row>
    <row r="34" spans="11:13">
      <c r="K34" s="106"/>
      <c r="L34" s="106"/>
      <c r="M34" s="106"/>
    </row>
    <row r="35" spans="11:13">
      <c r="K35" s="106"/>
      <c r="L35" s="106"/>
      <c r="M35" s="106"/>
    </row>
    <row r="36" spans="11:13">
      <c r="K36" s="106"/>
      <c r="L36" s="106"/>
      <c r="M36" s="106"/>
    </row>
    <row r="37" spans="11:13">
      <c r="K37" s="106"/>
      <c r="L37" s="106"/>
      <c r="M37" s="106"/>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AC24"/>
  <sheetViews>
    <sheetView workbookViewId="0">
      <pane xSplit="1" ySplit="4" topLeftCell="B5" activePane="bottomRight" state="frozen"/>
      <selection pane="topRight" activeCell="B1" sqref="B1"/>
      <selection pane="bottomLeft" activeCell="A5" sqref="A5"/>
      <selection pane="bottomRight"/>
    </sheetView>
  </sheetViews>
  <sheetFormatPr defaultRowHeight="15"/>
  <cols>
    <col min="1" max="1" width="35.5703125" bestFit="1" customWidth="1"/>
  </cols>
  <sheetData>
    <row r="1" spans="1:29">
      <c r="A1" s="31"/>
      <c r="B1" s="31"/>
      <c r="C1" s="35" t="s">
        <v>36</v>
      </c>
      <c r="D1" s="35"/>
      <c r="E1" s="35"/>
      <c r="F1" s="35"/>
      <c r="G1" s="35"/>
      <c r="H1" s="35"/>
      <c r="I1" s="35"/>
      <c r="J1" s="35"/>
      <c r="K1" s="35"/>
      <c r="L1" s="35"/>
      <c r="M1" s="35"/>
      <c r="N1" s="54" t="s">
        <v>45</v>
      </c>
      <c r="O1" s="31"/>
      <c r="P1" s="31"/>
      <c r="Q1" s="31"/>
      <c r="R1" s="31"/>
      <c r="S1" s="31"/>
      <c r="T1" s="31"/>
      <c r="U1" s="31"/>
      <c r="V1" s="31"/>
      <c r="W1" s="31"/>
      <c r="X1" s="29"/>
      <c r="Y1" s="29"/>
      <c r="Z1" s="29"/>
      <c r="AA1" s="29"/>
      <c r="AB1" s="29"/>
      <c r="AC1" s="29"/>
    </row>
    <row r="2" spans="1:29">
      <c r="A2" s="31"/>
      <c r="B2" s="31"/>
      <c r="C2" s="35" t="s">
        <v>37</v>
      </c>
      <c r="D2" s="35"/>
      <c r="E2" s="35"/>
      <c r="F2" s="35"/>
      <c r="G2" s="35"/>
      <c r="H2" s="35"/>
      <c r="I2" s="35"/>
      <c r="J2" s="35"/>
      <c r="K2" s="35"/>
      <c r="L2" s="35"/>
      <c r="M2" s="35"/>
      <c r="N2" s="54" t="s">
        <v>46</v>
      </c>
      <c r="O2" s="31"/>
      <c r="P2" s="31"/>
      <c r="Q2" s="31"/>
      <c r="R2" s="31"/>
      <c r="S2" s="31"/>
      <c r="T2" s="31"/>
      <c r="U2" s="31"/>
      <c r="V2" s="31"/>
      <c r="W2" s="31"/>
      <c r="X2" s="29"/>
      <c r="Y2" s="29"/>
      <c r="Z2" s="29"/>
      <c r="AA2" s="29"/>
      <c r="AB2" s="29"/>
      <c r="AC2" s="29"/>
    </row>
    <row r="3" spans="1:29">
      <c r="A3" s="31"/>
      <c r="B3" s="32"/>
      <c r="C3" s="35"/>
      <c r="D3" s="35"/>
      <c r="E3" s="35"/>
      <c r="F3" s="35"/>
      <c r="G3" s="35"/>
      <c r="H3" s="35"/>
      <c r="I3" s="31"/>
      <c r="J3" s="31"/>
      <c r="K3" s="31"/>
      <c r="L3" s="31"/>
      <c r="M3" s="31"/>
      <c r="N3" s="29"/>
      <c r="O3" s="31"/>
      <c r="P3" s="31"/>
      <c r="Q3" s="31"/>
      <c r="R3" s="31"/>
      <c r="S3" s="31"/>
      <c r="T3" s="31"/>
      <c r="U3" s="31"/>
      <c r="V3" s="31"/>
      <c r="W3" s="31"/>
      <c r="X3" s="29"/>
      <c r="Y3" s="29"/>
      <c r="Z3" s="29"/>
      <c r="AA3" s="29"/>
      <c r="AB3" s="29"/>
      <c r="AC3" s="29"/>
    </row>
    <row r="4" spans="1:29">
      <c r="A4" s="32" t="s">
        <v>2</v>
      </c>
      <c r="B4" s="32">
        <v>1990</v>
      </c>
      <c r="C4" s="32">
        <v>1991</v>
      </c>
      <c r="D4" s="32">
        <v>1992</v>
      </c>
      <c r="E4" s="32">
        <v>1993</v>
      </c>
      <c r="F4" s="32">
        <v>1994</v>
      </c>
      <c r="G4" s="32">
        <v>1995</v>
      </c>
      <c r="H4" s="32">
        <v>1996</v>
      </c>
      <c r="I4" s="32">
        <v>1997</v>
      </c>
      <c r="J4" s="32">
        <v>1998</v>
      </c>
      <c r="K4" s="32">
        <v>1999</v>
      </c>
      <c r="L4" s="32">
        <v>2000</v>
      </c>
      <c r="M4" s="32">
        <v>2001</v>
      </c>
      <c r="N4" s="32">
        <v>2002</v>
      </c>
      <c r="O4" s="32">
        <v>2003</v>
      </c>
      <c r="P4" s="32">
        <v>2004</v>
      </c>
      <c r="Q4" s="32">
        <v>2005</v>
      </c>
      <c r="R4" s="32">
        <v>2006</v>
      </c>
      <c r="S4" s="32">
        <v>2007</v>
      </c>
      <c r="T4" s="32">
        <v>2008</v>
      </c>
      <c r="U4" s="32">
        <v>2009</v>
      </c>
      <c r="V4" s="32">
        <v>2010</v>
      </c>
      <c r="W4" s="32">
        <v>2011</v>
      </c>
      <c r="X4" s="67">
        <v>2012</v>
      </c>
      <c r="Y4" s="29"/>
      <c r="Z4" s="29"/>
      <c r="AA4" s="29"/>
      <c r="AB4" s="29"/>
      <c r="AC4" s="29"/>
    </row>
    <row r="5" spans="1:29">
      <c r="A5" s="31" t="s">
        <v>3</v>
      </c>
      <c r="B5" s="31">
        <v>121</v>
      </c>
      <c r="C5" s="31">
        <v>105</v>
      </c>
      <c r="D5" s="31">
        <v>106</v>
      </c>
      <c r="E5" s="31">
        <v>112</v>
      </c>
      <c r="F5" s="31">
        <v>108</v>
      </c>
      <c r="G5" s="31">
        <v>107</v>
      </c>
      <c r="H5" s="34">
        <v>156.839</v>
      </c>
      <c r="I5" s="34">
        <v>160.726</v>
      </c>
      <c r="J5" s="34">
        <v>129.822</v>
      </c>
      <c r="K5" s="34">
        <v>621.18600000000004</v>
      </c>
      <c r="L5" s="34">
        <v>587.48699999999997</v>
      </c>
      <c r="M5" s="34">
        <v>584.02300000000002</v>
      </c>
      <c r="N5" s="34">
        <v>506.19480387772796</v>
      </c>
      <c r="O5" s="33">
        <v>509.33699219422903</v>
      </c>
      <c r="P5" s="33">
        <v>512.47918051073009</v>
      </c>
      <c r="Q5" s="84">
        <v>515.62136882723121</v>
      </c>
      <c r="R5" s="84">
        <v>444.77415916483778</v>
      </c>
      <c r="S5" s="84">
        <v>373.92694950244436</v>
      </c>
      <c r="T5" s="75">
        <v>303.07973984005093</v>
      </c>
      <c r="U5" s="75">
        <v>303.07973984005093</v>
      </c>
      <c r="V5" s="75">
        <v>303.07973984005093</v>
      </c>
      <c r="W5" s="75">
        <v>303.07973984005093</v>
      </c>
      <c r="X5" s="75">
        <v>303.07973984005093</v>
      </c>
      <c r="Y5" s="29"/>
      <c r="Z5" s="29"/>
      <c r="AA5" s="29"/>
      <c r="AB5" s="30"/>
      <c r="AC5" s="29"/>
    </row>
    <row r="6" spans="1:29">
      <c r="A6" s="31" t="s">
        <v>4</v>
      </c>
      <c r="B6" s="31">
        <v>177</v>
      </c>
      <c r="C6" s="31">
        <v>151</v>
      </c>
      <c r="D6" s="31">
        <v>159</v>
      </c>
      <c r="E6" s="31">
        <v>172</v>
      </c>
      <c r="F6" s="31">
        <v>183</v>
      </c>
      <c r="G6" s="31">
        <v>203</v>
      </c>
      <c r="H6" s="34">
        <v>152.239</v>
      </c>
      <c r="I6" s="34">
        <v>148.35</v>
      </c>
      <c r="J6" s="34">
        <v>146.785</v>
      </c>
      <c r="K6" s="34">
        <v>257.72899999999998</v>
      </c>
      <c r="L6" s="34">
        <v>259.91300000000001</v>
      </c>
      <c r="M6" s="34">
        <v>266.58100000000002</v>
      </c>
      <c r="N6" s="34">
        <v>177.58125253333353</v>
      </c>
      <c r="O6" s="33">
        <v>183.08066181625202</v>
      </c>
      <c r="P6" s="33">
        <v>188.58007109917051</v>
      </c>
      <c r="Q6" s="84">
        <v>193.56383776038211</v>
      </c>
      <c r="R6" s="84">
        <v>177.89124274239268</v>
      </c>
      <c r="S6" s="84">
        <v>162.21864772440324</v>
      </c>
      <c r="T6" s="75">
        <v>146.54605270641383</v>
      </c>
      <c r="U6" s="75">
        <v>146.54605270641383</v>
      </c>
      <c r="V6" s="75">
        <v>146.54605270641383</v>
      </c>
      <c r="W6" s="75">
        <v>146.54605270641383</v>
      </c>
      <c r="X6" s="75">
        <v>146.54605270641383</v>
      </c>
      <c r="Y6" s="29"/>
      <c r="Z6" s="29"/>
      <c r="AA6" s="29"/>
      <c r="AB6" s="30"/>
      <c r="AC6" s="29"/>
    </row>
    <row r="7" spans="1:29">
      <c r="A7" s="31" t="s">
        <v>5</v>
      </c>
      <c r="B7" s="31">
        <v>611</v>
      </c>
      <c r="C7" s="31">
        <v>638</v>
      </c>
      <c r="D7" s="31">
        <v>662</v>
      </c>
      <c r="E7" s="31">
        <v>568</v>
      </c>
      <c r="F7" s="31">
        <v>550</v>
      </c>
      <c r="G7" s="31">
        <v>589</v>
      </c>
      <c r="H7" s="34">
        <v>355.84699999999998</v>
      </c>
      <c r="I7" s="34">
        <v>355.74400000000003</v>
      </c>
      <c r="J7" s="34">
        <v>354.01600000000002</v>
      </c>
      <c r="K7" s="34">
        <v>400.39400000000001</v>
      </c>
      <c r="L7" s="34">
        <v>446.77199999999999</v>
      </c>
      <c r="M7" s="34">
        <v>448.95499999999998</v>
      </c>
      <c r="N7" s="34">
        <v>444.71835865673125</v>
      </c>
      <c r="O7" s="33">
        <v>436.98451371726384</v>
      </c>
      <c r="P7" s="33">
        <v>429.25066877779642</v>
      </c>
      <c r="Q7" s="84">
        <v>421.46638155439609</v>
      </c>
      <c r="R7" s="84">
        <v>404.15143569704264</v>
      </c>
      <c r="S7" s="84">
        <v>386.83648983968919</v>
      </c>
      <c r="T7" s="75">
        <v>369.5215439823358</v>
      </c>
      <c r="U7" s="75">
        <v>369.5215439823358</v>
      </c>
      <c r="V7" s="75">
        <v>369.5215439823358</v>
      </c>
      <c r="W7" s="75">
        <v>369.5215439823358</v>
      </c>
      <c r="X7" s="75">
        <v>369.5215439823358</v>
      </c>
      <c r="Y7" s="29"/>
      <c r="Z7" s="29"/>
      <c r="AA7" s="29"/>
      <c r="AB7" s="30"/>
      <c r="AC7" s="29"/>
    </row>
    <row r="8" spans="1:29">
      <c r="A8" s="31" t="s">
        <v>6</v>
      </c>
      <c r="B8" s="31">
        <v>47</v>
      </c>
      <c r="C8" s="31">
        <v>43</v>
      </c>
      <c r="D8" s="31">
        <v>45</v>
      </c>
      <c r="E8" s="31">
        <v>41</v>
      </c>
      <c r="F8" s="31">
        <v>49</v>
      </c>
      <c r="G8" s="31">
        <v>42</v>
      </c>
      <c r="H8" s="34">
        <v>38.542000000000002</v>
      </c>
      <c r="I8" s="34">
        <v>39.051000000000002</v>
      </c>
      <c r="J8" s="34">
        <v>39.612000000000002</v>
      </c>
      <c r="K8" s="34">
        <v>45.146999999999998</v>
      </c>
      <c r="L8" s="34">
        <v>46.164000000000001</v>
      </c>
      <c r="M8" s="34">
        <v>47.48</v>
      </c>
      <c r="N8" s="34">
        <v>29.737831430045389</v>
      </c>
      <c r="O8" s="33">
        <v>29.534269617640238</v>
      </c>
      <c r="P8" s="33">
        <v>29.330707805235086</v>
      </c>
      <c r="Q8" s="84">
        <v>29.127145992829931</v>
      </c>
      <c r="R8" s="84">
        <v>26.310629471012579</v>
      </c>
      <c r="S8" s="84">
        <v>23.494112949195227</v>
      </c>
      <c r="T8" s="75">
        <v>20.677596427377878</v>
      </c>
      <c r="U8" s="75">
        <v>20.677596427377878</v>
      </c>
      <c r="V8" s="75">
        <v>20.677596427377878</v>
      </c>
      <c r="W8" s="75">
        <v>20.677596427377878</v>
      </c>
      <c r="X8" s="75">
        <v>20.677596427377878</v>
      </c>
      <c r="Y8" s="29"/>
      <c r="Z8" s="29"/>
      <c r="AA8" s="29"/>
      <c r="AB8" s="30"/>
      <c r="AC8" s="29"/>
    </row>
    <row r="9" spans="1:29">
      <c r="A9" s="31" t="s">
        <v>7</v>
      </c>
      <c r="B9" s="31">
        <v>157</v>
      </c>
      <c r="C9" s="31">
        <v>197</v>
      </c>
      <c r="D9" s="31">
        <v>198</v>
      </c>
      <c r="E9" s="31">
        <v>125</v>
      </c>
      <c r="F9" s="31">
        <v>125</v>
      </c>
      <c r="G9" s="31">
        <v>134</v>
      </c>
      <c r="H9" s="34">
        <v>100.66500000000001</v>
      </c>
      <c r="I9" s="34">
        <v>105.914</v>
      </c>
      <c r="J9" s="34">
        <v>105.32299999999999</v>
      </c>
      <c r="K9" s="34">
        <v>114.739</v>
      </c>
      <c r="L9" s="34">
        <v>118.03700000000001</v>
      </c>
      <c r="M9" s="34">
        <v>124.878</v>
      </c>
      <c r="N9" s="34">
        <v>53.960663204301134</v>
      </c>
      <c r="O9" s="33">
        <v>56.049624354927879</v>
      </c>
      <c r="P9" s="33">
        <v>58.138585505554623</v>
      </c>
      <c r="Q9" s="84">
        <v>60.227546656181374</v>
      </c>
      <c r="R9" s="84">
        <v>61.313123513308604</v>
      </c>
      <c r="S9" s="84">
        <v>62.398700370435833</v>
      </c>
      <c r="T9" s="75">
        <v>63.484277227563055</v>
      </c>
      <c r="U9" s="75">
        <v>63.484277227563055</v>
      </c>
      <c r="V9" s="75">
        <v>63.484277227563055</v>
      </c>
      <c r="W9" s="75">
        <v>63.484277227563055</v>
      </c>
      <c r="X9" s="75">
        <v>63.484277227563055</v>
      </c>
      <c r="Y9" s="29"/>
      <c r="Z9" s="29"/>
      <c r="AA9" s="29"/>
      <c r="AB9" s="30"/>
      <c r="AC9" s="29"/>
    </row>
    <row r="10" spans="1:29">
      <c r="A10" s="31" t="s">
        <v>8</v>
      </c>
      <c r="B10" s="31">
        <v>27</v>
      </c>
      <c r="C10" s="31">
        <v>24</v>
      </c>
      <c r="D10" s="31">
        <v>24</v>
      </c>
      <c r="E10" s="31">
        <v>22</v>
      </c>
      <c r="F10" s="31">
        <v>22</v>
      </c>
      <c r="G10" s="31">
        <v>22</v>
      </c>
      <c r="H10" s="34">
        <v>16.515999999999998</v>
      </c>
      <c r="I10" s="34">
        <v>16.927</v>
      </c>
      <c r="J10" s="34">
        <v>16.766999999999999</v>
      </c>
      <c r="K10" s="34">
        <v>27.05</v>
      </c>
      <c r="L10" s="34">
        <v>27.341999999999999</v>
      </c>
      <c r="M10" s="34">
        <v>27.638000000000002</v>
      </c>
      <c r="N10" s="34">
        <v>17.63167939735871</v>
      </c>
      <c r="O10" s="33">
        <v>18.854422173055447</v>
      </c>
      <c r="P10" s="33">
        <v>20.077164948752184</v>
      </c>
      <c r="Q10" s="84">
        <v>21.299907724448918</v>
      </c>
      <c r="R10" s="84">
        <v>21.86893905565719</v>
      </c>
      <c r="S10" s="84">
        <v>22.437970386865462</v>
      </c>
      <c r="T10" s="75">
        <v>23.007001718073738</v>
      </c>
      <c r="U10" s="75">
        <v>23.007001718073738</v>
      </c>
      <c r="V10" s="75">
        <v>23.007001718073738</v>
      </c>
      <c r="W10" s="75">
        <v>23.007001718073738</v>
      </c>
      <c r="X10" s="75">
        <v>23.007001718073738</v>
      </c>
      <c r="Y10" s="29"/>
      <c r="Z10" s="29"/>
      <c r="AA10" s="29"/>
      <c r="AB10" s="30"/>
      <c r="AC10" s="29"/>
    </row>
    <row r="11" spans="1:29">
      <c r="A11" s="31" t="s">
        <v>9</v>
      </c>
      <c r="B11" s="31">
        <v>284</v>
      </c>
      <c r="C11" s="31">
        <v>264</v>
      </c>
      <c r="D11" s="31">
        <v>259</v>
      </c>
      <c r="E11" s="31">
        <v>260</v>
      </c>
      <c r="F11" s="31">
        <v>256</v>
      </c>
      <c r="G11" s="31">
        <v>256</v>
      </c>
      <c r="H11" s="34">
        <v>179.59299999999999</v>
      </c>
      <c r="I11" s="34">
        <v>186.411</v>
      </c>
      <c r="J11" s="34">
        <v>188.989</v>
      </c>
      <c r="K11" s="34">
        <v>244.72399999999999</v>
      </c>
      <c r="L11" s="34">
        <v>253.78899999999999</v>
      </c>
      <c r="M11" s="34">
        <v>263.93099999999998</v>
      </c>
      <c r="N11" s="34">
        <v>353.92939825847623</v>
      </c>
      <c r="O11" s="33">
        <v>364.7149941424907</v>
      </c>
      <c r="P11" s="33">
        <v>375.50059002650517</v>
      </c>
      <c r="Q11" s="84">
        <v>386.23252741461414</v>
      </c>
      <c r="R11" s="84">
        <v>373.75930731687401</v>
      </c>
      <c r="S11" s="84">
        <v>361.28608721913389</v>
      </c>
      <c r="T11" s="75">
        <v>348.81286712139371</v>
      </c>
      <c r="U11" s="75">
        <v>348.81286712139371</v>
      </c>
      <c r="V11" s="75">
        <v>348.81286712139371</v>
      </c>
      <c r="W11" s="75">
        <v>348.81286712139371</v>
      </c>
      <c r="X11" s="75">
        <v>348.81286712139371</v>
      </c>
      <c r="Y11" s="29"/>
      <c r="Z11" s="29"/>
      <c r="AA11" s="29"/>
      <c r="AB11" s="30"/>
      <c r="AC11" s="29"/>
    </row>
    <row r="12" spans="1:29">
      <c r="A12" s="31" t="s">
        <v>10</v>
      </c>
      <c r="B12" s="31">
        <v>4</v>
      </c>
      <c r="C12" s="31">
        <v>4</v>
      </c>
      <c r="D12" s="31">
        <v>5</v>
      </c>
      <c r="E12" s="31">
        <v>6</v>
      </c>
      <c r="F12" s="31">
        <v>6</v>
      </c>
      <c r="G12" s="31">
        <v>5</v>
      </c>
      <c r="H12" s="34">
        <v>5.1070000000000002</v>
      </c>
      <c r="I12" s="34">
        <v>5.3239999999999998</v>
      </c>
      <c r="J12" s="34">
        <v>5.4710000000000001</v>
      </c>
      <c r="K12" s="34">
        <v>16.61</v>
      </c>
      <c r="L12" s="34">
        <v>16.937999999999999</v>
      </c>
      <c r="M12" s="34">
        <v>17.396000000000001</v>
      </c>
      <c r="N12" s="34">
        <v>6.7642821767629018</v>
      </c>
      <c r="O12" s="33">
        <v>6.9561916528845309</v>
      </c>
      <c r="P12" s="33">
        <v>7.14810112900616</v>
      </c>
      <c r="Q12" s="84">
        <v>7.3400106051277891</v>
      </c>
      <c r="R12" s="84">
        <v>6.0769893291813757</v>
      </c>
      <c r="S12" s="84">
        <v>4.8139680532349622</v>
      </c>
      <c r="T12" s="75">
        <v>3.5509467772885488</v>
      </c>
      <c r="U12" s="75">
        <v>3.5509467772885488</v>
      </c>
      <c r="V12" s="75">
        <v>3.5509467772885488</v>
      </c>
      <c r="W12" s="75">
        <v>3.5509467772885488</v>
      </c>
      <c r="X12" s="75">
        <v>3.5509467772885488</v>
      </c>
      <c r="Y12" s="29"/>
      <c r="Z12" s="29"/>
      <c r="AA12" s="29"/>
      <c r="AB12" s="30"/>
      <c r="AC12" s="29"/>
    </row>
    <row r="13" spans="1:29">
      <c r="A13" s="31" t="s">
        <v>12</v>
      </c>
      <c r="B13" s="31">
        <v>42</v>
      </c>
      <c r="C13" s="31">
        <v>42</v>
      </c>
      <c r="D13" s="31">
        <v>50</v>
      </c>
      <c r="E13" s="31">
        <v>46</v>
      </c>
      <c r="F13" s="31">
        <v>43</v>
      </c>
      <c r="G13" s="31">
        <v>42</v>
      </c>
      <c r="H13" s="34">
        <v>29.806000000000001</v>
      </c>
      <c r="I13" s="34">
        <v>30.702999999999999</v>
      </c>
      <c r="J13" s="34">
        <v>31.004999999999999</v>
      </c>
      <c r="K13" s="34">
        <v>41.430999999999997</v>
      </c>
      <c r="L13" s="34">
        <v>41.917000000000002</v>
      </c>
      <c r="M13" s="34">
        <v>43.97</v>
      </c>
      <c r="N13" s="34">
        <v>22.912119001709602</v>
      </c>
      <c r="O13" s="33">
        <v>23.610114573972972</v>
      </c>
      <c r="P13" s="33">
        <v>24.308110146236341</v>
      </c>
      <c r="Q13" s="84">
        <v>25.006105718499708</v>
      </c>
      <c r="R13" s="84">
        <v>24.003872701366294</v>
      </c>
      <c r="S13" s="84">
        <v>23.001639684232881</v>
      </c>
      <c r="T13" s="75">
        <v>21.999406667099468</v>
      </c>
      <c r="U13" s="75">
        <v>21.999406667099468</v>
      </c>
      <c r="V13" s="75">
        <v>21.999406667099468</v>
      </c>
      <c r="W13" s="75">
        <v>21.999406667099468</v>
      </c>
      <c r="X13" s="75">
        <v>21.999406667099468</v>
      </c>
      <c r="Y13" s="29"/>
      <c r="Z13" s="29"/>
      <c r="AA13" s="29"/>
      <c r="AB13" s="30"/>
      <c r="AC13" s="29"/>
    </row>
    <row r="14" spans="1:29">
      <c r="A14" s="31" t="s">
        <v>13</v>
      </c>
      <c r="B14" s="31">
        <v>234</v>
      </c>
      <c r="C14" s="31">
        <v>238</v>
      </c>
      <c r="D14" s="31">
        <v>239</v>
      </c>
      <c r="E14" s="31">
        <v>288</v>
      </c>
      <c r="F14" s="31">
        <v>271</v>
      </c>
      <c r="G14" s="31">
        <v>247</v>
      </c>
      <c r="H14" s="34">
        <v>426.75900000000001</v>
      </c>
      <c r="I14" s="34">
        <v>439.11099999999999</v>
      </c>
      <c r="J14" s="34">
        <v>459.29399999999998</v>
      </c>
      <c r="K14" s="34">
        <v>439.798</v>
      </c>
      <c r="L14" s="34">
        <v>333.476</v>
      </c>
      <c r="M14" s="34">
        <v>333.88600000000002</v>
      </c>
      <c r="N14" s="34">
        <v>268.19975762012007</v>
      </c>
      <c r="O14" s="33">
        <v>267.34732019524802</v>
      </c>
      <c r="P14" s="33">
        <v>266.49488277037597</v>
      </c>
      <c r="Q14" s="84">
        <v>265.38893480738398</v>
      </c>
      <c r="R14" s="84">
        <v>245.19261853941092</v>
      </c>
      <c r="S14" s="84">
        <v>224.99630227143786</v>
      </c>
      <c r="T14" s="75">
        <v>204.7999860034648</v>
      </c>
      <c r="U14" s="75">
        <v>204.7999860034648</v>
      </c>
      <c r="V14" s="75">
        <v>204.7999860034648</v>
      </c>
      <c r="W14" s="75">
        <v>204.7999860034648</v>
      </c>
      <c r="X14" s="75">
        <v>204.7999860034648</v>
      </c>
      <c r="Y14" s="29"/>
      <c r="Z14" s="29"/>
      <c r="AA14" s="29"/>
      <c r="AB14" s="30"/>
      <c r="AC14" s="29"/>
    </row>
    <row r="15" spans="1:29">
      <c r="A15" s="31" t="s">
        <v>14</v>
      </c>
      <c r="B15" s="31">
        <v>323</v>
      </c>
      <c r="C15" s="31">
        <v>308</v>
      </c>
      <c r="D15" s="31">
        <v>292</v>
      </c>
      <c r="E15" s="31">
        <v>276</v>
      </c>
      <c r="F15" s="31">
        <v>261</v>
      </c>
      <c r="G15" s="31">
        <v>245</v>
      </c>
      <c r="H15" s="34">
        <v>228.57900000000001</v>
      </c>
      <c r="I15" s="34">
        <v>215.53899999999999</v>
      </c>
      <c r="J15" s="34">
        <v>199.13399999999999</v>
      </c>
      <c r="K15" s="34">
        <v>183.89699999999999</v>
      </c>
      <c r="L15" s="34">
        <v>173.01900000000001</v>
      </c>
      <c r="M15" s="34">
        <v>157.238</v>
      </c>
      <c r="N15" s="34">
        <v>147.61566869075597</v>
      </c>
      <c r="O15" s="33">
        <v>143.80438764239139</v>
      </c>
      <c r="P15" s="33">
        <v>139.99310659402681</v>
      </c>
      <c r="Q15" s="84">
        <v>135.45081029147181</v>
      </c>
      <c r="R15" s="84">
        <v>188.16620611328449</v>
      </c>
      <c r="S15" s="84">
        <v>240.88160193509717</v>
      </c>
      <c r="T15" s="75">
        <v>293.59699775690984</v>
      </c>
      <c r="U15" s="75">
        <v>276.90248213699954</v>
      </c>
      <c r="V15" s="75">
        <v>246.35065553562907</v>
      </c>
      <c r="W15" s="75">
        <v>208.27283148903885</v>
      </c>
      <c r="X15" s="75">
        <v>170.24929202678891</v>
      </c>
      <c r="Y15" s="29"/>
      <c r="Z15" s="29"/>
      <c r="AA15" s="29"/>
      <c r="AB15" s="30"/>
      <c r="AC15" s="29"/>
    </row>
    <row r="16" spans="1:29">
      <c r="A16" s="31" t="s">
        <v>15</v>
      </c>
      <c r="B16" s="31">
        <v>300</v>
      </c>
      <c r="C16" s="31">
        <v>303</v>
      </c>
      <c r="D16" s="31">
        <v>305</v>
      </c>
      <c r="E16" s="31">
        <v>307</v>
      </c>
      <c r="F16" s="31">
        <v>309</v>
      </c>
      <c r="G16" s="31">
        <v>311</v>
      </c>
      <c r="H16" s="34">
        <v>312.92500000000001</v>
      </c>
      <c r="I16" s="34">
        <v>308.66199999999998</v>
      </c>
      <c r="J16" s="34">
        <v>304.28899999999999</v>
      </c>
      <c r="K16" s="34">
        <v>307.142</v>
      </c>
      <c r="L16" s="34">
        <v>295.245</v>
      </c>
      <c r="M16" s="34">
        <v>289.99</v>
      </c>
      <c r="N16" s="34">
        <v>291.26851796687606</v>
      </c>
      <c r="O16" s="33">
        <v>302.28102502356279</v>
      </c>
      <c r="P16" s="33">
        <v>313.29353208024952</v>
      </c>
      <c r="Q16" s="84">
        <v>322.76808234522355</v>
      </c>
      <c r="R16" s="84">
        <v>296.34022812929618</v>
      </c>
      <c r="S16" s="84">
        <v>269.91237391336881</v>
      </c>
      <c r="T16" s="75">
        <v>243.48451969744144</v>
      </c>
      <c r="U16" s="75">
        <v>237.66311390144347</v>
      </c>
      <c r="V16" s="75">
        <v>222.53005586417154</v>
      </c>
      <c r="W16" s="75">
        <v>201.35174348382716</v>
      </c>
      <c r="X16" s="75">
        <v>175.9414694937274</v>
      </c>
      <c r="Y16" s="29"/>
      <c r="Z16" s="29"/>
      <c r="AA16" s="29"/>
      <c r="AB16" s="30"/>
      <c r="AC16" s="29"/>
    </row>
    <row r="17" spans="1:29">
      <c r="A17" s="31" t="s">
        <v>16</v>
      </c>
      <c r="B17" s="34">
        <v>5233</v>
      </c>
      <c r="C17" s="34">
        <v>5003</v>
      </c>
      <c r="D17" s="34">
        <v>4854</v>
      </c>
      <c r="E17" s="34">
        <v>4926</v>
      </c>
      <c r="F17" s="34">
        <v>5359</v>
      </c>
      <c r="G17" s="34">
        <v>4726</v>
      </c>
      <c r="H17" s="34">
        <v>4720.9269999999997</v>
      </c>
      <c r="I17" s="34">
        <v>4243.9849999999997</v>
      </c>
      <c r="J17" s="34">
        <v>4280.1189999999997</v>
      </c>
      <c r="K17" s="34">
        <v>4510.9210000000003</v>
      </c>
      <c r="L17" s="34">
        <v>4687.9160000000002</v>
      </c>
      <c r="M17" s="34">
        <v>4389.6670000000004</v>
      </c>
      <c r="N17" s="34">
        <v>3256.02989263262</v>
      </c>
      <c r="O17" s="33">
        <v>3193.6617031962205</v>
      </c>
      <c r="P17" s="33">
        <v>3131.2935137598211</v>
      </c>
      <c r="Q17" s="84">
        <v>3068.9253243234216</v>
      </c>
      <c r="R17" s="84">
        <v>3273.930636602955</v>
      </c>
      <c r="S17" s="84">
        <v>3478.9359488824884</v>
      </c>
      <c r="T17" s="75">
        <v>4009.5088472679358</v>
      </c>
      <c r="U17" s="75">
        <v>4009.5088472679358</v>
      </c>
      <c r="V17" s="75">
        <v>4009.5088472679358</v>
      </c>
      <c r="W17" s="75">
        <v>4009.5088472679358</v>
      </c>
      <c r="X17" s="75">
        <v>4009.5088472679358</v>
      </c>
      <c r="Y17" s="29"/>
      <c r="Z17" s="29"/>
      <c r="AA17" s="29"/>
      <c r="AB17" s="30"/>
      <c r="AC17" s="29"/>
    </row>
    <row r="18" spans="1:29">
      <c r="A18" s="31"/>
      <c r="B18" s="36"/>
      <c r="C18" s="36"/>
      <c r="D18" s="36"/>
      <c r="E18" s="36"/>
      <c r="F18" s="36"/>
      <c r="G18" s="36"/>
      <c r="H18" s="34"/>
      <c r="I18" s="34"/>
      <c r="J18" s="34"/>
      <c r="K18" s="34"/>
      <c r="L18" s="34"/>
      <c r="M18" s="34"/>
      <c r="N18" s="34"/>
      <c r="O18" s="33"/>
      <c r="P18" s="33"/>
      <c r="Q18" s="84"/>
      <c r="R18" s="84"/>
      <c r="S18" s="84"/>
      <c r="T18" s="34"/>
      <c r="U18" s="31"/>
      <c r="V18" s="31"/>
      <c r="W18" s="31"/>
      <c r="X18" s="29"/>
      <c r="Y18" s="29"/>
      <c r="Z18" s="29"/>
      <c r="AA18" s="29"/>
      <c r="AB18" s="29"/>
      <c r="AC18" s="29"/>
    </row>
    <row r="19" spans="1:29">
      <c r="A19" s="31"/>
      <c r="B19" s="31"/>
      <c r="C19" s="31"/>
      <c r="D19" s="31"/>
      <c r="E19" s="31"/>
      <c r="F19" s="31"/>
      <c r="G19" s="31"/>
      <c r="H19" s="34"/>
      <c r="I19" s="34"/>
      <c r="J19" s="34"/>
      <c r="K19" s="34"/>
      <c r="L19" s="34"/>
      <c r="M19" s="34"/>
      <c r="N19" s="34"/>
      <c r="O19" s="33"/>
      <c r="P19" s="33"/>
      <c r="Q19" s="84"/>
      <c r="R19" s="84"/>
      <c r="S19" s="84"/>
      <c r="T19" s="34"/>
      <c r="U19" s="31"/>
      <c r="V19" s="31"/>
      <c r="W19" s="31"/>
      <c r="X19" s="29"/>
      <c r="Y19" s="29"/>
      <c r="Z19" s="29"/>
      <c r="AA19" s="29"/>
      <c r="AB19" s="29"/>
      <c r="AC19" s="29"/>
    </row>
    <row r="20" spans="1:29">
      <c r="A20" s="31" t="s">
        <v>17</v>
      </c>
      <c r="B20" s="34">
        <v>7559</v>
      </c>
      <c r="C20" s="34">
        <v>7320</v>
      </c>
      <c r="D20" s="34">
        <v>7198</v>
      </c>
      <c r="E20" s="34">
        <v>7150</v>
      </c>
      <c r="F20" s="34">
        <v>7541</v>
      </c>
      <c r="G20" s="34">
        <v>6929</v>
      </c>
      <c r="H20" s="34">
        <v>6724.7569999999996</v>
      </c>
      <c r="I20" s="34">
        <v>6256.4650000000001</v>
      </c>
      <c r="J20" s="34">
        <v>6260.6440000000002</v>
      </c>
      <c r="K20" s="34">
        <v>7211.0020000000004</v>
      </c>
      <c r="L20" s="34">
        <v>7288.26</v>
      </c>
      <c r="M20" s="34">
        <v>6995.8909999999996</v>
      </c>
      <c r="N20" s="34">
        <v>5576.5442254468198</v>
      </c>
      <c r="O20" s="34">
        <v>5536.216220300139</v>
      </c>
      <c r="P20" s="34">
        <v>5495.8882151534599</v>
      </c>
      <c r="Q20" s="84">
        <f>SUM(Q5:Q17)</f>
        <v>5452.4179840212128</v>
      </c>
      <c r="R20" s="84">
        <f>SUM(R5:R17)</f>
        <v>5543.7793883766199</v>
      </c>
      <c r="S20" s="84">
        <f t="shared" ref="S20:X20" si="0">SUM(S5:S17)</f>
        <v>5635.140792732027</v>
      </c>
      <c r="T20" s="58">
        <f t="shared" si="0"/>
        <v>6052.0697831933485</v>
      </c>
      <c r="U20" s="58">
        <f t="shared" si="0"/>
        <v>6029.55386177744</v>
      </c>
      <c r="V20" s="58">
        <f t="shared" si="0"/>
        <v>5983.8689771387981</v>
      </c>
      <c r="W20" s="58">
        <f t="shared" si="0"/>
        <v>5924.612840711864</v>
      </c>
      <c r="X20" s="58">
        <f t="shared" si="0"/>
        <v>5861.1790272595135</v>
      </c>
      <c r="Y20" s="29"/>
      <c r="Z20" s="29"/>
      <c r="AA20" s="29"/>
      <c r="AB20" s="29"/>
      <c r="AC20" s="29"/>
    </row>
    <row r="21" spans="1:29">
      <c r="A21" s="31" t="s">
        <v>16</v>
      </c>
      <c r="B21" s="34">
        <v>5233</v>
      </c>
      <c r="C21" s="34">
        <v>5003</v>
      </c>
      <c r="D21" s="34">
        <v>4854</v>
      </c>
      <c r="E21" s="34">
        <v>4926</v>
      </c>
      <c r="F21" s="34">
        <v>5359</v>
      </c>
      <c r="G21" s="34">
        <v>4726</v>
      </c>
      <c r="H21" s="34">
        <v>4721.34</v>
      </c>
      <c r="I21" s="34">
        <v>4244.0029999999997</v>
      </c>
      <c r="J21" s="34">
        <v>4280.1369999999997</v>
      </c>
      <c r="K21" s="34">
        <v>4511.1549999999997</v>
      </c>
      <c r="L21" s="34">
        <v>4688.1610000000001</v>
      </c>
      <c r="M21" s="34">
        <v>4389.9250000000002</v>
      </c>
      <c r="N21" s="34">
        <v>3256.02989263262</v>
      </c>
      <c r="O21" s="34">
        <v>3193.6617031962205</v>
      </c>
      <c r="P21" s="34">
        <v>3131.2935137598211</v>
      </c>
      <c r="Q21" s="84">
        <f>Q17</f>
        <v>3068.9253243234216</v>
      </c>
      <c r="R21" s="84">
        <f>R17</f>
        <v>3273.930636602955</v>
      </c>
      <c r="S21" s="84">
        <f t="shared" ref="S21:X21" si="1">S17</f>
        <v>3478.9359488824884</v>
      </c>
      <c r="T21" s="58">
        <f t="shared" si="1"/>
        <v>4009.5088472679358</v>
      </c>
      <c r="U21" s="58">
        <f t="shared" si="1"/>
        <v>4009.5088472679358</v>
      </c>
      <c r="V21" s="58">
        <f t="shared" si="1"/>
        <v>4009.5088472679358</v>
      </c>
      <c r="W21" s="58">
        <f t="shared" si="1"/>
        <v>4009.5088472679358</v>
      </c>
      <c r="X21" s="58">
        <f t="shared" si="1"/>
        <v>4009.5088472679358</v>
      </c>
      <c r="Y21" s="29"/>
      <c r="Z21" s="29"/>
      <c r="AA21" s="29"/>
      <c r="AB21" s="29"/>
      <c r="AC21" s="29"/>
    </row>
    <row r="22" spans="1:29">
      <c r="A22" s="31" t="s">
        <v>35</v>
      </c>
      <c r="B22" s="31">
        <v>2326</v>
      </c>
      <c r="C22" s="31">
        <v>2317</v>
      </c>
      <c r="D22" s="31">
        <v>2344</v>
      </c>
      <c r="E22" s="31">
        <v>2224</v>
      </c>
      <c r="F22" s="31">
        <v>2182</v>
      </c>
      <c r="G22" s="31">
        <v>2203</v>
      </c>
      <c r="H22" s="34">
        <v>2003.4169999999999</v>
      </c>
      <c r="I22" s="34">
        <v>2012.462</v>
      </c>
      <c r="J22" s="34">
        <v>1980.5070000000001</v>
      </c>
      <c r="K22" s="34">
        <v>2699.8470000000002</v>
      </c>
      <c r="L22" s="34">
        <v>2600.0990000000002</v>
      </c>
      <c r="M22" s="34">
        <v>2605.9659999999999</v>
      </c>
      <c r="N22" s="34">
        <v>2320.5143328141999</v>
      </c>
      <c r="O22" s="34">
        <v>2342.5545171039184</v>
      </c>
      <c r="P22" s="34">
        <v>2364.5947013936388</v>
      </c>
      <c r="Q22" s="84">
        <f>Q20 - Q21</f>
        <v>2383.4926596977912</v>
      </c>
      <c r="R22" s="84">
        <f>R20 - R21</f>
        <v>2269.8487517736648</v>
      </c>
      <c r="S22" s="84">
        <f t="shared" ref="S22:X22" si="2">S20 - S21</f>
        <v>2156.2048438495385</v>
      </c>
      <c r="T22" s="58">
        <f t="shared" si="2"/>
        <v>2042.5609359254127</v>
      </c>
      <c r="U22" s="58">
        <f t="shared" si="2"/>
        <v>2020.0450145095042</v>
      </c>
      <c r="V22" s="58">
        <f t="shared" si="2"/>
        <v>1974.3601298708622</v>
      </c>
      <c r="W22" s="58">
        <f t="shared" si="2"/>
        <v>1915.1039934439282</v>
      </c>
      <c r="X22" s="58">
        <f t="shared" si="2"/>
        <v>1851.6701799915777</v>
      </c>
      <c r="Y22" s="29"/>
      <c r="Z22" s="29"/>
      <c r="AA22" s="29"/>
      <c r="AB22" s="29"/>
      <c r="AC22" s="29"/>
    </row>
    <row r="23" spans="1:29">
      <c r="A23" s="66" t="s">
        <v>49</v>
      </c>
      <c r="N23" s="94">
        <v>113.10705238600001</v>
      </c>
      <c r="O23" s="94">
        <v>113.10705238600001</v>
      </c>
      <c r="P23" s="94">
        <v>113.10705238600001</v>
      </c>
      <c r="Q23" s="84">
        <v>673.03717184508662</v>
      </c>
      <c r="R23" s="84">
        <v>673.03717184508662</v>
      </c>
      <c r="S23" s="84">
        <v>673.03717184508662</v>
      </c>
      <c r="T23" s="73">
        <v>998.60475795100012</v>
      </c>
      <c r="U23" s="73">
        <v>998.60475795100012</v>
      </c>
      <c r="V23" s="73">
        <v>998.60475795100012</v>
      </c>
      <c r="W23" s="73">
        <v>998.60475795100012</v>
      </c>
      <c r="X23" s="73">
        <v>998.60475795100012</v>
      </c>
    </row>
    <row r="24" spans="1:29">
      <c r="A24" s="66" t="s">
        <v>50</v>
      </c>
      <c r="N24" s="89">
        <f t="shared" ref="N24:P24" si="3">N20 - N23</f>
        <v>5463.43717306082</v>
      </c>
      <c r="O24" s="89">
        <f t="shared" si="3"/>
        <v>5423.1091679141391</v>
      </c>
      <c r="P24" s="89">
        <f t="shared" si="3"/>
        <v>5382.78116276746</v>
      </c>
      <c r="Q24" s="30">
        <f>Q20 - Q23</f>
        <v>4779.3808121761258</v>
      </c>
      <c r="R24" s="30">
        <f t="shared" ref="R24:X24" si="4">R20 - R23</f>
        <v>4870.7422165315329</v>
      </c>
      <c r="S24" s="30">
        <f t="shared" si="4"/>
        <v>4962.10362088694</v>
      </c>
      <c r="T24" s="30">
        <f t="shared" si="4"/>
        <v>5053.465025242348</v>
      </c>
      <c r="U24" s="30">
        <f t="shared" si="4"/>
        <v>5030.9491038264396</v>
      </c>
      <c r="V24" s="30">
        <f t="shared" si="4"/>
        <v>4985.2642191877976</v>
      </c>
      <c r="W24" s="30">
        <f t="shared" si="4"/>
        <v>4926.0080827608635</v>
      </c>
      <c r="X24" s="30">
        <f t="shared" si="4"/>
        <v>4862.5742693085131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F30"/>
  <sheetViews>
    <sheetView workbookViewId="0">
      <pane xSplit="1" ySplit="5" topLeftCell="B6" activePane="bottomRight" state="frozen"/>
      <selection pane="topRight" activeCell="B1" sqref="B1"/>
      <selection pane="bottomLeft" activeCell="A6" sqref="A6"/>
      <selection pane="bottomRight"/>
    </sheetView>
  </sheetViews>
  <sheetFormatPr defaultRowHeight="15"/>
  <cols>
    <col min="1" max="1" width="35.5703125" bestFit="1" customWidth="1"/>
  </cols>
  <sheetData>
    <row r="1" spans="1:32">
      <c r="A1" s="38"/>
      <c r="B1" s="38"/>
      <c r="C1" s="42" t="s">
        <v>38</v>
      </c>
      <c r="D1" s="42"/>
      <c r="E1" s="42"/>
      <c r="F1" s="42"/>
      <c r="G1" s="38"/>
      <c r="H1" s="38"/>
      <c r="I1" s="38"/>
      <c r="J1" s="38"/>
      <c r="K1" s="38"/>
      <c r="L1" s="38"/>
      <c r="M1" s="38"/>
      <c r="N1" s="38"/>
      <c r="O1" s="38"/>
      <c r="P1" s="38"/>
      <c r="Q1" s="38"/>
      <c r="R1" s="54" t="s">
        <v>45</v>
      </c>
      <c r="S1" s="38"/>
      <c r="T1" s="38"/>
      <c r="U1" s="38"/>
      <c r="V1" s="38"/>
      <c r="W1" s="38"/>
      <c r="X1" s="38"/>
      <c r="Y1" s="38"/>
      <c r="Z1" s="38"/>
      <c r="AA1" s="38"/>
      <c r="AB1" s="37"/>
      <c r="AC1" s="37"/>
      <c r="AD1" s="37"/>
      <c r="AE1" s="37"/>
      <c r="AF1" s="37"/>
    </row>
    <row r="2" spans="1:32">
      <c r="A2" s="38"/>
      <c r="B2" s="38"/>
      <c r="C2" s="42" t="s">
        <v>39</v>
      </c>
      <c r="D2" s="42"/>
      <c r="E2" s="42"/>
      <c r="F2" s="42"/>
      <c r="G2" s="38"/>
      <c r="H2" s="38"/>
      <c r="I2" s="38"/>
      <c r="J2" s="38"/>
      <c r="K2" s="38"/>
      <c r="L2" s="38"/>
      <c r="M2" s="38"/>
      <c r="N2" s="38"/>
      <c r="O2" s="38"/>
      <c r="P2" s="38"/>
      <c r="Q2" s="38"/>
      <c r="R2" s="54" t="s">
        <v>46</v>
      </c>
      <c r="S2" s="38"/>
      <c r="T2" s="38"/>
      <c r="U2" s="38"/>
      <c r="V2" s="38"/>
      <c r="W2" s="38"/>
      <c r="X2" s="38"/>
      <c r="Y2" s="38"/>
      <c r="Z2" s="38"/>
      <c r="AA2" s="38"/>
      <c r="AB2" s="37"/>
      <c r="AC2" s="37"/>
      <c r="AD2" s="37"/>
      <c r="AE2" s="37"/>
      <c r="AF2" s="37"/>
    </row>
    <row r="3" spans="1:32">
      <c r="A3" s="38"/>
      <c r="B3" s="38"/>
      <c r="C3" s="42"/>
      <c r="D3" s="42"/>
      <c r="E3" s="42"/>
      <c r="F3" s="42"/>
      <c r="G3" s="38"/>
      <c r="H3" s="38"/>
      <c r="I3" s="38"/>
      <c r="J3" s="38"/>
      <c r="K3" s="38"/>
      <c r="L3" s="38"/>
      <c r="M3" s="38"/>
      <c r="N3" s="38"/>
      <c r="O3" s="38"/>
      <c r="P3" s="38"/>
      <c r="Q3" s="38"/>
      <c r="R3" s="56" t="s">
        <v>47</v>
      </c>
      <c r="S3" s="38"/>
      <c r="T3" s="38"/>
      <c r="U3" s="38"/>
      <c r="V3" s="38"/>
      <c r="W3" s="38"/>
      <c r="X3" s="38"/>
      <c r="Y3" s="38"/>
      <c r="Z3" s="38"/>
      <c r="AA3" s="38"/>
      <c r="AB3" s="37"/>
      <c r="AC3" s="37"/>
      <c r="AD3" s="37"/>
      <c r="AE3" s="37"/>
      <c r="AF3" s="37"/>
    </row>
    <row r="4" spans="1:32">
      <c r="A4" s="38"/>
      <c r="B4" s="38"/>
      <c r="C4" s="42"/>
      <c r="D4" s="42"/>
      <c r="E4" s="42"/>
      <c r="F4" s="42"/>
      <c r="G4" s="38"/>
      <c r="H4" s="38"/>
      <c r="I4" s="38"/>
      <c r="J4" s="38"/>
      <c r="K4" s="38"/>
      <c r="L4" s="38"/>
      <c r="M4" s="38"/>
      <c r="N4" s="38"/>
      <c r="O4" s="38"/>
      <c r="P4" s="38"/>
      <c r="Q4" s="38"/>
      <c r="R4" s="37"/>
      <c r="S4" s="38"/>
      <c r="T4" s="38"/>
      <c r="U4" s="38"/>
      <c r="V4" s="38"/>
      <c r="W4" s="38"/>
      <c r="X4" s="38"/>
      <c r="Y4" s="38"/>
      <c r="Z4" s="38"/>
      <c r="AA4" s="38"/>
      <c r="AB4" s="37"/>
      <c r="AC4" s="37"/>
      <c r="AD4" s="37"/>
      <c r="AE4" s="37"/>
      <c r="AF4" s="37"/>
    </row>
    <row r="5" spans="1:32">
      <c r="A5" s="39" t="s">
        <v>2</v>
      </c>
      <c r="B5" s="39">
        <v>1970</v>
      </c>
      <c r="C5" s="39">
        <v>1975</v>
      </c>
      <c r="D5" s="39">
        <v>1980</v>
      </c>
      <c r="E5" s="39">
        <v>1985</v>
      </c>
      <c r="F5" s="39">
        <v>1990</v>
      </c>
      <c r="G5" s="39">
        <v>1991</v>
      </c>
      <c r="H5" s="39">
        <v>1992</v>
      </c>
      <c r="I5" s="39">
        <v>1993</v>
      </c>
      <c r="J5" s="39">
        <v>1994</v>
      </c>
      <c r="K5" s="39">
        <v>1995</v>
      </c>
      <c r="L5" s="39">
        <v>1996</v>
      </c>
      <c r="M5" s="39">
        <v>1997</v>
      </c>
      <c r="N5" s="39">
        <v>1998</v>
      </c>
      <c r="O5" s="39">
        <v>1999</v>
      </c>
      <c r="P5" s="39">
        <v>2000</v>
      </c>
      <c r="Q5" s="39">
        <v>2001</v>
      </c>
      <c r="R5" s="39">
        <v>2002</v>
      </c>
      <c r="S5" s="39">
        <v>2003</v>
      </c>
      <c r="T5" s="39">
        <v>2004</v>
      </c>
      <c r="U5" s="39">
        <v>2005</v>
      </c>
      <c r="V5" s="39">
        <v>2006</v>
      </c>
      <c r="W5" s="39">
        <v>2007</v>
      </c>
      <c r="X5" s="39">
        <v>2008</v>
      </c>
      <c r="Y5" s="39">
        <v>2009</v>
      </c>
      <c r="Z5" s="39">
        <v>2010</v>
      </c>
      <c r="AA5" s="39">
        <v>2011</v>
      </c>
      <c r="AB5" s="67">
        <v>2012</v>
      </c>
      <c r="AC5" s="37"/>
      <c r="AD5" s="37"/>
      <c r="AE5" s="37"/>
      <c r="AF5" s="37"/>
    </row>
    <row r="6" spans="1:32">
      <c r="A6" s="38" t="s">
        <v>3</v>
      </c>
      <c r="B6" s="44">
        <v>17398</v>
      </c>
      <c r="C6" s="44">
        <v>18268</v>
      </c>
      <c r="D6" s="44">
        <v>17469</v>
      </c>
      <c r="E6" s="44">
        <v>16272</v>
      </c>
      <c r="F6" s="41">
        <v>15909</v>
      </c>
      <c r="G6" s="41">
        <v>15784</v>
      </c>
      <c r="H6" s="41">
        <v>15416</v>
      </c>
      <c r="I6" s="41">
        <v>15189</v>
      </c>
      <c r="J6" s="41">
        <v>14889</v>
      </c>
      <c r="K6" s="41">
        <v>12080</v>
      </c>
      <c r="L6" s="40">
        <v>12767.18304</v>
      </c>
      <c r="M6" s="40">
        <v>13195.177679999999</v>
      </c>
      <c r="N6" s="40">
        <v>13416.00649</v>
      </c>
      <c r="O6" s="40">
        <v>12583.438165</v>
      </c>
      <c r="P6" s="40">
        <v>11396.178250999999</v>
      </c>
      <c r="Q6" s="40">
        <v>10850.383714</v>
      </c>
      <c r="R6" s="41">
        <v>10436.083690947704</v>
      </c>
      <c r="S6" s="41">
        <v>10342.872234631803</v>
      </c>
      <c r="T6" s="41">
        <v>10249.660778315902</v>
      </c>
      <c r="U6" s="85">
        <v>10404.248230065525</v>
      </c>
      <c r="V6" s="85">
        <v>9523.3219896228293</v>
      </c>
      <c r="W6" s="85">
        <v>8642.3957491801339</v>
      </c>
      <c r="X6" s="75">
        <v>7761.4695087374357</v>
      </c>
      <c r="Y6" s="75">
        <v>5750.5120422519531</v>
      </c>
      <c r="Z6" s="75">
        <v>5146.7033492519504</v>
      </c>
      <c r="AA6" s="75">
        <v>4528.7888692519518</v>
      </c>
      <c r="AB6" s="75">
        <v>4528.7888692519518</v>
      </c>
      <c r="AC6" s="37"/>
      <c r="AD6" s="37"/>
      <c r="AE6" s="37"/>
      <c r="AF6" s="37"/>
    </row>
    <row r="7" spans="1:32">
      <c r="A7" s="38" t="s">
        <v>4</v>
      </c>
      <c r="B7" s="44">
        <v>4568</v>
      </c>
      <c r="C7" s="44">
        <v>3310</v>
      </c>
      <c r="D7" s="44">
        <v>2951</v>
      </c>
      <c r="E7" s="44">
        <v>3169</v>
      </c>
      <c r="F7" s="41">
        <v>3550</v>
      </c>
      <c r="G7" s="41">
        <v>3256</v>
      </c>
      <c r="H7" s="41">
        <v>3292</v>
      </c>
      <c r="I7" s="41">
        <v>3284</v>
      </c>
      <c r="J7" s="41">
        <v>3218</v>
      </c>
      <c r="K7" s="41">
        <v>3357</v>
      </c>
      <c r="L7" s="40">
        <v>2848.7318599999999</v>
      </c>
      <c r="M7" s="40">
        <v>2804.9977999999996</v>
      </c>
      <c r="N7" s="40">
        <v>2740.2197000000001</v>
      </c>
      <c r="O7" s="40">
        <v>2134.9493509999998</v>
      </c>
      <c r="P7" s="40">
        <v>2138.846462</v>
      </c>
      <c r="Q7" s="40">
        <v>2242.8049819999997</v>
      </c>
      <c r="R7" s="41">
        <v>1786.02920648894</v>
      </c>
      <c r="S7" s="41">
        <v>1768.9058467737882</v>
      </c>
      <c r="T7" s="41">
        <v>1751.7824870586364</v>
      </c>
      <c r="U7" s="85">
        <v>1723.4702592516035</v>
      </c>
      <c r="V7" s="85">
        <v>1500.8009888724816</v>
      </c>
      <c r="W7" s="85">
        <v>1278.1317184933598</v>
      </c>
      <c r="X7" s="75">
        <v>1055.462448114238</v>
      </c>
      <c r="Y7" s="75">
        <v>1055.462448114238</v>
      </c>
      <c r="Z7" s="75">
        <v>1055.462448114238</v>
      </c>
      <c r="AA7" s="75">
        <v>1055.462448114238</v>
      </c>
      <c r="AB7" s="75">
        <v>1055.462448114238</v>
      </c>
      <c r="AC7" s="37"/>
      <c r="AD7" s="37"/>
      <c r="AE7" s="37"/>
      <c r="AF7" s="37"/>
    </row>
    <row r="8" spans="1:32">
      <c r="A8" s="38" t="s">
        <v>5</v>
      </c>
      <c r="B8" s="44">
        <v>1490</v>
      </c>
      <c r="C8" s="44">
        <v>1082</v>
      </c>
      <c r="D8" s="44">
        <v>971</v>
      </c>
      <c r="E8" s="44">
        <v>579</v>
      </c>
      <c r="F8" s="38">
        <v>831</v>
      </c>
      <c r="G8" s="38">
        <v>755</v>
      </c>
      <c r="H8" s="38">
        <v>784</v>
      </c>
      <c r="I8" s="38">
        <v>772</v>
      </c>
      <c r="J8" s="38">
        <v>780</v>
      </c>
      <c r="K8" s="38">
        <v>793</v>
      </c>
      <c r="L8" s="40">
        <v>635.91254000000004</v>
      </c>
      <c r="M8" s="40">
        <v>648.47557999999992</v>
      </c>
      <c r="N8" s="40">
        <v>586.28953000000001</v>
      </c>
      <c r="O8" s="40">
        <v>620.00053799999989</v>
      </c>
      <c r="P8" s="40">
        <v>627.90006600000004</v>
      </c>
      <c r="Q8" s="40">
        <v>641.95841200000007</v>
      </c>
      <c r="R8" s="41">
        <v>578.86964928142459</v>
      </c>
      <c r="S8" s="41">
        <v>579.75708732387147</v>
      </c>
      <c r="T8" s="41">
        <v>580.64452536631836</v>
      </c>
      <c r="U8" s="85">
        <v>580.55724006999731</v>
      </c>
      <c r="V8" s="85">
        <v>481.5090983670591</v>
      </c>
      <c r="W8" s="85">
        <v>382.46095666412089</v>
      </c>
      <c r="X8" s="75">
        <v>283.41281496118268</v>
      </c>
      <c r="Y8" s="75">
        <v>283.41281496118268</v>
      </c>
      <c r="Z8" s="75">
        <v>283.41281496118268</v>
      </c>
      <c r="AA8" s="75">
        <v>283.41281496118268</v>
      </c>
      <c r="AB8" s="75">
        <v>283.41281496118268</v>
      </c>
      <c r="AC8" s="37"/>
      <c r="AD8" s="37"/>
      <c r="AE8" s="37"/>
      <c r="AF8" s="37"/>
    </row>
    <row r="9" spans="1:32">
      <c r="A9" s="38" t="s">
        <v>6</v>
      </c>
      <c r="B9" s="44">
        <v>591</v>
      </c>
      <c r="C9" s="44">
        <v>367</v>
      </c>
      <c r="D9" s="44">
        <v>280</v>
      </c>
      <c r="E9" s="44">
        <v>456</v>
      </c>
      <c r="F9" s="38">
        <v>297</v>
      </c>
      <c r="G9" s="38">
        <v>280</v>
      </c>
      <c r="H9" s="38">
        <v>278</v>
      </c>
      <c r="I9" s="38">
        <v>269</v>
      </c>
      <c r="J9" s="38">
        <v>275</v>
      </c>
      <c r="K9" s="38">
        <v>286</v>
      </c>
      <c r="L9" s="40">
        <v>255.24694</v>
      </c>
      <c r="M9" s="40">
        <v>259.12139999999999</v>
      </c>
      <c r="N9" s="40">
        <v>261.12200000000001</v>
      </c>
      <c r="O9" s="40">
        <v>325.46336300000002</v>
      </c>
      <c r="P9" s="40">
        <v>338.39419099999998</v>
      </c>
      <c r="Q9" s="40">
        <v>342.200335</v>
      </c>
      <c r="R9" s="41">
        <v>259.09939545220357</v>
      </c>
      <c r="S9" s="41">
        <v>256.26615425282114</v>
      </c>
      <c r="T9" s="41">
        <v>253.43291305343868</v>
      </c>
      <c r="U9" s="85">
        <v>250.5996718540562</v>
      </c>
      <c r="V9" s="85">
        <v>228.62226123640914</v>
      </c>
      <c r="W9" s="85">
        <v>206.64485061876209</v>
      </c>
      <c r="X9" s="75">
        <v>184.66744000111501</v>
      </c>
      <c r="Y9" s="75">
        <v>184.66744000111501</v>
      </c>
      <c r="Z9" s="75">
        <v>184.66744000111501</v>
      </c>
      <c r="AA9" s="75">
        <v>184.66744000111501</v>
      </c>
      <c r="AB9" s="75">
        <v>184.66744000111501</v>
      </c>
      <c r="AC9" s="37"/>
      <c r="AD9" s="37"/>
      <c r="AE9" s="37"/>
      <c r="AF9" s="37"/>
    </row>
    <row r="10" spans="1:32">
      <c r="A10" s="38" t="s">
        <v>7</v>
      </c>
      <c r="B10" s="44">
        <v>4775</v>
      </c>
      <c r="C10" s="44">
        <v>2849</v>
      </c>
      <c r="D10" s="44">
        <v>1842</v>
      </c>
      <c r="E10" s="44">
        <v>1042</v>
      </c>
      <c r="F10" s="38">
        <v>726</v>
      </c>
      <c r="G10" s="38">
        <v>612</v>
      </c>
      <c r="H10" s="38">
        <v>615</v>
      </c>
      <c r="I10" s="38">
        <v>603</v>
      </c>
      <c r="J10" s="38">
        <v>562</v>
      </c>
      <c r="K10" s="38">
        <v>530</v>
      </c>
      <c r="L10" s="40">
        <v>388.80621000000002</v>
      </c>
      <c r="M10" s="40">
        <v>407.12083000000001</v>
      </c>
      <c r="N10" s="40">
        <v>405.00171</v>
      </c>
      <c r="O10" s="40">
        <v>303.51133099999998</v>
      </c>
      <c r="P10" s="40">
        <v>312.641367</v>
      </c>
      <c r="Q10" s="40">
        <v>331.756955</v>
      </c>
      <c r="R10" s="41">
        <v>212.95500189338239</v>
      </c>
      <c r="S10" s="41">
        <v>200.16821549947036</v>
      </c>
      <c r="T10" s="41">
        <v>187.38142910555834</v>
      </c>
      <c r="U10" s="85">
        <v>174.59464271164632</v>
      </c>
      <c r="V10" s="85">
        <v>175.45419060835593</v>
      </c>
      <c r="W10" s="85">
        <v>176.31373850506554</v>
      </c>
      <c r="X10" s="75">
        <v>177.17328640177519</v>
      </c>
      <c r="Y10" s="75">
        <v>177.17328640177519</v>
      </c>
      <c r="Z10" s="75">
        <v>177.17328640177519</v>
      </c>
      <c r="AA10" s="75">
        <v>177.17328640177519</v>
      </c>
      <c r="AB10" s="75">
        <v>177.17328640177519</v>
      </c>
      <c r="AC10" s="37"/>
      <c r="AD10" s="37"/>
      <c r="AE10" s="37"/>
      <c r="AF10" s="37"/>
    </row>
    <row r="11" spans="1:32">
      <c r="A11" s="38" t="s">
        <v>8</v>
      </c>
      <c r="B11" s="44">
        <v>881</v>
      </c>
      <c r="C11" s="44">
        <v>727</v>
      </c>
      <c r="D11" s="44">
        <v>734</v>
      </c>
      <c r="E11" s="44">
        <v>505</v>
      </c>
      <c r="F11" s="38">
        <v>430</v>
      </c>
      <c r="G11" s="38">
        <v>378</v>
      </c>
      <c r="H11" s="38">
        <v>416</v>
      </c>
      <c r="I11" s="38">
        <v>383</v>
      </c>
      <c r="J11" s="38">
        <v>379</v>
      </c>
      <c r="K11" s="38">
        <v>369</v>
      </c>
      <c r="L11" s="40">
        <v>335.05935999999997</v>
      </c>
      <c r="M11" s="40">
        <v>344.26492999999999</v>
      </c>
      <c r="N11" s="40">
        <v>342.27257000000003</v>
      </c>
      <c r="O11" s="40">
        <v>311.82537199999996</v>
      </c>
      <c r="P11" s="40">
        <v>315.76159799999999</v>
      </c>
      <c r="Q11" s="40">
        <v>319.01205699999997</v>
      </c>
      <c r="R11" s="41">
        <v>256.66710354183527</v>
      </c>
      <c r="S11" s="41">
        <v>237.30478190416181</v>
      </c>
      <c r="T11" s="41">
        <v>217.94246026648835</v>
      </c>
      <c r="U11" s="85">
        <v>198.58013862881489</v>
      </c>
      <c r="V11" s="85">
        <v>181.46061660254904</v>
      </c>
      <c r="W11" s="85">
        <v>164.34109457628318</v>
      </c>
      <c r="X11" s="75">
        <v>147.22157255001736</v>
      </c>
      <c r="Y11" s="75">
        <v>147.22157255001736</v>
      </c>
      <c r="Z11" s="75">
        <v>147.22157255001736</v>
      </c>
      <c r="AA11" s="75">
        <v>147.22157255001736</v>
      </c>
      <c r="AB11" s="75">
        <v>147.22157255001736</v>
      </c>
      <c r="AC11" s="37"/>
      <c r="AD11" s="37"/>
      <c r="AE11" s="37"/>
      <c r="AF11" s="37"/>
    </row>
    <row r="12" spans="1:32">
      <c r="A12" s="38" t="s">
        <v>9</v>
      </c>
      <c r="B12" s="44">
        <v>846</v>
      </c>
      <c r="C12" s="44">
        <v>740</v>
      </c>
      <c r="D12" s="44">
        <v>918</v>
      </c>
      <c r="E12" s="44">
        <v>425</v>
      </c>
      <c r="F12" s="38">
        <v>399</v>
      </c>
      <c r="G12" s="38">
        <v>396</v>
      </c>
      <c r="H12" s="38">
        <v>396</v>
      </c>
      <c r="I12" s="38">
        <v>392</v>
      </c>
      <c r="J12" s="38">
        <v>398</v>
      </c>
      <c r="K12" s="38">
        <v>403</v>
      </c>
      <c r="L12" s="40">
        <v>385.99396000000002</v>
      </c>
      <c r="M12" s="40">
        <v>409.09528</v>
      </c>
      <c r="N12" s="40">
        <v>414.8843</v>
      </c>
      <c r="O12" s="40">
        <v>382.06110999999999</v>
      </c>
      <c r="P12" s="40">
        <v>409.65949899999998</v>
      </c>
      <c r="Q12" s="40">
        <v>429.00187900000003</v>
      </c>
      <c r="R12" s="41">
        <v>325.13085675319996</v>
      </c>
      <c r="S12" s="41">
        <v>337.0730003531587</v>
      </c>
      <c r="T12" s="41">
        <v>349.01514395311744</v>
      </c>
      <c r="U12" s="85">
        <v>360.5540475530762</v>
      </c>
      <c r="V12" s="85">
        <v>324.67707676205617</v>
      </c>
      <c r="W12" s="85">
        <v>288.80010597103615</v>
      </c>
      <c r="X12" s="75">
        <v>252.92313518001617</v>
      </c>
      <c r="Y12" s="75">
        <v>252.92313518001617</v>
      </c>
      <c r="Z12" s="75">
        <v>252.92313518001617</v>
      </c>
      <c r="AA12" s="75">
        <v>252.92313518001617</v>
      </c>
      <c r="AB12" s="75">
        <v>252.92313518001617</v>
      </c>
      <c r="AC12" s="37"/>
      <c r="AD12" s="37"/>
      <c r="AE12" s="37"/>
      <c r="AF12" s="37"/>
    </row>
    <row r="13" spans="1:32">
      <c r="A13" s="38" t="s">
        <v>10</v>
      </c>
      <c r="B13" s="45" t="s">
        <v>11</v>
      </c>
      <c r="C13" s="45" t="s">
        <v>11</v>
      </c>
      <c r="D13" s="45" t="s">
        <v>11</v>
      </c>
      <c r="E13" s="44">
        <v>1</v>
      </c>
      <c r="F13" s="38">
        <v>0</v>
      </c>
      <c r="G13" s="38">
        <v>0</v>
      </c>
      <c r="H13" s="38">
        <v>1</v>
      </c>
      <c r="I13" s="38">
        <v>1</v>
      </c>
      <c r="J13" s="38">
        <v>1</v>
      </c>
      <c r="K13" s="38">
        <v>1</v>
      </c>
      <c r="L13" s="40">
        <v>1.0341300000000002</v>
      </c>
      <c r="M13" s="40">
        <v>1.0794900000000001</v>
      </c>
      <c r="N13" s="40">
        <v>1.09717</v>
      </c>
      <c r="O13" s="40">
        <v>1.130239</v>
      </c>
      <c r="P13" s="40">
        <v>1.1496679999999999</v>
      </c>
      <c r="Q13" s="40">
        <v>1.1772529999999999</v>
      </c>
      <c r="R13" s="41">
        <v>0.23673921986580007</v>
      </c>
      <c r="S13" s="41">
        <v>0.22846403877636867</v>
      </c>
      <c r="T13" s="41">
        <v>0.22018885768693727</v>
      </c>
      <c r="U13" s="85">
        <v>0.21191367659750585</v>
      </c>
      <c r="V13" s="85">
        <v>0.29890035140750387</v>
      </c>
      <c r="W13" s="85">
        <v>0.38588702621750193</v>
      </c>
      <c r="X13" s="75">
        <v>0.47287370102749993</v>
      </c>
      <c r="Y13" s="75">
        <v>0.47287370102749993</v>
      </c>
      <c r="Z13" s="75">
        <v>0.47287370102749993</v>
      </c>
      <c r="AA13" s="75">
        <v>0.47287370102749993</v>
      </c>
      <c r="AB13" s="75">
        <v>0.47287370102749993</v>
      </c>
      <c r="AC13" s="37"/>
      <c r="AD13" s="37"/>
      <c r="AE13" s="37"/>
      <c r="AF13" s="37"/>
    </row>
    <row r="14" spans="1:32">
      <c r="A14" s="38" t="s">
        <v>12</v>
      </c>
      <c r="B14" s="45" t="s">
        <v>11</v>
      </c>
      <c r="C14" s="45" t="s">
        <v>11</v>
      </c>
      <c r="D14" s="45" t="s">
        <v>11</v>
      </c>
      <c r="E14" s="44">
        <v>4</v>
      </c>
      <c r="F14" s="38">
        <v>7</v>
      </c>
      <c r="G14" s="38">
        <v>10</v>
      </c>
      <c r="H14" s="38">
        <v>9</v>
      </c>
      <c r="I14" s="38">
        <v>5</v>
      </c>
      <c r="J14" s="38">
        <v>2</v>
      </c>
      <c r="K14" s="38">
        <v>2</v>
      </c>
      <c r="L14" s="40">
        <v>4.9860200000000008</v>
      </c>
      <c r="M14" s="40">
        <v>5.2165799999999996</v>
      </c>
      <c r="N14" s="40">
        <v>5.2868199999999996</v>
      </c>
      <c r="O14" s="40">
        <v>5.9249520000000002</v>
      </c>
      <c r="P14" s="40">
        <v>6.4347529999999997</v>
      </c>
      <c r="Q14" s="40">
        <v>6.6302989999999999</v>
      </c>
      <c r="R14" s="41">
        <v>4.6196707739005998</v>
      </c>
      <c r="S14" s="41">
        <v>3.9849636902882297</v>
      </c>
      <c r="T14" s="41">
        <v>3.3502566066758597</v>
      </c>
      <c r="U14" s="85">
        <v>2.7155495230634896</v>
      </c>
      <c r="V14" s="85">
        <v>3.6632703988252433</v>
      </c>
      <c r="W14" s="85">
        <v>4.610991274586997</v>
      </c>
      <c r="X14" s="75">
        <v>5.5587121503487511</v>
      </c>
      <c r="Y14" s="75">
        <v>5.5587121503487511</v>
      </c>
      <c r="Z14" s="75">
        <v>5.5587121503487511</v>
      </c>
      <c r="AA14" s="75">
        <v>5.5587121503487511</v>
      </c>
      <c r="AB14" s="75">
        <v>5.5587121503487511</v>
      </c>
      <c r="AC14" s="37"/>
      <c r="AD14" s="37"/>
      <c r="AE14" s="37"/>
      <c r="AF14" s="37"/>
    </row>
    <row r="15" spans="1:32">
      <c r="A15" s="38" t="s">
        <v>13</v>
      </c>
      <c r="B15" s="44">
        <v>8</v>
      </c>
      <c r="C15" s="44">
        <v>46</v>
      </c>
      <c r="D15" s="44">
        <v>33</v>
      </c>
      <c r="E15" s="44">
        <v>34</v>
      </c>
      <c r="F15" s="38">
        <v>42</v>
      </c>
      <c r="G15" s="38">
        <v>44</v>
      </c>
      <c r="H15" s="38">
        <v>44</v>
      </c>
      <c r="I15" s="38">
        <v>71</v>
      </c>
      <c r="J15" s="38">
        <v>59</v>
      </c>
      <c r="K15" s="38">
        <v>47</v>
      </c>
      <c r="L15" s="40">
        <v>32.31973</v>
      </c>
      <c r="M15" s="40">
        <v>33.307589999999998</v>
      </c>
      <c r="N15" s="40">
        <v>34.030680000000004</v>
      </c>
      <c r="O15" s="40">
        <v>33.938901999999999</v>
      </c>
      <c r="P15" s="40">
        <v>33.938758</v>
      </c>
      <c r="Q15" s="40">
        <v>34.645608999999993</v>
      </c>
      <c r="R15" s="41">
        <v>26.157681284572956</v>
      </c>
      <c r="S15" s="41">
        <v>26.919278613649105</v>
      </c>
      <c r="T15" s="41">
        <v>27.680875942725255</v>
      </c>
      <c r="U15" s="85">
        <v>28.436093271801404</v>
      </c>
      <c r="V15" s="85">
        <v>25.965366543277767</v>
      </c>
      <c r="W15" s="85">
        <v>23.49463981475413</v>
      </c>
      <c r="X15" s="75">
        <v>21.023913086230493</v>
      </c>
      <c r="Y15" s="75">
        <v>21.023913086230493</v>
      </c>
      <c r="Z15" s="75">
        <v>21.023913086230493</v>
      </c>
      <c r="AA15" s="75">
        <v>21.023913086230493</v>
      </c>
      <c r="AB15" s="75">
        <v>21.023913086230493</v>
      </c>
      <c r="AC15" s="37"/>
      <c r="AD15" s="37"/>
      <c r="AE15" s="37"/>
      <c r="AF15" s="37"/>
    </row>
    <row r="16" spans="1:32">
      <c r="A16" s="38" t="s">
        <v>14</v>
      </c>
      <c r="B16" s="44">
        <v>273</v>
      </c>
      <c r="C16" s="44">
        <v>334</v>
      </c>
      <c r="D16" s="44">
        <v>394</v>
      </c>
      <c r="E16" s="44">
        <v>455</v>
      </c>
      <c r="F16" s="38">
        <v>503</v>
      </c>
      <c r="G16" s="38">
        <v>469</v>
      </c>
      <c r="H16" s="38">
        <v>436</v>
      </c>
      <c r="I16" s="38">
        <v>402</v>
      </c>
      <c r="J16" s="38">
        <v>369</v>
      </c>
      <c r="K16" s="38">
        <v>335</v>
      </c>
      <c r="L16" s="40">
        <v>301.66485999999998</v>
      </c>
      <c r="M16" s="40">
        <v>303.66233</v>
      </c>
      <c r="N16" s="40">
        <v>300.39059999999995</v>
      </c>
      <c r="O16" s="40">
        <v>300.43069000000003</v>
      </c>
      <c r="P16" s="40">
        <v>259.57540999999998</v>
      </c>
      <c r="Q16" s="40">
        <v>247.74441000000002</v>
      </c>
      <c r="R16" s="41">
        <v>245.26006775871357</v>
      </c>
      <c r="S16" s="41">
        <v>212.16219667159891</v>
      </c>
      <c r="T16" s="41">
        <v>179.06432558448424</v>
      </c>
      <c r="U16" s="85">
        <v>144.94206483677067</v>
      </c>
      <c r="V16" s="85">
        <v>135.53590985619184</v>
      </c>
      <c r="W16" s="85">
        <v>126.12975487561302</v>
      </c>
      <c r="X16" s="75">
        <v>116.7235998950342</v>
      </c>
      <c r="Y16" s="75">
        <v>97.685769079168551</v>
      </c>
      <c r="Z16" s="75">
        <v>66.11314041367001</v>
      </c>
      <c r="AA16" s="75">
        <v>34.851891965148312</v>
      </c>
      <c r="AB16" s="75">
        <v>14.150574673642216</v>
      </c>
      <c r="AC16" s="37"/>
      <c r="AD16" s="37"/>
      <c r="AE16" s="37"/>
      <c r="AF16" s="37"/>
    </row>
    <row r="17" spans="1:32">
      <c r="A17" s="38" t="s">
        <v>15</v>
      </c>
      <c r="B17" s="44">
        <v>278</v>
      </c>
      <c r="C17" s="44">
        <v>301</v>
      </c>
      <c r="D17" s="44">
        <v>323</v>
      </c>
      <c r="E17" s="44">
        <v>354</v>
      </c>
      <c r="F17" s="38">
        <v>371</v>
      </c>
      <c r="G17" s="38">
        <v>379</v>
      </c>
      <c r="H17" s="38">
        <v>385</v>
      </c>
      <c r="I17" s="38">
        <v>392</v>
      </c>
      <c r="J17" s="38">
        <v>399</v>
      </c>
      <c r="K17" s="38">
        <v>406</v>
      </c>
      <c r="L17" s="40">
        <v>413.12122999999997</v>
      </c>
      <c r="M17" s="40">
        <v>421.73505999999998</v>
      </c>
      <c r="N17" s="40">
        <v>431.67328000000003</v>
      </c>
      <c r="O17" s="40">
        <v>475.375519</v>
      </c>
      <c r="P17" s="40">
        <v>436.97895500000004</v>
      </c>
      <c r="Q17" s="40">
        <v>440.08677</v>
      </c>
      <c r="R17" s="41">
        <v>507.86340962926471</v>
      </c>
      <c r="S17" s="41">
        <v>616.50174347128234</v>
      </c>
      <c r="T17" s="41">
        <v>725.14007731330003</v>
      </c>
      <c r="U17" s="85">
        <v>831.67394539980864</v>
      </c>
      <c r="V17" s="85">
        <v>623.55890984197731</v>
      </c>
      <c r="W17" s="85">
        <v>415.44387428414598</v>
      </c>
      <c r="X17" s="75">
        <v>207.32883872631476</v>
      </c>
      <c r="Y17" s="75">
        <v>173.39628302809353</v>
      </c>
      <c r="Z17" s="75">
        <v>98.565104270491517</v>
      </c>
      <c r="AA17" s="75">
        <v>38.061083859631083</v>
      </c>
      <c r="AB17" s="75">
        <v>12.935301223256959</v>
      </c>
      <c r="AC17" s="37"/>
      <c r="AD17" s="37"/>
      <c r="AE17" s="37"/>
      <c r="AF17" s="37"/>
    </row>
    <row r="18" spans="1:32">
      <c r="A18" s="38" t="s">
        <v>16</v>
      </c>
      <c r="B18" s="44">
        <v>110</v>
      </c>
      <c r="C18" s="44">
        <v>20</v>
      </c>
      <c r="D18" s="44">
        <v>11</v>
      </c>
      <c r="E18" s="44">
        <v>11</v>
      </c>
      <c r="F18" s="38">
        <v>12</v>
      </c>
      <c r="G18" s="38">
        <v>11</v>
      </c>
      <c r="H18" s="38">
        <v>10</v>
      </c>
      <c r="I18" s="38">
        <v>10</v>
      </c>
      <c r="J18" s="38">
        <v>15</v>
      </c>
      <c r="K18" s="38">
        <v>10</v>
      </c>
      <c r="L18" s="40">
        <v>15.20858</v>
      </c>
      <c r="M18" s="40">
        <v>6.6106699999999998</v>
      </c>
      <c r="N18" s="40">
        <v>6.1332200000000006</v>
      </c>
      <c r="O18" s="40">
        <v>67.435986999999997</v>
      </c>
      <c r="P18" s="40">
        <v>69.539186999999998</v>
      </c>
      <c r="Q18" s="40">
        <v>44.252963000000001</v>
      </c>
      <c r="R18" s="41">
        <v>134.94766473039971</v>
      </c>
      <c r="S18" s="41">
        <v>131.89193095155258</v>
      </c>
      <c r="T18" s="41">
        <v>128.83619717270545</v>
      </c>
      <c r="U18" s="85">
        <v>125.78046339385837</v>
      </c>
      <c r="V18" s="85">
        <v>125.48682819660894</v>
      </c>
      <c r="W18" s="85">
        <v>125.19319299935951</v>
      </c>
      <c r="X18" s="75">
        <v>138.9764514892272</v>
      </c>
      <c r="Y18" s="75">
        <v>138.9764514892272</v>
      </c>
      <c r="Z18" s="75">
        <v>138.9764514892272</v>
      </c>
      <c r="AA18" s="75">
        <v>138.9764514892272</v>
      </c>
      <c r="AB18" s="75">
        <v>138.9764514892272</v>
      </c>
      <c r="AC18" s="37"/>
      <c r="AD18" s="37"/>
      <c r="AE18" s="37"/>
      <c r="AF18" s="37"/>
    </row>
    <row r="19" spans="1:32">
      <c r="A19" s="38"/>
      <c r="B19" s="45"/>
      <c r="C19" s="45"/>
      <c r="D19" s="45"/>
      <c r="E19" s="45"/>
      <c r="F19" s="43"/>
      <c r="G19" s="43"/>
      <c r="H19" s="43"/>
      <c r="I19" s="43"/>
      <c r="J19" s="43"/>
      <c r="K19" s="43"/>
      <c r="L19" s="40"/>
      <c r="M19" s="40"/>
      <c r="N19" s="40"/>
      <c r="O19" s="40"/>
      <c r="P19" s="40"/>
      <c r="Q19" s="40"/>
      <c r="R19" s="40"/>
      <c r="S19" s="41"/>
      <c r="T19" s="41"/>
      <c r="U19" s="85"/>
      <c r="V19" s="85"/>
      <c r="W19" s="85"/>
      <c r="X19" s="38"/>
      <c r="Y19" s="38"/>
      <c r="Z19" s="38"/>
      <c r="AA19" s="38"/>
      <c r="AB19" s="37"/>
      <c r="AC19" s="37"/>
      <c r="AD19" s="37"/>
      <c r="AE19" s="37"/>
      <c r="AF19" s="37"/>
    </row>
    <row r="20" spans="1:32">
      <c r="A20" s="38"/>
      <c r="B20" s="44"/>
      <c r="C20" s="44"/>
      <c r="D20" s="44"/>
      <c r="E20" s="44"/>
      <c r="F20" s="38"/>
      <c r="G20" s="38"/>
      <c r="H20" s="38"/>
      <c r="I20" s="38"/>
      <c r="J20" s="38"/>
      <c r="K20" s="38"/>
      <c r="L20" s="40"/>
      <c r="M20" s="40"/>
      <c r="N20" s="40"/>
      <c r="O20" s="40"/>
      <c r="P20" s="40"/>
      <c r="Q20" s="40"/>
      <c r="R20" s="40"/>
      <c r="S20" s="41"/>
      <c r="T20" s="41"/>
      <c r="U20" s="85"/>
      <c r="V20" s="85"/>
      <c r="W20" s="85"/>
      <c r="X20" s="38"/>
      <c r="Y20" s="38"/>
      <c r="Z20" s="38"/>
      <c r="AA20" s="38"/>
      <c r="AB20" s="37"/>
      <c r="AC20" s="37"/>
      <c r="AD20" s="37"/>
      <c r="AE20" s="37"/>
      <c r="AF20" s="37"/>
    </row>
    <row r="21" spans="1:32">
      <c r="A21" s="38" t="s">
        <v>17</v>
      </c>
      <c r="B21" s="44">
        <v>31218</v>
      </c>
      <c r="C21" s="44">
        <v>28043</v>
      </c>
      <c r="D21" s="44">
        <v>25925</v>
      </c>
      <c r="E21" s="44">
        <v>23307</v>
      </c>
      <c r="F21" s="41">
        <v>23076</v>
      </c>
      <c r="G21" s="41">
        <v>22375</v>
      </c>
      <c r="H21" s="41">
        <v>22082</v>
      </c>
      <c r="I21" s="41">
        <v>21772</v>
      </c>
      <c r="J21" s="41">
        <v>21346</v>
      </c>
      <c r="K21" s="41">
        <v>18619</v>
      </c>
      <c r="L21" s="40">
        <v>18385.27234</v>
      </c>
      <c r="M21" s="40">
        <v>18839.86924</v>
      </c>
      <c r="N21" s="40">
        <v>18944.412170000003</v>
      </c>
      <c r="O21" s="40">
        <v>17545.4869</v>
      </c>
      <c r="P21" s="40">
        <v>16346.999617000001</v>
      </c>
      <c r="Q21" s="40">
        <v>15931.657166999999</v>
      </c>
      <c r="R21" s="40">
        <v>14774.15469018636</v>
      </c>
      <c r="S21" s="40">
        <v>14714.035898176224</v>
      </c>
      <c r="T21" s="40">
        <v>14654.151658597042</v>
      </c>
      <c r="U21" s="85">
        <f>SUM(U6:U18)</f>
        <v>14826.364260236618</v>
      </c>
      <c r="V21" s="85">
        <f>SUM(V6:V18)</f>
        <v>13330.355407260027</v>
      </c>
      <c r="W21" s="85">
        <f t="shared" ref="W21:AB21" si="0">SUM(W6:W18)</f>
        <v>11834.34655428344</v>
      </c>
      <c r="X21" s="50">
        <f t="shared" si="0"/>
        <v>10352.414594993961</v>
      </c>
      <c r="Y21" s="50">
        <f t="shared" si="0"/>
        <v>8288.486741994393</v>
      </c>
      <c r="Z21" s="50">
        <f t="shared" si="0"/>
        <v>7578.2742415712892</v>
      </c>
      <c r="AA21" s="50">
        <f t="shared" si="0"/>
        <v>6868.594492711909</v>
      </c>
      <c r="AB21" s="50">
        <f t="shared" si="0"/>
        <v>6822.7673927840278</v>
      </c>
      <c r="AC21" s="37"/>
      <c r="AD21" s="37"/>
      <c r="AE21" s="37"/>
      <c r="AF21" s="37"/>
    </row>
    <row r="22" spans="1:32">
      <c r="A22" s="56" t="s">
        <v>49</v>
      </c>
      <c r="B22" s="45" t="s">
        <v>11</v>
      </c>
      <c r="C22" s="45" t="s">
        <v>11</v>
      </c>
      <c r="D22" s="45" t="s">
        <v>11</v>
      </c>
      <c r="E22" s="45" t="s">
        <v>11</v>
      </c>
      <c r="F22" s="41">
        <v>11.85075</v>
      </c>
      <c r="G22" s="41">
        <v>11.85075</v>
      </c>
      <c r="H22" s="41">
        <v>9.2590699999999995</v>
      </c>
      <c r="I22" s="41">
        <v>8.7270199999999996</v>
      </c>
      <c r="J22" s="41">
        <v>14.49113</v>
      </c>
      <c r="K22" s="41">
        <v>9.652610000000001</v>
      </c>
      <c r="L22" s="41">
        <v>14.793959999999998</v>
      </c>
      <c r="M22" s="41">
        <v>6.1855000000000002</v>
      </c>
      <c r="N22" s="41">
        <v>5.7008000000000001</v>
      </c>
      <c r="O22" s="41">
        <v>67.219254000000006</v>
      </c>
      <c r="P22" s="41">
        <v>69.321860000000001</v>
      </c>
      <c r="Q22" s="41">
        <v>44.031129999999997</v>
      </c>
      <c r="R22" s="41">
        <v>134.94766473039971</v>
      </c>
      <c r="S22" s="41">
        <v>131.89193095155258</v>
      </c>
      <c r="T22" s="41">
        <v>128.83619717270545</v>
      </c>
      <c r="U22" s="85">
        <v>55.916174455782894</v>
      </c>
      <c r="V22" s="85">
        <v>55.916174455782894</v>
      </c>
      <c r="W22" s="85">
        <v>55.916174455782894</v>
      </c>
      <c r="X22" s="50">
        <v>69.993068142900015</v>
      </c>
      <c r="Y22" s="50">
        <v>69.993068142900015</v>
      </c>
      <c r="Z22" s="50">
        <v>69.993068142900015</v>
      </c>
      <c r="AA22" s="50">
        <v>69.993068142900015</v>
      </c>
      <c r="AB22" s="50">
        <v>69.993068142900015</v>
      </c>
      <c r="AC22" s="37"/>
      <c r="AD22" s="37"/>
      <c r="AE22" s="37"/>
      <c r="AF22" s="37"/>
    </row>
    <row r="23" spans="1:32">
      <c r="A23" s="56" t="s">
        <v>50</v>
      </c>
      <c r="B23" s="44">
        <v>31218</v>
      </c>
      <c r="C23" s="44">
        <v>28043</v>
      </c>
      <c r="D23" s="44">
        <v>25925</v>
      </c>
      <c r="E23" s="44">
        <v>23307</v>
      </c>
      <c r="F23" s="41">
        <v>23064.149249999999</v>
      </c>
      <c r="G23" s="41">
        <v>22363.149249999999</v>
      </c>
      <c r="H23" s="41">
        <v>22072.74093</v>
      </c>
      <c r="I23" s="41">
        <v>21763.272980000002</v>
      </c>
      <c r="J23" s="41">
        <v>21331.508870000001</v>
      </c>
      <c r="K23" s="41">
        <v>18609.347389999999</v>
      </c>
      <c r="L23" s="41">
        <v>18370.47838</v>
      </c>
      <c r="M23" s="41">
        <v>18833.68374</v>
      </c>
      <c r="N23" s="41">
        <v>18938.711370000005</v>
      </c>
      <c r="O23" s="41">
        <v>17478.267646</v>
      </c>
      <c r="P23" s="41">
        <v>16277.677757000001</v>
      </c>
      <c r="Q23" s="41">
        <v>15887.626037</v>
      </c>
      <c r="R23" s="41">
        <v>14639.20702545596</v>
      </c>
      <c r="S23" s="41">
        <v>14582.143967224671</v>
      </c>
      <c r="T23" s="41">
        <v>14525.315461424336</v>
      </c>
      <c r="U23" s="85">
        <f>U21 - U22</f>
        <v>14770.448085780836</v>
      </c>
      <c r="V23" s="85">
        <f t="shared" ref="V23:W23" si="1">V21 - V22</f>
        <v>13274.439232804245</v>
      </c>
      <c r="W23" s="85">
        <f t="shared" si="1"/>
        <v>11778.430379827658</v>
      </c>
      <c r="X23" s="58">
        <f t="shared" ref="X23:AB23" si="2">X21 - X22</f>
        <v>10282.421526851062</v>
      </c>
      <c r="Y23" s="58">
        <f t="shared" si="2"/>
        <v>8218.4936738514934</v>
      </c>
      <c r="Z23" s="58">
        <f t="shared" si="2"/>
        <v>7508.2811734283896</v>
      </c>
      <c r="AA23" s="58">
        <f t="shared" si="2"/>
        <v>6798.6014245690094</v>
      </c>
      <c r="AB23" s="58">
        <f t="shared" si="2"/>
        <v>6752.7743246411283</v>
      </c>
      <c r="AC23" s="37"/>
      <c r="AD23" s="37"/>
      <c r="AE23" s="37"/>
      <c r="AF23" s="37"/>
    </row>
    <row r="24" spans="1:32">
      <c r="A24" s="38"/>
      <c r="B24" s="38"/>
      <c r="C24" s="38"/>
      <c r="D24" s="38"/>
      <c r="E24" s="38"/>
      <c r="F24" s="41">
        <v>6281.1492499999986</v>
      </c>
      <c r="G24" s="38"/>
      <c r="H24" s="38"/>
      <c r="I24" s="38"/>
      <c r="J24" s="38"/>
      <c r="K24" s="38"/>
      <c r="L24" s="41"/>
      <c r="M24" s="38"/>
      <c r="N24" s="40"/>
      <c r="O24" s="41"/>
      <c r="P24" s="38"/>
      <c r="Q24" s="38"/>
      <c r="R24" s="41"/>
      <c r="S24" s="41"/>
      <c r="T24" s="41"/>
      <c r="U24" s="41"/>
      <c r="V24" s="41"/>
      <c r="W24" s="38"/>
      <c r="X24" s="38"/>
      <c r="Y24" s="38"/>
      <c r="Z24" s="38"/>
      <c r="AA24" s="38"/>
      <c r="AB24" s="37"/>
      <c r="AC24" s="37"/>
      <c r="AD24" s="37"/>
      <c r="AE24" s="37"/>
      <c r="AF24" s="37"/>
    </row>
    <row r="26" spans="1:32">
      <c r="A26" s="38" t="s">
        <v>18</v>
      </c>
      <c r="B26" s="46">
        <f>SUM(B6:B8)</f>
        <v>23456</v>
      </c>
      <c r="C26" s="46">
        <f t="shared" ref="C26:AB26" si="3">SUM(C6:C8)</f>
        <v>22660</v>
      </c>
      <c r="D26" s="46">
        <f t="shared" si="3"/>
        <v>21391</v>
      </c>
      <c r="E26" s="46">
        <f t="shared" si="3"/>
        <v>20020</v>
      </c>
      <c r="F26" s="46">
        <f t="shared" si="3"/>
        <v>20290</v>
      </c>
      <c r="G26" s="46">
        <f t="shared" si="3"/>
        <v>19795</v>
      </c>
      <c r="H26" s="46">
        <f t="shared" si="3"/>
        <v>19492</v>
      </c>
      <c r="I26" s="46">
        <f t="shared" si="3"/>
        <v>19245</v>
      </c>
      <c r="J26" s="46">
        <f t="shared" si="3"/>
        <v>18887</v>
      </c>
      <c r="K26" s="46">
        <f t="shared" si="3"/>
        <v>16230</v>
      </c>
      <c r="L26" s="46">
        <f t="shared" si="3"/>
        <v>16251.827439999999</v>
      </c>
      <c r="M26" s="46">
        <f t="shared" si="3"/>
        <v>16648.651059999997</v>
      </c>
      <c r="N26" s="46">
        <f t="shared" si="3"/>
        <v>16742.515719999999</v>
      </c>
      <c r="O26" s="46">
        <f t="shared" si="3"/>
        <v>15338.388053999999</v>
      </c>
      <c r="P26" s="46">
        <f t="shared" si="3"/>
        <v>14162.924778999999</v>
      </c>
      <c r="Q26" s="46">
        <f t="shared" si="3"/>
        <v>13735.147107999999</v>
      </c>
      <c r="R26" s="46">
        <f t="shared" si="3"/>
        <v>12800.982546718069</v>
      </c>
      <c r="S26" s="46">
        <f t="shared" si="3"/>
        <v>12691.535168729462</v>
      </c>
      <c r="T26" s="46">
        <f t="shared" si="3"/>
        <v>12582.087790740858</v>
      </c>
      <c r="U26" s="46">
        <f t="shared" si="3"/>
        <v>12708.275729387125</v>
      </c>
      <c r="V26" s="46">
        <f t="shared" si="3"/>
        <v>11505.63207686237</v>
      </c>
      <c r="W26" s="46">
        <f t="shared" si="3"/>
        <v>10302.988424337615</v>
      </c>
      <c r="X26" s="46">
        <f t="shared" si="3"/>
        <v>9100.3447718128555</v>
      </c>
      <c r="Y26" s="46">
        <f t="shared" si="3"/>
        <v>7089.3873053273737</v>
      </c>
      <c r="Z26" s="46">
        <f t="shared" si="3"/>
        <v>6485.578612327371</v>
      </c>
      <c r="AA26" s="46">
        <f t="shared" si="3"/>
        <v>5867.6641323273725</v>
      </c>
      <c r="AB26" s="46">
        <f t="shared" si="3"/>
        <v>5867.6641323273725</v>
      </c>
      <c r="AC26" s="37"/>
      <c r="AD26" s="37"/>
      <c r="AE26" s="37"/>
      <c r="AF26" s="37"/>
    </row>
    <row r="27" spans="1:32">
      <c r="A27" s="38" t="s">
        <v>19</v>
      </c>
      <c r="B27" s="46">
        <f>SUM(B9:B15)</f>
        <v>7101</v>
      </c>
      <c r="C27" s="46">
        <f t="shared" ref="C27:AB27" si="4">SUM(C9:C15)</f>
        <v>4729</v>
      </c>
      <c r="D27" s="46">
        <f t="shared" si="4"/>
        <v>3807</v>
      </c>
      <c r="E27" s="46">
        <f t="shared" si="4"/>
        <v>2467</v>
      </c>
      <c r="F27" s="46">
        <f t="shared" si="4"/>
        <v>1901</v>
      </c>
      <c r="G27" s="46">
        <f t="shared" si="4"/>
        <v>1720</v>
      </c>
      <c r="H27" s="46">
        <f t="shared" si="4"/>
        <v>1759</v>
      </c>
      <c r="I27" s="46">
        <f t="shared" si="4"/>
        <v>1724</v>
      </c>
      <c r="J27" s="46">
        <f t="shared" si="4"/>
        <v>1676</v>
      </c>
      <c r="K27" s="46">
        <f t="shared" si="4"/>
        <v>1638</v>
      </c>
      <c r="L27" s="46">
        <f t="shared" si="4"/>
        <v>1403.4463499999999</v>
      </c>
      <c r="M27" s="46">
        <f t="shared" si="4"/>
        <v>1459.2061000000001</v>
      </c>
      <c r="N27" s="46">
        <f t="shared" si="4"/>
        <v>1463.6952500000002</v>
      </c>
      <c r="O27" s="46">
        <f t="shared" si="4"/>
        <v>1363.8552690000001</v>
      </c>
      <c r="P27" s="46">
        <f t="shared" si="4"/>
        <v>1417.979834</v>
      </c>
      <c r="Q27" s="46">
        <f t="shared" si="4"/>
        <v>1464.424387</v>
      </c>
      <c r="R27" s="46">
        <f t="shared" si="4"/>
        <v>1084.8664489189603</v>
      </c>
      <c r="S27" s="46">
        <f t="shared" si="4"/>
        <v>1061.9448583523256</v>
      </c>
      <c r="T27" s="46">
        <f t="shared" si="4"/>
        <v>1039.0232677856909</v>
      </c>
      <c r="U27" s="46">
        <f t="shared" si="4"/>
        <v>1015.692057219056</v>
      </c>
      <c r="V27" s="46">
        <f t="shared" si="4"/>
        <v>940.14168250288094</v>
      </c>
      <c r="W27" s="46">
        <f t="shared" si="4"/>
        <v>864.59130778670556</v>
      </c>
      <c r="X27" s="46">
        <f t="shared" si="4"/>
        <v>789.0409330705304</v>
      </c>
      <c r="Y27" s="46">
        <f t="shared" si="4"/>
        <v>789.0409330705304</v>
      </c>
      <c r="Z27" s="46">
        <f t="shared" si="4"/>
        <v>789.0409330705304</v>
      </c>
      <c r="AA27" s="46">
        <f t="shared" si="4"/>
        <v>789.0409330705304</v>
      </c>
      <c r="AB27" s="46">
        <f t="shared" si="4"/>
        <v>789.0409330705304</v>
      </c>
      <c r="AC27" s="37"/>
      <c r="AD27" s="37"/>
      <c r="AE27" s="37"/>
      <c r="AF27" s="37"/>
    </row>
    <row r="28" spans="1:32">
      <c r="A28" s="38" t="s">
        <v>20</v>
      </c>
      <c r="B28" s="46">
        <f>B16+B17</f>
        <v>551</v>
      </c>
      <c r="C28" s="46">
        <f t="shared" ref="C28:AB28" si="5">C16+C17</f>
        <v>635</v>
      </c>
      <c r="D28" s="46">
        <f t="shared" si="5"/>
        <v>717</v>
      </c>
      <c r="E28" s="46">
        <f t="shared" si="5"/>
        <v>809</v>
      </c>
      <c r="F28" s="46">
        <f t="shared" si="5"/>
        <v>874</v>
      </c>
      <c r="G28" s="46">
        <f t="shared" si="5"/>
        <v>848</v>
      </c>
      <c r="H28" s="46">
        <f t="shared" si="5"/>
        <v>821</v>
      </c>
      <c r="I28" s="46">
        <f t="shared" si="5"/>
        <v>794</v>
      </c>
      <c r="J28" s="46">
        <f t="shared" si="5"/>
        <v>768</v>
      </c>
      <c r="K28" s="46">
        <f t="shared" si="5"/>
        <v>741</v>
      </c>
      <c r="L28" s="46">
        <f t="shared" si="5"/>
        <v>714.78608999999994</v>
      </c>
      <c r="M28" s="46">
        <f t="shared" si="5"/>
        <v>725.39738999999997</v>
      </c>
      <c r="N28" s="46">
        <f t="shared" si="5"/>
        <v>732.06387999999993</v>
      </c>
      <c r="O28" s="46">
        <f t="shared" si="5"/>
        <v>775.80620900000008</v>
      </c>
      <c r="P28" s="46">
        <f t="shared" si="5"/>
        <v>696.55436499999996</v>
      </c>
      <c r="Q28" s="46">
        <f t="shared" si="5"/>
        <v>687.83118000000002</v>
      </c>
      <c r="R28" s="46">
        <f t="shared" si="5"/>
        <v>753.12347738797826</v>
      </c>
      <c r="S28" s="46">
        <f t="shared" si="5"/>
        <v>828.6639401428813</v>
      </c>
      <c r="T28" s="46">
        <f t="shared" si="5"/>
        <v>904.20440289778423</v>
      </c>
      <c r="U28" s="46">
        <f t="shared" si="5"/>
        <v>976.61601023657931</v>
      </c>
      <c r="V28" s="46">
        <f t="shared" si="5"/>
        <v>759.0948196981692</v>
      </c>
      <c r="W28" s="46">
        <f t="shared" si="5"/>
        <v>541.57362915975898</v>
      </c>
      <c r="X28" s="46">
        <f t="shared" si="5"/>
        <v>324.05243862134898</v>
      </c>
      <c r="Y28" s="46">
        <f t="shared" si="5"/>
        <v>271.08205210726209</v>
      </c>
      <c r="Z28" s="46">
        <f t="shared" si="5"/>
        <v>164.67824468416154</v>
      </c>
      <c r="AA28" s="46">
        <f t="shared" si="5"/>
        <v>72.912975824779394</v>
      </c>
      <c r="AB28" s="46">
        <f t="shared" si="5"/>
        <v>27.085875896899175</v>
      </c>
      <c r="AC28" s="37"/>
      <c r="AD28" s="37"/>
      <c r="AE28" s="37"/>
      <c r="AF28" s="37"/>
    </row>
    <row r="29" spans="1:32">
      <c r="A29" s="38" t="s">
        <v>21</v>
      </c>
      <c r="B29" s="46">
        <f>B18</f>
        <v>110</v>
      </c>
      <c r="C29" s="46">
        <f t="shared" ref="C29:AB29" si="6">C18</f>
        <v>20</v>
      </c>
      <c r="D29" s="46">
        <f t="shared" si="6"/>
        <v>11</v>
      </c>
      <c r="E29" s="46">
        <f t="shared" si="6"/>
        <v>11</v>
      </c>
      <c r="F29" s="46">
        <f t="shared" si="6"/>
        <v>12</v>
      </c>
      <c r="G29" s="46">
        <f t="shared" si="6"/>
        <v>11</v>
      </c>
      <c r="H29" s="46">
        <f t="shared" si="6"/>
        <v>10</v>
      </c>
      <c r="I29" s="46">
        <f t="shared" si="6"/>
        <v>10</v>
      </c>
      <c r="J29" s="46">
        <f t="shared" si="6"/>
        <v>15</v>
      </c>
      <c r="K29" s="46">
        <f t="shared" si="6"/>
        <v>10</v>
      </c>
      <c r="L29" s="46">
        <f t="shared" si="6"/>
        <v>15.20858</v>
      </c>
      <c r="M29" s="46">
        <f t="shared" si="6"/>
        <v>6.6106699999999998</v>
      </c>
      <c r="N29" s="46">
        <f t="shared" si="6"/>
        <v>6.1332200000000006</v>
      </c>
      <c r="O29" s="46">
        <f t="shared" si="6"/>
        <v>67.435986999999997</v>
      </c>
      <c r="P29" s="46">
        <f t="shared" si="6"/>
        <v>69.539186999999998</v>
      </c>
      <c r="Q29" s="46">
        <f t="shared" si="6"/>
        <v>44.252963000000001</v>
      </c>
      <c r="R29" s="46">
        <f t="shared" si="6"/>
        <v>134.94766473039971</v>
      </c>
      <c r="S29" s="46">
        <f t="shared" si="6"/>
        <v>131.89193095155258</v>
      </c>
      <c r="T29" s="46">
        <f t="shared" si="6"/>
        <v>128.83619717270545</v>
      </c>
      <c r="U29" s="46">
        <f t="shared" si="6"/>
        <v>125.78046339385837</v>
      </c>
      <c r="V29" s="46">
        <f t="shared" si="6"/>
        <v>125.48682819660894</v>
      </c>
      <c r="W29" s="46">
        <f t="shared" si="6"/>
        <v>125.19319299935951</v>
      </c>
      <c r="X29" s="46">
        <f t="shared" si="6"/>
        <v>138.9764514892272</v>
      </c>
      <c r="Y29" s="46">
        <f t="shared" si="6"/>
        <v>138.9764514892272</v>
      </c>
      <c r="Z29" s="46">
        <f t="shared" si="6"/>
        <v>138.9764514892272</v>
      </c>
      <c r="AA29" s="46">
        <f t="shared" si="6"/>
        <v>138.9764514892272</v>
      </c>
      <c r="AB29" s="46">
        <f t="shared" si="6"/>
        <v>138.9764514892272</v>
      </c>
      <c r="AC29" s="37"/>
      <c r="AD29" s="37"/>
      <c r="AE29" s="37"/>
      <c r="AF29" s="37"/>
    </row>
    <row r="30" spans="1:32">
      <c r="A30" s="38"/>
      <c r="B30" s="46">
        <f>SUM(B26:B29)</f>
        <v>31218</v>
      </c>
      <c r="C30" s="46">
        <f t="shared" ref="C30:AB30" si="7">SUM(C26:C29)</f>
        <v>28044</v>
      </c>
      <c r="D30" s="46">
        <f t="shared" si="7"/>
        <v>25926</v>
      </c>
      <c r="E30" s="46">
        <f t="shared" si="7"/>
        <v>23307</v>
      </c>
      <c r="F30" s="46">
        <f t="shared" si="7"/>
        <v>23077</v>
      </c>
      <c r="G30" s="46">
        <f t="shared" si="7"/>
        <v>22374</v>
      </c>
      <c r="H30" s="46">
        <f t="shared" si="7"/>
        <v>22082</v>
      </c>
      <c r="I30" s="46">
        <f t="shared" si="7"/>
        <v>21773</v>
      </c>
      <c r="J30" s="46">
        <f t="shared" si="7"/>
        <v>21346</v>
      </c>
      <c r="K30" s="46">
        <f t="shared" si="7"/>
        <v>18619</v>
      </c>
      <c r="L30" s="46">
        <f t="shared" si="7"/>
        <v>18385.268459999999</v>
      </c>
      <c r="M30" s="46">
        <f t="shared" si="7"/>
        <v>18839.865219999992</v>
      </c>
      <c r="N30" s="46">
        <f t="shared" si="7"/>
        <v>18944.408070000001</v>
      </c>
      <c r="O30" s="46">
        <f t="shared" si="7"/>
        <v>17545.485518999998</v>
      </c>
      <c r="P30" s="46">
        <f t="shared" si="7"/>
        <v>16346.998164999999</v>
      </c>
      <c r="Q30" s="46">
        <f t="shared" si="7"/>
        <v>15931.655638</v>
      </c>
      <c r="R30" s="46">
        <f t="shared" si="7"/>
        <v>14773.920137755407</v>
      </c>
      <c r="S30" s="46">
        <f t="shared" si="7"/>
        <v>14714.035898176224</v>
      </c>
      <c r="T30" s="46">
        <f t="shared" si="7"/>
        <v>14654.151658597038</v>
      </c>
      <c r="U30" s="46">
        <f t="shared" si="7"/>
        <v>14826.364260236618</v>
      </c>
      <c r="V30" s="46">
        <f t="shared" si="7"/>
        <v>13330.355407260029</v>
      </c>
      <c r="W30" s="46">
        <f t="shared" si="7"/>
        <v>11834.346554283438</v>
      </c>
      <c r="X30" s="46">
        <f t="shared" si="7"/>
        <v>10352.414594993961</v>
      </c>
      <c r="Y30" s="46">
        <f t="shared" si="7"/>
        <v>8288.486741994393</v>
      </c>
      <c r="Z30" s="46">
        <f t="shared" si="7"/>
        <v>7578.274241571291</v>
      </c>
      <c r="AA30" s="46">
        <f t="shared" si="7"/>
        <v>6868.594492711909</v>
      </c>
      <c r="AB30" s="46">
        <f t="shared" si="7"/>
        <v>6822.7673927840297</v>
      </c>
      <c r="AC30" s="37"/>
      <c r="AD30" s="37"/>
      <c r="AE30" s="37"/>
      <c r="AF30"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README</vt:lpstr>
      <vt:lpstr>DevelopmentOfData</vt:lpstr>
      <vt:lpstr>CONational</vt:lpstr>
      <vt:lpstr>NOxNational</vt:lpstr>
      <vt:lpstr>PM10nocondensible</vt:lpstr>
      <vt:lpstr>PM10Primary</vt:lpstr>
      <vt:lpstr>PM25nocondensible</vt:lpstr>
      <vt:lpstr>PM25Primary</vt:lpstr>
      <vt:lpstr>SO2National</vt:lpstr>
      <vt:lpstr>VOCNational</vt:lpstr>
      <vt:lpstr>NH3National</vt:lpstr>
    </vt:vector>
  </TitlesOfParts>
  <Company>US-EPA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EPA</dc:creator>
  <cp:lastModifiedBy>Kim Paylor</cp:lastModifiedBy>
  <dcterms:created xsi:type="dcterms:W3CDTF">2012-05-16T15:31:39Z</dcterms:created>
  <dcterms:modified xsi:type="dcterms:W3CDTF">2012-07-20T12:11:22Z</dcterms:modified>
</cp:coreProperties>
</file>