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5480" windowHeight="11190" activeTab="0"/>
  </bookViews>
  <sheets>
    <sheet name="Chart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'Data'!$A$1:$K$31</definedName>
  </definedNames>
  <calcPr fullCalcOnLoad="1"/>
</workbook>
</file>

<file path=xl/sharedStrings.xml><?xml version="1.0" encoding="utf-8"?>
<sst xmlns="http://schemas.openxmlformats.org/spreadsheetml/2006/main" count="44" uniqueCount="17">
  <si>
    <t>Contract</t>
  </si>
  <si>
    <t>Expiration</t>
  </si>
  <si>
    <t>Month</t>
  </si>
  <si>
    <t>Days to</t>
  </si>
  <si>
    <t>Implied</t>
  </si>
  <si>
    <t>NYMEX Implied Probability of</t>
  </si>
  <si>
    <t>Price</t>
  </si>
  <si>
    <t>Volatility</t>
  </si>
  <si>
    <t>Values not calculated for months with little trading in "close-to-the-money" options contracts.</t>
  </si>
  <si>
    <t>#N/A:</t>
  </si>
  <si>
    <t>Enter up to three values which future
Henry Hub natural gas price could exceed</t>
  </si>
  <si>
    <t>Enter up to three values which future
Henry Hub natural gas price could fall below</t>
  </si>
  <si>
    <t>HH Futures</t>
  </si>
  <si>
    <t/>
  </si>
  <si>
    <t>Source:  EIA Short-Term Energy Outlook, September 2012, and CME Group (http://www.cmegroup.com)</t>
  </si>
  <si>
    <t>Notes: Probability values calculated using NYMEX market data for the five trading days ending September 6, 2012.</t>
  </si>
  <si>
    <t>Average NYMEX Data for Aug 30 - Sep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</si>
</sst>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5" fontId="4" fillId="33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0" xfId="57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0" fontId="0" fillId="0" borderId="0" xfId="57" applyNumberFormat="1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0" xfId="0" applyAlignment="1" quotePrefix="1">
      <alignment horizontal="right"/>
    </xf>
    <xf numFmtId="10" fontId="0" fillId="0" borderId="0" xfId="57" applyNumberFormat="1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Henry Hub spot price exceeding certain levels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25"/>
          <c:w val="0.95575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Price &gt; $5.00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Data!$E$5:$E$28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2.247091478835999E-07</c:v>
                </c:pt>
                <c:pt idx="10">
                  <c:v>0.0013100509758839918</c:v>
                </c:pt>
                <c:pt idx="11">
                  <c:v>0.007433713494849004</c:v>
                </c:pt>
                <c:pt idx="12">
                  <c:v>0.020254914916727484</c:v>
                </c:pt>
                <c:pt idx="13">
                  <c:v>0.0323164250578627</c:v>
                </c:pt>
                <c:pt idx="14">
                  <c:v>0.04049647501847464</c:v>
                </c:pt>
                <c:pt idx="15">
                  <c:v>0.04344906290918704</c:v>
                </c:pt>
                <c:pt idx="16">
                  <c:v>0.05672632114487253</c:v>
                </c:pt>
                <c:pt idx="17">
                  <c:v>0.06975136045313635</c:v>
                </c:pt>
                <c:pt idx="18">
                  <c:v>0.08179979097038037</c:v>
                </c:pt>
                <c:pt idx="19">
                  <c:v>0.09232790345349384</c:v>
                </c:pt>
                <c:pt idx="20">
                  <c:v>0.10432254045793887</c:v>
                </c:pt>
                <c:pt idx="21">
                  <c:v>0.11863751238480624</c:v>
                </c:pt>
                <c:pt idx="22">
                  <c:v>0.13310500930275104</c:v>
                </c:pt>
                <c:pt idx="23">
                  <c:v>0.1629672633920014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Price &gt; $4.50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Data!$F$5:$F$28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1.7110011446663798E-05</c:v>
                </c:pt>
                <c:pt idx="10">
                  <c:v>0.007593110132074643</c:v>
                </c:pt>
                <c:pt idx="11">
                  <c:v>0.029723502165416527</c:v>
                </c:pt>
                <c:pt idx="12">
                  <c:v>0.06148780009643673</c:v>
                </c:pt>
                <c:pt idx="13">
                  <c:v>0.08229373485584546</c:v>
                </c:pt>
                <c:pt idx="14">
                  <c:v>0.09351791959449729</c:v>
                </c:pt>
                <c:pt idx="15">
                  <c:v>0.09721794599512346</c:v>
                </c:pt>
                <c:pt idx="16">
                  <c:v>0.11619028348251759</c:v>
                </c:pt>
                <c:pt idx="17">
                  <c:v>0.13419182659954676</c:v>
                </c:pt>
                <c:pt idx="18">
                  <c:v>0.15011280423747353</c:v>
                </c:pt>
                <c:pt idx="19">
                  <c:v>0.1622426257584717</c:v>
                </c:pt>
                <c:pt idx="20">
                  <c:v>0.17396355772315186</c:v>
                </c:pt>
                <c:pt idx="21">
                  <c:v>0.18911620218609526</c:v>
                </c:pt>
                <c:pt idx="22">
                  <c:v>0.2109034600059828</c:v>
                </c:pt>
                <c:pt idx="23">
                  <c:v>0.2552102876662373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Price &gt; $4.00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Data!$G$5:$G$28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0.0008635383888969672</c:v>
                </c:pt>
                <c:pt idx="10">
                  <c:v>0.037687728651383035</c:v>
                </c:pt>
                <c:pt idx="11">
                  <c:v>0.10218116095477936</c:v>
                </c:pt>
                <c:pt idx="12">
                  <c:v>0.1643782192597132</c:v>
                </c:pt>
                <c:pt idx="13">
                  <c:v>0.19001889657252202</c:v>
                </c:pt>
                <c:pt idx="14">
                  <c:v>0.1994272172887449</c:v>
                </c:pt>
                <c:pt idx="15">
                  <c:v>0.20206136637678906</c:v>
                </c:pt>
                <c:pt idx="16">
                  <c:v>0.22368248826087345</c:v>
                </c:pt>
                <c:pt idx="17">
                  <c:v>0.2444013976279782</c:v>
                </c:pt>
                <c:pt idx="18">
                  <c:v>0.26215143400197416</c:v>
                </c:pt>
                <c:pt idx="19">
                  <c:v>0.2729975489269403</c:v>
                </c:pt>
                <c:pt idx="20">
                  <c:v>0.2801617210111669</c:v>
                </c:pt>
                <c:pt idx="21">
                  <c:v>0.29286294408868097</c:v>
                </c:pt>
                <c:pt idx="22">
                  <c:v>0.32334360191211187</c:v>
                </c:pt>
                <c:pt idx="23">
                  <c:v>0.38368717396382956</c:v>
                </c:pt>
              </c:numCache>
            </c:numRef>
          </c:val>
          <c:smooth val="0"/>
        </c:ser>
        <c:marker val="1"/>
        <c:axId val="29454702"/>
        <c:axId val="63765727"/>
      </c:lineChart>
      <c:dateAx>
        <c:axId val="2945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Contract month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572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765727"/>
        <c:scaling>
          <c:orientation val="minMax"/>
          <c:max val="0.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4702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"/>
          <c:y val="0.11875"/>
          <c:w val="0.5697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Henry Hub spot price falling below certain levels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25"/>
          <c:w val="0.949"/>
          <c:h val="0.617"/>
        </c:manualLayout>
      </c:layout>
      <c:lineChart>
        <c:grouping val="standard"/>
        <c:varyColors val="0"/>
        <c:ser>
          <c:idx val="2"/>
          <c:order val="0"/>
          <c:tx>
            <c:strRef>
              <c:f>Data!$K$4</c:f>
              <c:strCache>
                <c:ptCount val="1"/>
                <c:pt idx="0">
                  <c:v>Price &lt; $2.25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Data!$K$5:$K$28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0.035968352058588726</c:v>
                </c:pt>
                <c:pt idx="10">
                  <c:v>0.08139535956515964</c:v>
                </c:pt>
                <c:pt idx="11">
                  <c:v>0.041087065830474834</c:v>
                </c:pt>
                <c:pt idx="12">
                  <c:v>0.03695317651729668</c:v>
                </c:pt>
                <c:pt idx="13">
                  <c:v>0.0522763599524636</c:v>
                </c:pt>
                <c:pt idx="14">
                  <c:v>0.06940366041194745</c:v>
                </c:pt>
                <c:pt idx="15">
                  <c:v>0.07652334549551632</c:v>
                </c:pt>
                <c:pt idx="16">
                  <c:v>0.08654037882058496</c:v>
                </c:pt>
                <c:pt idx="17">
                  <c:v>0.09126927240349325</c:v>
                </c:pt>
                <c:pt idx="18">
                  <c:v>0.09451445283437832</c:v>
                </c:pt>
                <c:pt idx="19">
                  <c:v>0.10385507969220265</c:v>
                </c:pt>
                <c:pt idx="20">
                  <c:v>0.12344559432042534</c:v>
                </c:pt>
                <c:pt idx="21">
                  <c:v>0.1363474801218696</c:v>
                </c:pt>
                <c:pt idx="22">
                  <c:v>0.10999529993566881</c:v>
                </c:pt>
                <c:pt idx="23">
                  <c:v>0.0701927445277074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Price &lt; $2.50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Data!$J$5:$J$28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0.1850790963030473</c:v>
                </c:pt>
                <c:pt idx="10">
                  <c:v>0.20766793737362144</c:v>
                </c:pt>
                <c:pt idx="11">
                  <c:v>0.11751745852991857</c:v>
                </c:pt>
                <c:pt idx="12">
                  <c:v>0.10008212138103834</c:v>
                </c:pt>
                <c:pt idx="13">
                  <c:v>0.12197113739160526</c:v>
                </c:pt>
                <c:pt idx="14">
                  <c:v>0.14578304833411126</c:v>
                </c:pt>
                <c:pt idx="15">
                  <c:v>0.15518928300239532</c:v>
                </c:pt>
                <c:pt idx="16">
                  <c:v>0.1650885933444508</c:v>
                </c:pt>
                <c:pt idx="17">
                  <c:v>0.16799301334692984</c:v>
                </c:pt>
                <c:pt idx="18">
                  <c:v>0.1694502046551135</c:v>
                </c:pt>
                <c:pt idx="19">
                  <c:v>0.1791487019667901</c:v>
                </c:pt>
                <c:pt idx="20">
                  <c:v>0.2006641750671243</c:v>
                </c:pt>
                <c:pt idx="21">
                  <c:v>0.21295499779516214</c:v>
                </c:pt>
                <c:pt idx="22">
                  <c:v>0.17930665134430046</c:v>
                </c:pt>
                <c:pt idx="23">
                  <c:v>0.1250298574346076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Data!$I$4</c:f>
              <c:strCache>
                <c:ptCount val="1"/>
                <c:pt idx="0">
                  <c:v>Price &lt; $2.75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Data!$I$5:$I$28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0.46851416529086376</c:v>
                </c:pt>
                <c:pt idx="10">
                  <c:v>0.3863772817067542</c:v>
                </c:pt>
                <c:pt idx="11">
                  <c:v>0.24531653507676598</c:v>
                </c:pt>
                <c:pt idx="12">
                  <c:v>0.2051821860851334</c:v>
                </c:pt>
                <c:pt idx="13">
                  <c:v>0.226358117276641</c:v>
                </c:pt>
                <c:pt idx="14">
                  <c:v>0.25151461605260583</c:v>
                </c:pt>
                <c:pt idx="15">
                  <c:v>0.26123726932734437</c:v>
                </c:pt>
                <c:pt idx="16">
                  <c:v>0.26690099253091326</c:v>
                </c:pt>
                <c:pt idx="17">
                  <c:v>0.2654445613332067</c:v>
                </c:pt>
                <c:pt idx="18">
                  <c:v>0.2632726585918721</c:v>
                </c:pt>
                <c:pt idx="19">
                  <c:v>0.2709655270293948</c:v>
                </c:pt>
                <c:pt idx="20">
                  <c:v>0.2908277845392342</c:v>
                </c:pt>
                <c:pt idx="21">
                  <c:v>0.3000616665971695</c:v>
                </c:pt>
                <c:pt idx="22">
                  <c:v>0.2614439960828182</c:v>
                </c:pt>
                <c:pt idx="23">
                  <c:v>0.19573001699591108</c:v>
                </c:pt>
              </c:numCache>
            </c:numRef>
          </c:val>
          <c:smooth val="0"/>
        </c:ser>
        <c:marker val="1"/>
        <c:axId val="37020632"/>
        <c:axId val="64750233"/>
      </c:lineChart>
      <c:dateAx>
        <c:axId val="37020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Contract month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023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750233"/>
        <c:scaling>
          <c:orientation val="minMax"/>
          <c:max val="0.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0632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5"/>
          <c:y val="0.13"/>
          <c:w val="0.5877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15"/>
          <c:w val="0.9635"/>
          <c:h val="0.94425"/>
        </c:manualLayout>
      </c:layout>
      <c:barChart>
        <c:barDir val="col"/>
        <c:grouping val="clustered"/>
        <c:varyColors val="0"/>
        <c:axId val="23561764"/>
        <c:axId val="10729285"/>
      </c:bar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9285"/>
        <c:crosses val="autoZero"/>
        <c:auto val="1"/>
        <c:lblOffset val="100"/>
        <c:tickLblSkip val="1"/>
        <c:noMultiLvlLbl val="0"/>
      </c:catAx>
      <c:valAx>
        <c:axId val="10729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</cdr:y>
    </cdr:from>
    <cdr:to>
      <cdr:x>0.9245</cdr:x>
      <cdr:y>0.496</cdr:y>
    </cdr:to>
    <cdr:graphicFrame>
      <cdr:nvGraphicFramePr>
        <cdr:cNvPr id="1" name="Chart 1"/>
        <cdr:cNvGraphicFramePr/>
      </cdr:nvGraphicFramePr>
      <cdr:xfrm>
        <a:off x="609600" y="0"/>
        <a:ext cx="7400925" cy="29432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0.07125</cdr:x>
      <cdr:y>0.46025</cdr:y>
    </cdr:from>
    <cdr:to>
      <cdr:x>0.93425</cdr:x>
      <cdr:y>0.9635</cdr:y>
    </cdr:to>
    <cdr:graphicFrame>
      <cdr:nvGraphicFramePr>
        <cdr:cNvPr id="2" name="Chart 2"/>
        <cdr:cNvGraphicFramePr/>
      </cdr:nvGraphicFramePr>
      <cdr:xfrm>
        <a:off x="609600" y="2724150"/>
        <a:ext cx="7486650" cy="29908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0.07125</cdr:x>
      <cdr:y>0.91075</cdr:y>
    </cdr:from>
    <cdr:to>
      <cdr:x>0.71175</cdr:x>
      <cdr:y>0.95225</cdr:y>
    </cdr:to>
    <cdr:sp textlink="Data!$A$30">
      <cdr:nvSpPr>
        <cdr:cNvPr id="3" name="Text Box 4"/>
        <cdr:cNvSpPr txBox="1">
          <a:spLocks noChangeArrowheads="1"/>
        </cdr:cNvSpPr>
      </cdr:nvSpPr>
      <cdr:spPr>
        <a:xfrm>
          <a:off x="609600" y="5400675"/>
          <a:ext cx="5553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42b2eb9c-99ff-4236-bb73-d9f8b4cf43c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Probability values calculated using NYMEX market data for the five trading days ending September 6, 2012.</a:t>
          </a:fld>
        </a:p>
      </cdr:txBody>
    </cdr:sp>
  </cdr:relSizeAnchor>
  <cdr:relSizeAnchor xmlns:cdr="http://schemas.openxmlformats.org/drawingml/2006/chartDrawing">
    <cdr:from>
      <cdr:x>0.07125</cdr:x>
      <cdr:y>0.964</cdr:y>
    </cdr:from>
    <cdr:to>
      <cdr:x>0.7185</cdr:x>
      <cdr:y>0.995</cdr:y>
    </cdr:to>
    <cdr:sp textlink="Data!$A$29">
      <cdr:nvSpPr>
        <cdr:cNvPr id="4" name="Text Box 9"/>
        <cdr:cNvSpPr txBox="1">
          <a:spLocks noChangeArrowheads="1"/>
        </cdr:cNvSpPr>
      </cdr:nvSpPr>
      <cdr:spPr>
        <a:xfrm>
          <a:off x="609600" y="5715000"/>
          <a:ext cx="5619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da13bab8-a6b8-47bb-a18f-5cc3ccefd1f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EIA Short-Term Energy Outlook, September 2012, and CME Group (http://www.cmegroup.com)</a:t>
          </a:fld>
        </a:p>
      </cdr:txBody>
    </cdr:sp>
  </cdr:relSizeAnchor>
  <cdr:relSizeAnchor xmlns:cdr="http://schemas.openxmlformats.org/drawingml/2006/chartDrawing">
    <cdr:from>
      <cdr:x>0.11075</cdr:x>
      <cdr:y>0.93625</cdr:y>
    </cdr:from>
    <cdr:to>
      <cdr:x>0.65</cdr:x>
      <cdr:y>0.96675</cdr:y>
    </cdr:to>
    <cdr:sp>
      <cdr:nvSpPr>
        <cdr:cNvPr id="5" name="Text Box 7"/>
        <cdr:cNvSpPr txBox="1">
          <a:spLocks noChangeArrowheads="1"/>
        </cdr:cNvSpPr>
      </cdr:nvSpPr>
      <cdr:spPr>
        <a:xfrm>
          <a:off x="952500" y="5553075"/>
          <a:ext cx="467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Values not calculated for months with little trading in "close-to-the-money" options contracts.</a:t>
          </a:r>
        </a:p>
      </cdr:txBody>
    </cdr:sp>
  </cdr:relSizeAnchor>
  <cdr:relSizeAnchor xmlns:cdr="http://schemas.openxmlformats.org/drawingml/2006/chartDrawing">
    <cdr:from>
      <cdr:x>0.90925</cdr:x>
      <cdr:y>0.89375</cdr:y>
    </cdr:from>
    <cdr:to>
      <cdr:x>0.98225</cdr:x>
      <cdr:y>0.977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886700" y="5295900"/>
          <a:ext cx="6381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STEO_NEW\NYMEX_H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NL%20Financial\SNLxl\SNLxlRibbon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 Plot"/>
      <sheetName val="Vol, CI"/>
      <sheetName val="T-0"/>
      <sheetName val="T-1"/>
      <sheetName val="T-2"/>
      <sheetName val="T-3"/>
      <sheetName val="T-4"/>
      <sheetName val="T-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cel4Functions"/>
      <sheetName val="Scenario_dialog"/>
      <sheetName val="Save_dialog"/>
      <sheetName val="Options_dialog"/>
      <sheetName val="Add_dialog"/>
      <sheetName val="Show_dialog"/>
      <sheetName val="Finish_dialog"/>
      <sheetName val="Solver_dialog"/>
      <sheetName val="VBA_Functions"/>
      <sheetName val="Language"/>
    </sheetNames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4" width="12.00390625" style="0" customWidth="1"/>
    <col min="5" max="7" width="15.28125" style="0" customWidth="1"/>
    <col min="8" max="8" width="3.57421875" style="0" customWidth="1"/>
    <col min="9" max="11" width="15.28125" style="0" customWidth="1"/>
  </cols>
  <sheetData>
    <row r="1" spans="5:11" ht="25.5" customHeight="1">
      <c r="E1" s="20" t="s">
        <v>10</v>
      </c>
      <c r="F1" s="20"/>
      <c r="G1" s="20"/>
      <c r="I1" s="20" t="s">
        <v>11</v>
      </c>
      <c r="J1" s="20"/>
      <c r="K1" s="20"/>
    </row>
    <row r="2" spans="1:11" ht="12.75">
      <c r="A2" s="21" t="s">
        <v>16</v>
      </c>
      <c r="B2" s="21"/>
      <c r="C2" s="21"/>
      <c r="D2" s="21"/>
      <c r="E2" s="1">
        <v>5</v>
      </c>
      <c r="F2" s="1">
        <v>4.5</v>
      </c>
      <c r="G2" s="1">
        <v>4</v>
      </c>
      <c r="H2" s="2"/>
      <c r="I2" s="1">
        <v>2.75</v>
      </c>
      <c r="J2" s="1">
        <v>2.5</v>
      </c>
      <c r="K2" s="1">
        <v>2.25</v>
      </c>
    </row>
    <row r="3" spans="1:11" ht="12.75">
      <c r="A3" s="3" t="s">
        <v>0</v>
      </c>
      <c r="B3" s="3" t="s">
        <v>12</v>
      </c>
      <c r="C3" s="3" t="s">
        <v>4</v>
      </c>
      <c r="D3" s="3" t="s">
        <v>3</v>
      </c>
      <c r="E3" s="22" t="s">
        <v>5</v>
      </c>
      <c r="F3" s="22"/>
      <c r="G3" s="22"/>
      <c r="H3" s="4"/>
      <c r="I3" s="22" t="s">
        <v>5</v>
      </c>
      <c r="J3" s="22"/>
      <c r="K3" s="22"/>
    </row>
    <row r="4" spans="1:11" ht="12.75">
      <c r="A4" s="5" t="s">
        <v>2</v>
      </c>
      <c r="B4" s="5" t="s">
        <v>6</v>
      </c>
      <c r="C4" s="5" t="s">
        <v>7</v>
      </c>
      <c r="D4" s="5" t="s">
        <v>1</v>
      </c>
      <c r="E4" s="5" t="str">
        <f>"Price &gt; "&amp;TEXT(E2,"$0.00")&amp;""</f>
        <v>Price &gt; $5.00</v>
      </c>
      <c r="F4" s="5" t="str">
        <f>"Price &gt; "&amp;TEXT(F2,"$0.00")&amp;""</f>
        <v>Price &gt; $4.50</v>
      </c>
      <c r="G4" s="5" t="str">
        <f>"Price &gt; "&amp;TEXT(G2,"$0.00")&amp;""</f>
        <v>Price &gt; $4.00</v>
      </c>
      <c r="H4" s="5"/>
      <c r="I4" s="5" t="str">
        <f>"Price &lt; "&amp;TEXT(I2,"$0.00")&amp;""</f>
        <v>Price &lt; $2.75</v>
      </c>
      <c r="J4" s="5" t="str">
        <f>"Price &lt; "&amp;TEXT(J2,"$0.00")&amp;""</f>
        <v>Price &lt; $2.50</v>
      </c>
      <c r="K4" s="5" t="str">
        <f>"Price &lt; "&amp;TEXT(K2,"$0.00")&amp;""</f>
        <v>Price &lt; $2.25</v>
      </c>
    </row>
    <row r="5" spans="1:11" ht="12.75">
      <c r="A5" s="9">
        <v>40909</v>
      </c>
      <c r="B5" s="10" t="s">
        <v>13</v>
      </c>
      <c r="C5" s="12" t="s">
        <v>13</v>
      </c>
      <c r="D5" s="6" t="s">
        <v>13</v>
      </c>
      <c r="E5" s="18" t="e">
        <f aca="true" t="shared" si="0" ref="E5:E28">IF(ISERROR(NORMSDIST((LN($B5/E$2)-((($C5^2)/2)*($D5/252)))/($C5*SQRT($D5/252)))),NA(),NORMSDIST((LN($B5/E$2)-((($C5^2)/2)*($D5/252)))/($C5*SQRT($D5/252))))</f>
        <v>#N/A</v>
      </c>
      <c r="F5" s="18" t="e">
        <f aca="true" t="shared" si="1" ref="F5:G28">IF(ISERROR(NORMSDIST((LN($B5/F$2)-((($C5^2)/2)*($D5/252)))/($C5*SQRT($D5/252)))),NA(),NORMSDIST((LN($B5/F$2)-((($C5^2)/2)*($D5/252)))/($C5*SQRT($D5/252))))</f>
        <v>#N/A</v>
      </c>
      <c r="G5" s="18" t="e">
        <f t="shared" si="1"/>
        <v>#N/A</v>
      </c>
      <c r="H5" s="15"/>
      <c r="I5" s="18" t="e">
        <f aca="true" t="shared" si="2" ref="I5:I28">IF(ISERROR(1-NORMSDIST((LN($B5/I$2)-((($C5^2)/2)*($D5/252)))/($C5*SQRT($D5/252)))),NA(),1-NORMSDIST((LN($B5/I$2)-((($C5^2)/2)*($D5/252)))/($C5*SQRT($D5/252))))</f>
        <v>#N/A</v>
      </c>
      <c r="J5" s="18" t="e">
        <f aca="true" t="shared" si="3" ref="J5:K28">IF(ISERROR(1-NORMSDIST((LN($B5/J$2)-((($C5^2)/2)*($D5/252)))/($C5*SQRT($D5/252)))),NA(),1-NORMSDIST((LN($B5/J$2)-((($C5^2)/2)*($D5/252)))/($C5*SQRT($D5/252))))</f>
        <v>#N/A</v>
      </c>
      <c r="K5" s="18" t="e">
        <f t="shared" si="3"/>
        <v>#N/A</v>
      </c>
    </row>
    <row r="6" spans="1:11" ht="12.75">
      <c r="A6" s="9">
        <v>40940</v>
      </c>
      <c r="B6" s="10" t="s">
        <v>13</v>
      </c>
      <c r="C6" s="12" t="s">
        <v>13</v>
      </c>
      <c r="D6" s="6" t="s">
        <v>13</v>
      </c>
      <c r="E6" s="18" t="e">
        <f t="shared" si="0"/>
        <v>#N/A</v>
      </c>
      <c r="F6" s="18" t="e">
        <f t="shared" si="1"/>
        <v>#N/A</v>
      </c>
      <c r="G6" s="18" t="e">
        <f t="shared" si="1"/>
        <v>#N/A</v>
      </c>
      <c r="H6" s="15"/>
      <c r="I6" s="18" t="e">
        <f t="shared" si="2"/>
        <v>#N/A</v>
      </c>
      <c r="J6" s="18" t="e">
        <f t="shared" si="3"/>
        <v>#N/A</v>
      </c>
      <c r="K6" s="18" t="e">
        <f t="shared" si="3"/>
        <v>#N/A</v>
      </c>
    </row>
    <row r="7" spans="1:11" ht="12.75">
      <c r="A7" s="9">
        <v>40969</v>
      </c>
      <c r="B7" s="10" t="s">
        <v>13</v>
      </c>
      <c r="C7" s="12" t="s">
        <v>13</v>
      </c>
      <c r="D7" s="6" t="s">
        <v>13</v>
      </c>
      <c r="E7" s="18" t="e">
        <f t="shared" si="0"/>
        <v>#N/A</v>
      </c>
      <c r="F7" s="18" t="e">
        <f t="shared" si="1"/>
        <v>#N/A</v>
      </c>
      <c r="G7" s="18" t="e">
        <f t="shared" si="1"/>
        <v>#N/A</v>
      </c>
      <c r="H7" s="15"/>
      <c r="I7" s="18" t="e">
        <f t="shared" si="2"/>
        <v>#N/A</v>
      </c>
      <c r="J7" s="18" t="e">
        <f t="shared" si="3"/>
        <v>#N/A</v>
      </c>
      <c r="K7" s="18" t="e">
        <f t="shared" si="3"/>
        <v>#N/A</v>
      </c>
    </row>
    <row r="8" spans="1:11" ht="12.75">
      <c r="A8" s="9">
        <v>41000</v>
      </c>
      <c r="B8" s="10" t="s">
        <v>13</v>
      </c>
      <c r="C8" s="12" t="s">
        <v>13</v>
      </c>
      <c r="D8" s="6" t="s">
        <v>13</v>
      </c>
      <c r="E8" s="18" t="e">
        <f t="shared" si="0"/>
        <v>#N/A</v>
      </c>
      <c r="F8" s="18" t="e">
        <f t="shared" si="1"/>
        <v>#N/A</v>
      </c>
      <c r="G8" s="18" t="e">
        <f t="shared" si="1"/>
        <v>#N/A</v>
      </c>
      <c r="H8" s="15"/>
      <c r="I8" s="18" t="e">
        <f t="shared" si="2"/>
        <v>#N/A</v>
      </c>
      <c r="J8" s="18" t="e">
        <f t="shared" si="3"/>
        <v>#N/A</v>
      </c>
      <c r="K8" s="18" t="e">
        <f t="shared" si="3"/>
        <v>#N/A</v>
      </c>
    </row>
    <row r="9" spans="1:11" ht="12.75">
      <c r="A9" s="9">
        <v>41030</v>
      </c>
      <c r="B9" s="10" t="s">
        <v>13</v>
      </c>
      <c r="C9" s="12" t="s">
        <v>13</v>
      </c>
      <c r="D9" s="6" t="s">
        <v>13</v>
      </c>
      <c r="E9" s="18" t="e">
        <f t="shared" si="0"/>
        <v>#N/A</v>
      </c>
      <c r="F9" s="18" t="e">
        <f t="shared" si="1"/>
        <v>#N/A</v>
      </c>
      <c r="G9" s="18" t="e">
        <f t="shared" si="1"/>
        <v>#N/A</v>
      </c>
      <c r="H9" s="7"/>
      <c r="I9" s="18" t="e">
        <f t="shared" si="2"/>
        <v>#N/A</v>
      </c>
      <c r="J9" s="18" t="e">
        <f t="shared" si="3"/>
        <v>#N/A</v>
      </c>
      <c r="K9" s="18" t="e">
        <f t="shared" si="3"/>
        <v>#N/A</v>
      </c>
    </row>
    <row r="10" spans="1:11" ht="12.75">
      <c r="A10" s="9">
        <v>41061</v>
      </c>
      <c r="B10" s="10" t="s">
        <v>13</v>
      </c>
      <c r="C10" s="12" t="s">
        <v>13</v>
      </c>
      <c r="D10" s="6" t="s">
        <v>13</v>
      </c>
      <c r="E10" s="18" t="e">
        <f t="shared" si="0"/>
        <v>#N/A</v>
      </c>
      <c r="F10" s="18" t="e">
        <f t="shared" si="1"/>
        <v>#N/A</v>
      </c>
      <c r="G10" s="18" t="e">
        <f t="shared" si="1"/>
        <v>#N/A</v>
      </c>
      <c r="H10" s="7"/>
      <c r="I10" s="18" t="e">
        <f t="shared" si="2"/>
        <v>#N/A</v>
      </c>
      <c r="J10" s="18" t="e">
        <f t="shared" si="3"/>
        <v>#N/A</v>
      </c>
      <c r="K10" s="18" t="e">
        <f t="shared" si="3"/>
        <v>#N/A</v>
      </c>
    </row>
    <row r="11" spans="1:11" ht="12.75">
      <c r="A11" s="9">
        <v>41091</v>
      </c>
      <c r="B11" s="10" t="s">
        <v>13</v>
      </c>
      <c r="C11" s="12" t="s">
        <v>13</v>
      </c>
      <c r="D11" s="6" t="s">
        <v>13</v>
      </c>
      <c r="E11" s="18" t="e">
        <f t="shared" si="0"/>
        <v>#N/A</v>
      </c>
      <c r="F11" s="18" t="e">
        <f t="shared" si="1"/>
        <v>#N/A</v>
      </c>
      <c r="G11" s="18" t="e">
        <f t="shared" si="1"/>
        <v>#N/A</v>
      </c>
      <c r="H11" s="7"/>
      <c r="I11" s="18" t="e">
        <f t="shared" si="2"/>
        <v>#N/A</v>
      </c>
      <c r="J11" s="18" t="e">
        <f t="shared" si="3"/>
        <v>#N/A</v>
      </c>
      <c r="K11" s="18" t="e">
        <f t="shared" si="3"/>
        <v>#N/A</v>
      </c>
    </row>
    <row r="12" spans="1:11" ht="12.75">
      <c r="A12" s="9">
        <v>41122</v>
      </c>
      <c r="B12" s="10" t="s">
        <v>13</v>
      </c>
      <c r="C12" s="12" t="s">
        <v>13</v>
      </c>
      <c r="D12" s="6" t="s">
        <v>13</v>
      </c>
      <c r="E12" s="18" t="e">
        <f t="shared" si="0"/>
        <v>#N/A</v>
      </c>
      <c r="F12" s="18" t="e">
        <f t="shared" si="1"/>
        <v>#N/A</v>
      </c>
      <c r="G12" s="18" t="e">
        <f t="shared" si="1"/>
        <v>#N/A</v>
      </c>
      <c r="H12" s="7"/>
      <c r="I12" s="18" t="e">
        <f t="shared" si="2"/>
        <v>#N/A</v>
      </c>
      <c r="J12" s="18" t="e">
        <f t="shared" si="3"/>
        <v>#N/A</v>
      </c>
      <c r="K12" s="18" t="e">
        <f t="shared" si="3"/>
        <v>#N/A</v>
      </c>
    </row>
    <row r="13" spans="1:11" ht="12.75">
      <c r="A13" s="9">
        <v>41153</v>
      </c>
      <c r="B13" s="10" t="s">
        <v>13</v>
      </c>
      <c r="C13" s="12" t="s">
        <v>13</v>
      </c>
      <c r="D13" s="6" t="s">
        <v>13</v>
      </c>
      <c r="E13" s="18" t="e">
        <f t="shared" si="0"/>
        <v>#N/A</v>
      </c>
      <c r="F13" s="18" t="e">
        <f t="shared" si="1"/>
        <v>#N/A</v>
      </c>
      <c r="G13" s="18" t="e">
        <f t="shared" si="1"/>
        <v>#N/A</v>
      </c>
      <c r="H13" s="7"/>
      <c r="I13" s="18" t="e">
        <f t="shared" si="2"/>
        <v>#N/A</v>
      </c>
      <c r="J13" s="18" t="e">
        <f t="shared" si="3"/>
        <v>#N/A</v>
      </c>
      <c r="K13" s="18" t="e">
        <f t="shared" si="3"/>
        <v>#N/A</v>
      </c>
    </row>
    <row r="14" spans="1:11" ht="12.75">
      <c r="A14" s="9">
        <v>41183</v>
      </c>
      <c r="B14" s="10">
        <v>2.7944</v>
      </c>
      <c r="C14" s="12">
        <v>0.5135166999999999</v>
      </c>
      <c r="D14" s="6">
        <v>13</v>
      </c>
      <c r="E14" s="18">
        <f t="shared" si="0"/>
        <v>2.247091478835999E-07</v>
      </c>
      <c r="F14" s="18">
        <f t="shared" si="1"/>
        <v>1.7110011446663798E-05</v>
      </c>
      <c r="G14" s="18">
        <f t="shared" si="1"/>
        <v>0.0008635383888969672</v>
      </c>
      <c r="H14" s="7"/>
      <c r="I14" s="18">
        <f t="shared" si="2"/>
        <v>0.46851416529086376</v>
      </c>
      <c r="J14" s="18">
        <f t="shared" si="3"/>
        <v>0.1850790963030473</v>
      </c>
      <c r="K14" s="18">
        <f t="shared" si="3"/>
        <v>0.035968352058588726</v>
      </c>
    </row>
    <row r="15" spans="1:11" ht="12.75">
      <c r="A15" s="9">
        <v>41214</v>
      </c>
      <c r="B15" s="10">
        <v>2.9457999999999998</v>
      </c>
      <c r="C15" s="12">
        <v>0.47961842500000007</v>
      </c>
      <c r="D15" s="6">
        <v>36</v>
      </c>
      <c r="E15" s="18">
        <f t="shared" si="0"/>
        <v>0.0013100509758839918</v>
      </c>
      <c r="F15" s="18">
        <f t="shared" si="1"/>
        <v>0.007593110132074643</v>
      </c>
      <c r="G15" s="18">
        <f t="shared" si="1"/>
        <v>0.037687728651383035</v>
      </c>
      <c r="H15" s="7"/>
      <c r="I15" s="18">
        <f t="shared" si="2"/>
        <v>0.3863772817067542</v>
      </c>
      <c r="J15" s="18">
        <f t="shared" si="3"/>
        <v>0.20766793737362144</v>
      </c>
      <c r="K15" s="18">
        <f t="shared" si="3"/>
        <v>0.08139535956515964</v>
      </c>
    </row>
    <row r="16" spans="1:11" ht="12.75">
      <c r="A16" s="9">
        <v>41244</v>
      </c>
      <c r="B16" s="10">
        <v>3.1955999999999998</v>
      </c>
      <c r="C16" s="12">
        <v>0.40226315</v>
      </c>
      <c r="D16" s="6">
        <v>57</v>
      </c>
      <c r="E16" s="18">
        <f t="shared" si="0"/>
        <v>0.007433713494849004</v>
      </c>
      <c r="F16" s="18">
        <f t="shared" si="1"/>
        <v>0.029723502165416527</v>
      </c>
      <c r="G16" s="18">
        <f t="shared" si="1"/>
        <v>0.10218116095477936</v>
      </c>
      <c r="H16" s="7"/>
      <c r="I16" s="18">
        <f t="shared" si="2"/>
        <v>0.24531653507676598</v>
      </c>
      <c r="J16" s="18">
        <f t="shared" si="3"/>
        <v>0.11751745852991857</v>
      </c>
      <c r="K16" s="18">
        <f t="shared" si="3"/>
        <v>0.041087065830474834</v>
      </c>
    </row>
    <row r="17" spans="1:11" ht="12.75">
      <c r="A17" s="9">
        <v>41275</v>
      </c>
      <c r="B17" s="10">
        <v>3.3356000000000003</v>
      </c>
      <c r="C17" s="12">
        <v>0.376607375</v>
      </c>
      <c r="D17" s="6">
        <v>77</v>
      </c>
      <c r="E17" s="18">
        <f t="shared" si="0"/>
        <v>0.020254914916727484</v>
      </c>
      <c r="F17" s="18">
        <f t="shared" si="1"/>
        <v>0.06148780009643673</v>
      </c>
      <c r="G17" s="18">
        <f t="shared" si="1"/>
        <v>0.1643782192597132</v>
      </c>
      <c r="H17" s="7"/>
      <c r="I17" s="18">
        <f t="shared" si="2"/>
        <v>0.2051821860851334</v>
      </c>
      <c r="J17" s="18">
        <f t="shared" si="3"/>
        <v>0.10008212138103834</v>
      </c>
      <c r="K17" s="18">
        <f t="shared" si="3"/>
        <v>0.03695317651729668</v>
      </c>
    </row>
    <row r="18" spans="1:11" ht="12.75">
      <c r="A18" s="9">
        <v>41306</v>
      </c>
      <c r="B18" s="10">
        <v>3.3562</v>
      </c>
      <c r="C18" s="12">
        <v>0.36890677499999996</v>
      </c>
      <c r="D18" s="6">
        <v>98</v>
      </c>
      <c r="E18" s="18">
        <f t="shared" si="0"/>
        <v>0.0323164250578627</v>
      </c>
      <c r="F18" s="18">
        <f t="shared" si="1"/>
        <v>0.08229373485584546</v>
      </c>
      <c r="G18" s="18">
        <f t="shared" si="1"/>
        <v>0.19001889657252202</v>
      </c>
      <c r="H18" s="7"/>
      <c r="I18" s="18">
        <f t="shared" si="2"/>
        <v>0.226358117276641</v>
      </c>
      <c r="J18" s="18">
        <f t="shared" si="3"/>
        <v>0.12197113739160526</v>
      </c>
      <c r="K18" s="18">
        <f t="shared" si="3"/>
        <v>0.0522763599524636</v>
      </c>
    </row>
    <row r="19" spans="1:11" ht="12.75">
      <c r="A19" s="9">
        <v>41334</v>
      </c>
      <c r="B19" s="10">
        <v>3.347</v>
      </c>
      <c r="C19" s="12">
        <v>0.36335379999999995</v>
      </c>
      <c r="D19" s="6">
        <v>117</v>
      </c>
      <c r="E19" s="18">
        <f t="shared" si="0"/>
        <v>0.04049647501847464</v>
      </c>
      <c r="F19" s="18">
        <f t="shared" si="1"/>
        <v>0.09351791959449729</v>
      </c>
      <c r="G19" s="18">
        <f t="shared" si="1"/>
        <v>0.1994272172887449</v>
      </c>
      <c r="H19" s="7"/>
      <c r="I19" s="18">
        <f t="shared" si="2"/>
        <v>0.25151461605260583</v>
      </c>
      <c r="J19" s="18">
        <f t="shared" si="3"/>
        <v>0.14578304833411126</v>
      </c>
      <c r="K19" s="18">
        <f t="shared" si="3"/>
        <v>0.06940366041194745</v>
      </c>
    </row>
    <row r="20" spans="1:11" ht="12.75">
      <c r="A20" s="9">
        <v>41365</v>
      </c>
      <c r="B20" s="10">
        <v>3.3418</v>
      </c>
      <c r="C20" s="12">
        <v>0.34480429999999995</v>
      </c>
      <c r="D20" s="6">
        <v>137</v>
      </c>
      <c r="E20" s="18">
        <f t="shared" si="0"/>
        <v>0.04344906290918704</v>
      </c>
      <c r="F20" s="18">
        <f t="shared" si="1"/>
        <v>0.09721794599512346</v>
      </c>
      <c r="G20" s="18">
        <f t="shared" si="1"/>
        <v>0.20206136637678906</v>
      </c>
      <c r="H20" s="7"/>
      <c r="I20" s="18">
        <f t="shared" si="2"/>
        <v>0.26123726932734437</v>
      </c>
      <c r="J20" s="18">
        <f t="shared" si="3"/>
        <v>0.15518928300239532</v>
      </c>
      <c r="K20" s="18">
        <f t="shared" si="3"/>
        <v>0.07652334549551632</v>
      </c>
    </row>
    <row r="21" spans="1:11" ht="12.75">
      <c r="A21" s="9">
        <v>41395</v>
      </c>
      <c r="B21" s="10">
        <v>3.3771999999999998</v>
      </c>
      <c r="C21" s="12">
        <v>0.341319375</v>
      </c>
      <c r="D21" s="6">
        <v>159</v>
      </c>
      <c r="E21" s="18">
        <f t="shared" si="0"/>
        <v>0.05672632114487253</v>
      </c>
      <c r="F21" s="18">
        <f t="shared" si="1"/>
        <v>0.11619028348251759</v>
      </c>
      <c r="G21" s="18">
        <f t="shared" si="1"/>
        <v>0.22368248826087345</v>
      </c>
      <c r="H21" s="7"/>
      <c r="I21" s="18">
        <f t="shared" si="2"/>
        <v>0.26690099253091326</v>
      </c>
      <c r="J21" s="18">
        <f t="shared" si="3"/>
        <v>0.1650885933444508</v>
      </c>
      <c r="K21" s="18">
        <f t="shared" si="3"/>
        <v>0.08654037882058496</v>
      </c>
    </row>
    <row r="22" spans="1:11" ht="12.75">
      <c r="A22" s="9">
        <v>41426</v>
      </c>
      <c r="B22" s="10">
        <v>3.4212000000000002</v>
      </c>
      <c r="C22" s="12">
        <v>0.335225625</v>
      </c>
      <c r="D22" s="6">
        <v>181</v>
      </c>
      <c r="E22" s="18">
        <f t="shared" si="0"/>
        <v>0.06975136045313635</v>
      </c>
      <c r="F22" s="18">
        <f t="shared" si="1"/>
        <v>0.13419182659954676</v>
      </c>
      <c r="G22" s="18">
        <f t="shared" si="1"/>
        <v>0.2444013976279782</v>
      </c>
      <c r="H22" s="7"/>
      <c r="I22" s="18">
        <f t="shared" si="2"/>
        <v>0.2654445613332067</v>
      </c>
      <c r="J22" s="18">
        <f t="shared" si="3"/>
        <v>0.16799301334692984</v>
      </c>
      <c r="K22" s="18">
        <f t="shared" si="3"/>
        <v>0.09126927240349325</v>
      </c>
    </row>
    <row r="23" spans="1:11" ht="12.75">
      <c r="A23" s="9">
        <v>41456</v>
      </c>
      <c r="B23" s="10">
        <v>3.4624</v>
      </c>
      <c r="C23" s="12">
        <v>0.3303463</v>
      </c>
      <c r="D23" s="6">
        <v>201</v>
      </c>
      <c r="E23" s="18">
        <f t="shared" si="0"/>
        <v>0.08179979097038037</v>
      </c>
      <c r="F23" s="18">
        <f t="shared" si="1"/>
        <v>0.15011280423747353</v>
      </c>
      <c r="G23" s="18">
        <f t="shared" si="1"/>
        <v>0.26215143400197416</v>
      </c>
      <c r="H23" s="7"/>
      <c r="I23" s="18">
        <f t="shared" si="2"/>
        <v>0.2632726585918721</v>
      </c>
      <c r="J23" s="18">
        <f t="shared" si="3"/>
        <v>0.1694502046551135</v>
      </c>
      <c r="K23" s="18">
        <f t="shared" si="3"/>
        <v>0.09451445283437832</v>
      </c>
    </row>
    <row r="24" spans="1:11" ht="12.75">
      <c r="A24" s="9">
        <v>41487</v>
      </c>
      <c r="B24" s="10">
        <v>3.4818000000000007</v>
      </c>
      <c r="C24" s="12">
        <v>0.3281891</v>
      </c>
      <c r="D24" s="6">
        <v>223</v>
      </c>
      <c r="E24" s="18">
        <f t="shared" si="0"/>
        <v>0.09232790345349384</v>
      </c>
      <c r="F24" s="18">
        <f t="shared" si="1"/>
        <v>0.1622426257584717</v>
      </c>
      <c r="G24" s="18">
        <f t="shared" si="1"/>
        <v>0.2729975489269403</v>
      </c>
      <c r="H24" s="7"/>
      <c r="I24" s="18">
        <f t="shared" si="2"/>
        <v>0.2709655270293948</v>
      </c>
      <c r="J24" s="18">
        <f t="shared" si="3"/>
        <v>0.1791487019667901</v>
      </c>
      <c r="K24" s="18">
        <f t="shared" si="3"/>
        <v>0.10385507969220265</v>
      </c>
    </row>
    <row r="25" spans="1:11" ht="12.75">
      <c r="A25" s="9">
        <v>41518</v>
      </c>
      <c r="B25" s="10">
        <v>3.4848</v>
      </c>
      <c r="C25" s="12">
        <v>0.33530285000000004</v>
      </c>
      <c r="D25" s="6">
        <v>245</v>
      </c>
      <c r="E25" s="18">
        <f t="shared" si="0"/>
        <v>0.10432254045793887</v>
      </c>
      <c r="F25" s="18">
        <f t="shared" si="1"/>
        <v>0.17396355772315186</v>
      </c>
      <c r="G25" s="18">
        <f t="shared" si="1"/>
        <v>0.2801617210111669</v>
      </c>
      <c r="H25" s="7"/>
      <c r="I25" s="18">
        <f t="shared" si="2"/>
        <v>0.2908277845392342</v>
      </c>
      <c r="J25" s="18">
        <f t="shared" si="3"/>
        <v>0.2006641750671243</v>
      </c>
      <c r="K25" s="18">
        <f t="shared" si="3"/>
        <v>0.12344559432042534</v>
      </c>
    </row>
    <row r="26" spans="1:11" ht="12.75">
      <c r="A26" s="9">
        <v>41548</v>
      </c>
      <c r="B26" s="10">
        <v>3.5138</v>
      </c>
      <c r="C26" s="12">
        <v>0.3417187107142857</v>
      </c>
      <c r="D26" s="6">
        <v>265</v>
      </c>
      <c r="E26" s="18">
        <f t="shared" si="0"/>
        <v>0.11863751238480624</v>
      </c>
      <c r="F26" s="18">
        <f t="shared" si="1"/>
        <v>0.18911620218609526</v>
      </c>
      <c r="G26" s="18">
        <f t="shared" si="1"/>
        <v>0.29286294408868097</v>
      </c>
      <c r="H26" s="7"/>
      <c r="I26" s="18">
        <f t="shared" si="2"/>
        <v>0.3000616665971695</v>
      </c>
      <c r="J26" s="18">
        <f t="shared" si="3"/>
        <v>0.21295499779516214</v>
      </c>
      <c r="K26" s="18">
        <f t="shared" si="3"/>
        <v>0.1363474801218696</v>
      </c>
    </row>
    <row r="27" spans="1:11" ht="12.75">
      <c r="A27" s="9">
        <v>41579</v>
      </c>
      <c r="B27" s="10">
        <v>3.6258000000000004</v>
      </c>
      <c r="C27" s="12">
        <v>0.31997955476190476</v>
      </c>
      <c r="D27" s="6">
        <v>287</v>
      </c>
      <c r="E27" s="18">
        <f t="shared" si="0"/>
        <v>0.13310500930275104</v>
      </c>
      <c r="F27" s="18">
        <f t="shared" si="1"/>
        <v>0.2109034600059828</v>
      </c>
      <c r="G27" s="18">
        <f t="shared" si="1"/>
        <v>0.32334360191211187</v>
      </c>
      <c r="H27" s="7"/>
      <c r="I27" s="18">
        <f t="shared" si="2"/>
        <v>0.2614439960828182</v>
      </c>
      <c r="J27" s="18">
        <f t="shared" si="3"/>
        <v>0.17930665134430046</v>
      </c>
      <c r="K27" s="18">
        <f t="shared" si="3"/>
        <v>0.10999529993566881</v>
      </c>
    </row>
    <row r="28" spans="1:11" ht="12.75">
      <c r="A28" s="16">
        <v>41609</v>
      </c>
      <c r="B28" s="11">
        <v>3.8304</v>
      </c>
      <c r="C28" s="13">
        <v>0.29496320000000004</v>
      </c>
      <c r="D28" s="14">
        <v>306</v>
      </c>
      <c r="E28" s="19">
        <f t="shared" si="0"/>
        <v>0.1629672633920014</v>
      </c>
      <c r="F28" s="19">
        <f t="shared" si="1"/>
        <v>0.2552102876662373</v>
      </c>
      <c r="G28" s="19">
        <f t="shared" si="1"/>
        <v>0.38368717396382956</v>
      </c>
      <c r="H28" s="8"/>
      <c r="I28" s="19">
        <f t="shared" si="2"/>
        <v>0.19573001699591108</v>
      </c>
      <c r="J28" s="19">
        <f t="shared" si="3"/>
        <v>0.1250298574346076</v>
      </c>
      <c r="K28" s="19">
        <f t="shared" si="3"/>
        <v>0.0701927445277074</v>
      </c>
    </row>
    <row r="29" spans="1:11" ht="12.75">
      <c r="A29" t="s">
        <v>14</v>
      </c>
      <c r="B29" s="10"/>
      <c r="C29" s="12"/>
      <c r="D29" s="6"/>
      <c r="E29" s="18"/>
      <c r="F29" s="18"/>
      <c r="G29" s="18"/>
      <c r="H29" s="7"/>
      <c r="I29" s="18"/>
      <c r="J29" s="18"/>
      <c r="K29" s="18"/>
    </row>
    <row r="30" ht="12.75">
      <c r="A30" t="s">
        <v>15</v>
      </c>
    </row>
    <row r="31" spans="1:2" ht="12.75">
      <c r="A31" s="17" t="s">
        <v>9</v>
      </c>
      <c r="B31" t="s">
        <v>8</v>
      </c>
    </row>
    <row r="32" ht="12.75">
      <c r="A32">
        <f>IF(COUNT(C5:C28)=COUNT(B5:B28),"","          (a) Implied volatility measures may be unreliable if there is little trading in "&amp;"""close-to-the-money"""&amp;" options contracts")</f>
      </c>
    </row>
  </sheetData>
  <sheetProtection/>
  <mergeCells count="5">
    <mergeCell ref="E1:G1"/>
    <mergeCell ref="I1:K1"/>
    <mergeCell ref="A2:D2"/>
    <mergeCell ref="E3:G3"/>
    <mergeCell ref="I3:K3"/>
  </mergeCells>
  <conditionalFormatting sqref="A5:A28">
    <cfRule type="expression" priority="1" dxfId="1" stopIfTrue="1">
      <formula>B5=""</formula>
    </cfRule>
  </conditionalFormatting>
  <conditionalFormatting sqref="E5:G29 I5:K29">
    <cfRule type="expression" priority="2" dxfId="0" stopIfTrue="1">
      <formula>$B5=""</formula>
    </cfRule>
  </conditionalFormatting>
  <printOptions/>
  <pageMargins left="0.75" right="0.75" top="1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2010-04-02T12:59:59Z</cp:lastPrinted>
  <dcterms:created xsi:type="dcterms:W3CDTF">2010-02-26T13:39:10Z</dcterms:created>
  <dcterms:modified xsi:type="dcterms:W3CDTF">2012-09-10T15:04:38Z</dcterms:modified>
  <cp:category/>
  <cp:version/>
  <cp:contentType/>
  <cp:contentStatus/>
</cp:coreProperties>
</file>