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1005" windowWidth="10920" windowHeight="6840" tabRatio="835" activeTab="0"/>
  </bookViews>
  <sheets>
    <sheet name="Water Cooler Calculator" sheetId="1" r:id="rId1"/>
    <sheet name="Assumptions" sheetId="2" r:id="rId2"/>
  </sheets>
  <definedNames>
    <definedName name="_xlnm.Print_Area" localSheetId="1">'Assumptions'!$A$1:$D$40</definedName>
    <definedName name="_xlnm.Print_Area" localSheetId="0">'Water Cooler Calculator'!$A$1:$M$41</definedName>
  </definedNames>
  <calcPr fullCalcOnLoad="1"/>
</workbook>
</file>

<file path=xl/sharedStrings.xml><?xml version="1.0" encoding="utf-8"?>
<sst xmlns="http://schemas.openxmlformats.org/spreadsheetml/2006/main" count="87" uniqueCount="65">
  <si>
    <t>Enter your own values in the gray boxes or use our default values.</t>
  </si>
  <si>
    <t>Number of units</t>
  </si>
  <si>
    <t>ENERGY STAR Qualified Unit</t>
  </si>
  <si>
    <t>Conventional Unit</t>
  </si>
  <si>
    <t xml:space="preserve"> Savings with ENERGY STAR</t>
  </si>
  <si>
    <t>Total</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</si>
  <si>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</si>
  <si>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</si>
  <si>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</si>
  <si>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Category</t>
  </si>
  <si>
    <t>Value</t>
  </si>
  <si>
    <t>Data Source</t>
  </si>
  <si>
    <t>Power</t>
  </si>
  <si>
    <t>Maintenance</t>
  </si>
  <si>
    <t>Usage</t>
  </si>
  <si>
    <t>Discount Rate</t>
  </si>
  <si>
    <t>Commercial and Residential Discount Rate (real)</t>
  </si>
  <si>
    <t>A real discount rate of 4 percent is assumed, which is roughly equivalent to the nominal discount rate of 7 percent (4 percent real discount rate + 3 percent inflation rate).</t>
  </si>
  <si>
    <t>Labor cost (per hour)</t>
  </si>
  <si>
    <r>
      <t>CO</t>
    </r>
    <r>
      <rPr>
        <b/>
        <vertAlign val="subscript"/>
        <sz val="11"/>
        <rFont val="Univers"/>
        <family val="2"/>
      </rPr>
      <t>2</t>
    </r>
    <r>
      <rPr>
        <b/>
        <sz val="11"/>
        <rFont val="Univers"/>
        <family val="2"/>
      </rPr>
      <t xml:space="preserve"> Equivalents</t>
    </r>
  </si>
  <si>
    <t>Labor time (hours)</t>
  </si>
  <si>
    <t>Carbon Dioxide Emissions Factors</t>
  </si>
  <si>
    <t>EPA 2004</t>
  </si>
  <si>
    <t>This energy savings calculator was developed by the U.S. EPA and U.S. DOE and is provided for estimating purposes only.  Actual energy savings may vary based on use and other factors.</t>
  </si>
  <si>
    <t>$/kWh</t>
  </si>
  <si>
    <t>Electricity Carbon Emission Factors</t>
  </si>
  <si>
    <t>Energy costs</t>
  </si>
  <si>
    <t>Electric Rate ($/kWh)</t>
  </si>
  <si>
    <t>Energy and Water Prices</t>
  </si>
  <si>
    <t>Assumption</t>
  </si>
  <si>
    <t>Cold Water Only</t>
  </si>
  <si>
    <t>Energy Consumption</t>
  </si>
  <si>
    <t>Hot/Cold Water Only</t>
  </si>
  <si>
    <t>kWh/day</t>
  </si>
  <si>
    <t>ES</t>
  </si>
  <si>
    <t xml:space="preserve">nonES </t>
  </si>
  <si>
    <t>Hot/Cold Water</t>
  </si>
  <si>
    <t>Assumptions for Water Cooler(s)</t>
  </si>
  <si>
    <t>Monthly Cooler Rental Fee ($/month)</t>
  </si>
  <si>
    <t>Energy Consumption (kWh/day)*</t>
  </si>
  <si>
    <t>Contract Cycle Costs</t>
  </si>
  <si>
    <t>* Standby Energy Use Only</t>
  </si>
  <si>
    <t>Contract period energy saved (kWh)</t>
  </si>
  <si>
    <t>Savings as a percent of total contract price</t>
  </si>
  <si>
    <t>Rental Cost Per Unit</t>
  </si>
  <si>
    <t>EPA 2005</t>
  </si>
  <si>
    <t>Contract Period</t>
  </si>
  <si>
    <t>Months</t>
  </si>
  <si>
    <t>Contract Period (months)</t>
  </si>
  <si>
    <t>Contract Cost Estimate for Leasing</t>
  </si>
  <si>
    <t>Electricity consumption (kWh)</t>
  </si>
  <si>
    <t>Contract period savings</t>
  </si>
  <si>
    <t>LBNL 2007</t>
  </si>
  <si>
    <t>Industry Data 2007</t>
  </si>
  <si>
    <t>Commercial Electricity Price</t>
  </si>
  <si>
    <t>Residential Electricity Price</t>
  </si>
  <si>
    <r>
      <t>lbs CO</t>
    </r>
    <r>
      <rPr>
        <vertAlign val="subscript"/>
        <sz val="10"/>
        <rFont val="Univers"/>
        <family val="2"/>
      </rPr>
      <t>2</t>
    </r>
    <r>
      <rPr>
        <sz val="10"/>
        <rFont val="Univers"/>
        <family val="2"/>
      </rPr>
      <t>/kWh</t>
    </r>
  </si>
  <si>
    <r>
      <t>Annual CO</t>
    </r>
    <r>
      <rPr>
        <vertAlign val="subscript"/>
        <sz val="10"/>
        <rFont val="Univers"/>
        <family val="2"/>
      </rPr>
      <t>2</t>
    </r>
    <r>
      <rPr>
        <sz val="10"/>
        <rFont val="Univers"/>
        <family val="2"/>
      </rPr>
      <t xml:space="preserve"> sequestration per forested acre</t>
    </r>
  </si>
  <si>
    <t>If you have questions, comments or suggestions, please write to calculators@energystar.gov</t>
  </si>
  <si>
    <r>
      <t>lbs CO</t>
    </r>
    <r>
      <rPr>
        <vertAlign val="subscript"/>
        <sz val="10"/>
        <rFont val="Univers"/>
        <family val="2"/>
      </rPr>
      <t>2</t>
    </r>
    <r>
      <rPr>
        <sz val="10"/>
        <rFont val="Univers"/>
        <family val="2"/>
      </rPr>
      <t>/yr</t>
    </r>
  </si>
  <si>
    <t>EPA’s Greenhouse Gas Equivalencies Calculator, http://www.epa.gov/cleanenergy/energy-resources/calculator.html</t>
  </si>
  <si>
    <r>
      <t>Annual CO</t>
    </r>
    <r>
      <rPr>
        <vertAlign val="subscript"/>
        <sz val="10"/>
        <rFont val="Univers"/>
        <family val="2"/>
      </rPr>
      <t>2</t>
    </r>
    <r>
      <rPr>
        <sz val="10"/>
        <rFont val="Univers"/>
        <family val="2"/>
      </rPr>
      <t xml:space="preserve"> emissions per average passenger car</t>
    </r>
  </si>
  <si>
    <t>US Department of Energy, Annual Energy Outlook 2012 (Early Release), (converted from 2010 to 2011 dollars), http://www.eia.gov/forecasts/aeo/er/</t>
  </si>
  <si>
    <t>EPA 2012</t>
  </si>
  <si>
    <t>Calculator last updated 2009, utility and emission rates updated May 2012</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</si>
</sst>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
    <numFmt numFmtId="175" formatCode="#,##0.0;[Red]#,##0.0"/>
    <numFmt numFmtId="176" formatCode="#,##0.00;[Red]#,##0.00"/>
    <numFmt numFmtId="177" formatCode="&quot;$&quot;#,##0.000"/>
    <numFmt numFmtId="178" formatCode="#,##0.0000_);[Red]\(#,##0.0000\)"/>
    <numFmt numFmtId="179" formatCode="0.0000"/>
    <numFmt numFmtId="180" formatCode="0.000"/>
    <numFmt numFmtId="181" formatCode="#,##0.000;[Red]#,##0.000"/>
    <numFmt numFmtId="182" formatCode="&quot;$&quot;#,##0.00;[Red]&quot;$&quot;#,##0.00"/>
    <numFmt numFmtId="183" formatCode="&quot;Yes&quot;;&quot;Yes&quot;;&quot;No&quot;"/>
    <numFmt numFmtId="184" formatCode="&quot;True&quot;;&quot;True&quot;;&quot;False&quot;"/>
    <numFmt numFmtId="185" formatCode="&quot;On&quot;;&quot;On&quot;;&quot;Off&quot;"/>
    <numFmt numFmtId="186" formatCode="[$€-2]\ #,##0.00_);[Red]\([$€-2]\ #,##0.00\)"/>
    <numFmt numFmtId="187" formatCode="&quot;$&quot;#,##0.0000"/>
  </numFmts>
  <fonts count="54">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sz val="12"/>
      <name val="Univers"/>
      <family val="2"/>
    </font>
    <font>
      <b/>
      <sz val="11"/>
      <name val="Univers"/>
      <family val="2"/>
    </font>
    <font>
      <b/>
      <vertAlign val="subscript"/>
      <sz val="11"/>
      <name val="Univers"/>
      <family val="2"/>
    </font>
    <font>
      <b/>
      <sz val="14"/>
      <color indexed="48"/>
      <name val="Univers"/>
      <family val="2"/>
    </font>
    <font>
      <b/>
      <sz val="12"/>
      <color indexed="48"/>
      <name val="Univers"/>
      <family val="2"/>
    </font>
    <font>
      <u val="single"/>
      <sz val="10"/>
      <color indexed="12"/>
      <name val="Arial"/>
      <family val="2"/>
    </font>
    <font>
      <b/>
      <sz val="12"/>
      <color indexed="9"/>
      <name val="Univers"/>
      <family val="2"/>
    </font>
    <font>
      <sz val="10"/>
      <color indexed="9"/>
      <name val="Univers"/>
      <family val="2"/>
    </font>
    <font>
      <u val="single"/>
      <sz val="10"/>
      <color indexed="12"/>
      <name val="Univers"/>
      <family val="2"/>
    </font>
    <font>
      <sz val="10"/>
      <color indexed="8"/>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7"/>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medium"/>
      <right style="medium"/>
      <top style="medium"/>
      <bottom style="medium"/>
    </border>
    <border>
      <left>
        <color indexed="63"/>
      </left>
      <right>
        <color indexed="63"/>
      </right>
      <top style="thin"/>
      <bottom style="thin"/>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66">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0" fontId="1" fillId="33" borderId="10" xfId="0" applyFont="1" applyFill="1" applyBorder="1" applyAlignment="1" applyProtection="1">
      <alignment/>
      <protection/>
    </xf>
    <xf numFmtId="0" fontId="1" fillId="33" borderId="11" xfId="0" applyFont="1" applyFill="1" applyBorder="1" applyAlignment="1" applyProtection="1">
      <alignment/>
      <protection/>
    </xf>
    <xf numFmtId="0" fontId="3" fillId="33" borderId="0" xfId="0" applyFont="1" applyFill="1" applyBorder="1" applyAlignment="1" applyProtection="1">
      <alignment horizontal="right"/>
      <protection/>
    </xf>
    <xf numFmtId="0" fontId="1" fillId="33" borderId="0" xfId="0" applyFont="1" applyFill="1" applyBorder="1" applyAlignment="1" applyProtection="1">
      <alignment/>
      <protection/>
    </xf>
    <xf numFmtId="0" fontId="1" fillId="33" borderId="12" xfId="0" applyFont="1" applyFill="1" applyBorder="1" applyAlignment="1" applyProtection="1">
      <alignment/>
      <protection/>
    </xf>
    <xf numFmtId="0" fontId="1" fillId="0" borderId="0" xfId="0" applyFont="1" applyAlignment="1" applyProtection="1">
      <alignment horizontal="right"/>
      <protection/>
    </xf>
    <xf numFmtId="0" fontId="1" fillId="33" borderId="11" xfId="0" applyFont="1" applyFill="1" applyBorder="1" applyAlignment="1" applyProtection="1">
      <alignment horizontal="left"/>
      <protection/>
    </xf>
    <xf numFmtId="166" fontId="1" fillId="33" borderId="0" xfId="0" applyNumberFormat="1" applyFont="1" applyFill="1" applyBorder="1" applyAlignment="1" applyProtection="1">
      <alignment/>
      <protection/>
    </xf>
    <xf numFmtId="166" fontId="1" fillId="33" borderId="0" xfId="0" applyNumberFormat="1" applyFont="1" applyFill="1" applyBorder="1" applyAlignment="1" applyProtection="1">
      <alignment/>
      <protection locked="0"/>
    </xf>
    <xf numFmtId="0" fontId="1" fillId="33" borderId="13" xfId="0" applyFont="1" applyFill="1" applyBorder="1" applyAlignment="1" applyProtection="1">
      <alignment/>
      <protection/>
    </xf>
    <xf numFmtId="0" fontId="1" fillId="33" borderId="14" xfId="0" applyFont="1" applyFill="1" applyBorder="1" applyAlignment="1" applyProtection="1">
      <alignment/>
      <protection/>
    </xf>
    <xf numFmtId="0" fontId="1" fillId="33" borderId="15" xfId="0" applyFont="1" applyFill="1" applyBorder="1" applyAlignment="1" applyProtection="1">
      <alignment/>
      <protection/>
    </xf>
    <xf numFmtId="0" fontId="1" fillId="34" borderId="10" xfId="0" applyFont="1" applyFill="1" applyBorder="1" applyAlignment="1" applyProtection="1">
      <alignment/>
      <protection/>
    </xf>
    <xf numFmtId="0" fontId="1" fillId="34" borderId="0" xfId="0" applyFont="1" applyFill="1" applyBorder="1" applyAlignment="1" applyProtection="1">
      <alignment/>
      <protection/>
    </xf>
    <xf numFmtId="0" fontId="1" fillId="34" borderId="12" xfId="0" applyFont="1" applyFill="1" applyBorder="1" applyAlignment="1" applyProtection="1">
      <alignment/>
      <protection/>
    </xf>
    <xf numFmtId="167" fontId="1" fillId="34" borderId="0" xfId="0" applyNumberFormat="1" applyFont="1" applyFill="1" applyBorder="1" applyAlignment="1" applyProtection="1">
      <alignment/>
      <protection/>
    </xf>
    <xf numFmtId="0" fontId="1" fillId="34" borderId="11" xfId="0" applyFont="1" applyFill="1" applyBorder="1" applyAlignment="1" applyProtection="1">
      <alignment horizontal="left" indent="1"/>
      <protection/>
    </xf>
    <xf numFmtId="0" fontId="3" fillId="34" borderId="0" xfId="0" applyFont="1" applyFill="1" applyBorder="1" applyAlignment="1" applyProtection="1">
      <alignment/>
      <protection/>
    </xf>
    <xf numFmtId="0" fontId="3" fillId="34" borderId="12" xfId="0" applyFont="1" applyFill="1" applyBorder="1" applyAlignment="1" applyProtection="1">
      <alignment/>
      <protection/>
    </xf>
    <xf numFmtId="0" fontId="3" fillId="0" borderId="0" xfId="0" applyFont="1" applyAlignment="1" applyProtection="1">
      <alignment/>
      <protection/>
    </xf>
    <xf numFmtId="0" fontId="1" fillId="34" borderId="13" xfId="0" applyFont="1" applyFill="1" applyBorder="1" applyAlignment="1" applyProtection="1">
      <alignment/>
      <protection/>
    </xf>
    <xf numFmtId="0" fontId="1" fillId="34" borderId="14" xfId="0" applyFont="1" applyFill="1" applyBorder="1" applyAlignment="1" applyProtection="1">
      <alignment/>
      <protection/>
    </xf>
    <xf numFmtId="0" fontId="1" fillId="34" borderId="15" xfId="0" applyFont="1" applyFill="1" applyBorder="1" applyAlignment="1" applyProtection="1">
      <alignment/>
      <protection/>
    </xf>
    <xf numFmtId="0" fontId="1" fillId="35" borderId="11" xfId="0" applyFont="1" applyFill="1" applyBorder="1" applyAlignment="1" applyProtection="1">
      <alignment horizontal="left"/>
      <protection/>
    </xf>
    <xf numFmtId="0" fontId="1" fillId="35" borderId="14" xfId="0" applyFont="1" applyFill="1" applyBorder="1" applyAlignment="1" applyProtection="1">
      <alignment/>
      <protection/>
    </xf>
    <xf numFmtId="0" fontId="1" fillId="35" borderId="15" xfId="0" applyFont="1" applyFill="1" applyBorder="1" applyAlignment="1" applyProtection="1">
      <alignment/>
      <protection/>
    </xf>
    <xf numFmtId="0" fontId="1" fillId="0" borderId="0" xfId="0" applyFont="1" applyFill="1" applyAlignment="1" applyProtection="1">
      <alignment/>
      <protection/>
    </xf>
    <xf numFmtId="0" fontId="1" fillId="33" borderId="0" xfId="0" applyNumberFormat="1" applyFont="1" applyFill="1" applyBorder="1" applyAlignment="1" applyProtection="1">
      <alignment/>
      <protection/>
    </xf>
    <xf numFmtId="0" fontId="6" fillId="0" borderId="0" xfId="0" applyFont="1" applyAlignment="1">
      <alignment horizontal="center" wrapText="1"/>
    </xf>
    <xf numFmtId="0" fontId="2" fillId="33" borderId="16" xfId="0" applyFont="1" applyFill="1" applyBorder="1" applyAlignment="1" applyProtection="1">
      <alignment/>
      <protection/>
    </xf>
    <xf numFmtId="0" fontId="3" fillId="33" borderId="17" xfId="0" applyFont="1" applyFill="1" applyBorder="1" applyAlignment="1" applyProtection="1">
      <alignment horizontal="center" wrapText="1"/>
      <protection/>
    </xf>
    <xf numFmtId="0" fontId="2" fillId="33" borderId="11" xfId="0" applyFont="1" applyFill="1" applyBorder="1" applyAlignment="1" applyProtection="1">
      <alignment/>
      <protection/>
    </xf>
    <xf numFmtId="0" fontId="3" fillId="33" borderId="0" xfId="0" applyFont="1" applyFill="1" applyBorder="1" applyAlignment="1" applyProtection="1">
      <alignment horizontal="center" wrapText="1"/>
      <protection/>
    </xf>
    <xf numFmtId="0" fontId="7" fillId="0" borderId="0" xfId="0" applyFont="1" applyAlignment="1" applyProtection="1">
      <alignment/>
      <protection/>
    </xf>
    <xf numFmtId="0" fontId="3" fillId="34" borderId="17" xfId="0" applyFont="1" applyFill="1" applyBorder="1" applyAlignment="1" applyProtection="1">
      <alignment horizontal="center" wrapText="1"/>
      <protection/>
    </xf>
    <xf numFmtId="167" fontId="3" fillId="34" borderId="17"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35" borderId="0" xfId="0" applyFont="1" applyFill="1" applyBorder="1" applyAlignment="1" applyProtection="1">
      <alignment/>
      <protection/>
    </xf>
    <xf numFmtId="0" fontId="2" fillId="33" borderId="11" xfId="0" applyFont="1" applyFill="1" applyBorder="1" applyAlignment="1" applyProtection="1">
      <alignment horizontal="center"/>
      <protection/>
    </xf>
    <xf numFmtId="0" fontId="1" fillId="0" borderId="12" xfId="0" applyFont="1" applyFill="1" applyBorder="1" applyAlignment="1" applyProtection="1">
      <alignment horizontal="left"/>
      <protection/>
    </xf>
    <xf numFmtId="0" fontId="1" fillId="0" borderId="18" xfId="0" applyFont="1" applyFill="1" applyBorder="1" applyAlignment="1" applyProtection="1">
      <alignment/>
      <protection/>
    </xf>
    <xf numFmtId="0" fontId="8" fillId="0" borderId="0" xfId="0" applyFont="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8" fillId="0" borderId="0" xfId="0" applyFont="1" applyFill="1" applyBorder="1" applyAlignment="1" applyProtection="1">
      <alignment horizontal="center"/>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19" xfId="0" applyFont="1" applyFill="1" applyBorder="1" applyAlignment="1" applyProtection="1">
      <alignment/>
      <protection/>
    </xf>
    <xf numFmtId="0" fontId="3" fillId="0" borderId="11" xfId="0" applyFont="1" applyFill="1" applyBorder="1" applyAlignment="1" applyProtection="1">
      <alignment horizontal="left"/>
      <protection/>
    </xf>
    <xf numFmtId="0" fontId="1" fillId="0" borderId="11" xfId="0" applyFont="1" applyFill="1" applyBorder="1" applyAlignment="1" applyProtection="1">
      <alignment horizontal="right"/>
      <protection/>
    </xf>
    <xf numFmtId="38" fontId="1" fillId="0" borderId="12" xfId="0" applyNumberFormat="1" applyFont="1" applyFill="1" applyBorder="1" applyAlignment="1" applyProtection="1">
      <alignment horizontal="left"/>
      <protection/>
    </xf>
    <xf numFmtId="169" fontId="1" fillId="0" borderId="11" xfId="0" applyNumberFormat="1" applyFont="1" applyFill="1" applyBorder="1" applyAlignment="1" applyProtection="1">
      <alignment horizontal="right"/>
      <protection/>
    </xf>
    <xf numFmtId="164" fontId="1" fillId="0" borderId="11" xfId="0" applyNumberFormat="1" applyFont="1" applyFill="1" applyBorder="1" applyAlignment="1" applyProtection="1">
      <alignment/>
      <protection/>
    </xf>
    <xf numFmtId="169" fontId="1" fillId="0" borderId="12" xfId="0" applyNumberFormat="1" applyFont="1" applyFill="1" applyBorder="1" applyAlignment="1" applyProtection="1">
      <alignment horizontal="left"/>
      <protection/>
    </xf>
    <xf numFmtId="0" fontId="1" fillId="0" borderId="0" xfId="0" applyFont="1" applyBorder="1" applyAlignment="1" applyProtection="1">
      <alignment/>
      <protection/>
    </xf>
    <xf numFmtId="9" fontId="1" fillId="0" borderId="11" xfId="0" applyNumberFormat="1" applyFont="1" applyFill="1" applyBorder="1" applyAlignment="1" applyProtection="1">
      <alignment vertical="top"/>
      <protection locked="0"/>
    </xf>
    <xf numFmtId="0" fontId="1" fillId="0" borderId="18" xfId="0" applyFont="1" applyFill="1" applyBorder="1" applyAlignment="1" applyProtection="1">
      <alignment wrapText="1"/>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3" fillId="0" borderId="11" xfId="0" applyFont="1" applyBorder="1" applyAlignment="1" applyProtection="1">
      <alignment horizontal="left"/>
      <protection/>
    </xf>
    <xf numFmtId="0" fontId="9" fillId="0" borderId="11" xfId="0" applyFont="1" applyBorder="1" applyAlignment="1" applyProtection="1">
      <alignment/>
      <protection/>
    </xf>
    <xf numFmtId="0" fontId="9" fillId="0" borderId="18" xfId="0" applyFont="1" applyBorder="1" applyAlignment="1" applyProtection="1">
      <alignment horizontal="left"/>
      <protection/>
    </xf>
    <xf numFmtId="0" fontId="9" fillId="0" borderId="18" xfId="0" applyFont="1" applyFill="1" applyBorder="1" applyAlignment="1" applyProtection="1">
      <alignment/>
      <protection/>
    </xf>
    <xf numFmtId="0" fontId="9" fillId="0" borderId="19" xfId="0" applyFont="1" applyBorder="1" applyAlignment="1" applyProtection="1">
      <alignment/>
      <protection/>
    </xf>
    <xf numFmtId="0" fontId="1" fillId="0" borderId="11" xfId="0" applyFont="1" applyBorder="1" applyAlignment="1" applyProtection="1">
      <alignment horizontal="left" vertical="top" indent="1"/>
      <protection/>
    </xf>
    <xf numFmtId="0" fontId="1" fillId="0" borderId="18" xfId="0" applyFont="1" applyBorder="1" applyAlignment="1" applyProtection="1">
      <alignment horizontal="left" indent="1"/>
      <protection/>
    </xf>
    <xf numFmtId="0" fontId="1" fillId="0" borderId="11" xfId="0" applyFont="1" applyBorder="1" applyAlignment="1" applyProtection="1">
      <alignment horizontal="left" indent="1"/>
      <protection/>
    </xf>
    <xf numFmtId="0" fontId="9" fillId="34" borderId="11" xfId="0" applyFont="1" applyFill="1" applyBorder="1" applyAlignment="1" applyProtection="1">
      <alignment/>
      <protection/>
    </xf>
    <xf numFmtId="171" fontId="1" fillId="33" borderId="14" xfId="0" applyNumberFormat="1" applyFont="1" applyFill="1" applyBorder="1" applyAlignment="1" applyProtection="1">
      <alignment horizontal="right"/>
      <protection/>
    </xf>
    <xf numFmtId="171" fontId="1" fillId="33" borderId="14" xfId="0" applyNumberFormat="1" applyFont="1" applyFill="1" applyBorder="1" applyAlignment="1" applyProtection="1">
      <alignment/>
      <protection/>
    </xf>
    <xf numFmtId="164" fontId="1" fillId="36" borderId="20" xfId="0" applyNumberFormat="1" applyFont="1" applyFill="1" applyBorder="1" applyAlignment="1" applyProtection="1">
      <alignment/>
      <protection locked="0"/>
    </xf>
    <xf numFmtId="2" fontId="1" fillId="35" borderId="11" xfId="0" applyNumberFormat="1" applyFont="1" applyFill="1" applyBorder="1" applyAlignment="1" applyProtection="1">
      <alignment horizontal="left" vertical="center"/>
      <protection/>
    </xf>
    <xf numFmtId="0" fontId="2" fillId="35" borderId="13" xfId="0" applyFont="1" applyFill="1" applyBorder="1" applyAlignment="1" applyProtection="1">
      <alignment/>
      <protection/>
    </xf>
    <xf numFmtId="0" fontId="3" fillId="33" borderId="0"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indent="1"/>
      <protection/>
    </xf>
    <xf numFmtId="0" fontId="1" fillId="0" borderId="11" xfId="0" applyNumberFormat="1" applyFont="1" applyFill="1" applyBorder="1" applyAlignment="1" applyProtection="1">
      <alignment horizontal="right"/>
      <protection/>
    </xf>
    <xf numFmtId="0" fontId="8" fillId="0" borderId="11" xfId="0" applyFont="1" applyBorder="1" applyAlignment="1" applyProtection="1">
      <alignment horizontal="center"/>
      <protection/>
    </xf>
    <xf numFmtId="0" fontId="8" fillId="0" borderId="12" xfId="0" applyFont="1" applyFill="1" applyBorder="1" applyAlignment="1" applyProtection="1">
      <alignment horizontal="center"/>
      <protection/>
    </xf>
    <xf numFmtId="0" fontId="1" fillId="0" borderId="18" xfId="0" applyFont="1" applyFill="1" applyBorder="1" applyAlignment="1" applyProtection="1">
      <alignment/>
      <protection/>
    </xf>
    <xf numFmtId="3" fontId="1" fillId="33" borderId="0" xfId="0" applyNumberFormat="1" applyFont="1" applyFill="1" applyBorder="1" applyAlignment="1" applyProtection="1">
      <alignment/>
      <protection/>
    </xf>
    <xf numFmtId="167" fontId="1" fillId="34" borderId="14" xfId="0" applyNumberFormat="1" applyFont="1" applyFill="1" applyBorder="1" applyAlignment="1" applyProtection="1">
      <alignment/>
      <protection/>
    </xf>
    <xf numFmtId="167" fontId="3" fillId="34" borderId="17" xfId="0" applyNumberFormat="1" applyFont="1" applyFill="1" applyBorder="1" applyAlignment="1" applyProtection="1">
      <alignment/>
      <protection/>
    </xf>
    <xf numFmtId="3" fontId="3" fillId="35" borderId="0" xfId="0" applyNumberFormat="1" applyFont="1" applyFill="1" applyBorder="1" applyAlignment="1" applyProtection="1">
      <alignment/>
      <protection/>
    </xf>
    <xf numFmtId="4" fontId="3" fillId="35" borderId="0" xfId="0" applyNumberFormat="1" applyFont="1" applyFill="1" applyBorder="1" applyAlignment="1" applyProtection="1">
      <alignment/>
      <protection/>
    </xf>
    <xf numFmtId="9" fontId="3" fillId="35" borderId="0" xfId="58" applyFont="1" applyFill="1" applyBorder="1" applyAlignment="1" applyProtection="1">
      <alignment/>
      <protection/>
    </xf>
    <xf numFmtId="3" fontId="3" fillId="35" borderId="12" xfId="0" applyNumberFormat="1" applyFont="1" applyFill="1" applyBorder="1" applyAlignment="1" applyProtection="1">
      <alignment/>
      <protection/>
    </xf>
    <xf numFmtId="4" fontId="3" fillId="35" borderId="12" xfId="0" applyNumberFormat="1" applyFont="1" applyFill="1" applyBorder="1" applyAlignment="1" applyProtection="1">
      <alignment/>
      <protection/>
    </xf>
    <xf numFmtId="9" fontId="3" fillId="35" borderId="12" xfId="58" applyFont="1" applyFill="1" applyBorder="1" applyAlignment="1" applyProtection="1">
      <alignment/>
      <protection/>
    </xf>
    <xf numFmtId="1" fontId="1" fillId="0" borderId="11" xfId="0" applyNumberFormat="1" applyFont="1" applyFill="1" applyBorder="1" applyAlignment="1" applyProtection="1">
      <alignment/>
      <protection locked="0"/>
    </xf>
    <xf numFmtId="178" fontId="1" fillId="0" borderId="12" xfId="0" applyNumberFormat="1" applyFont="1" applyFill="1" applyBorder="1" applyAlignment="1" applyProtection="1">
      <alignment horizontal="left"/>
      <protection/>
    </xf>
    <xf numFmtId="0" fontId="1" fillId="33" borderId="0" xfId="0" applyNumberFormat="1" applyFont="1" applyFill="1" applyBorder="1" applyAlignment="1" applyProtection="1">
      <alignment horizontal="center"/>
      <protection locked="0"/>
    </xf>
    <xf numFmtId="0" fontId="1" fillId="33" borderId="0" xfId="0" applyNumberFormat="1" applyFont="1" applyFill="1" applyBorder="1" applyAlignment="1" applyProtection="1">
      <alignment horizontal="right"/>
      <protection/>
    </xf>
    <xf numFmtId="180" fontId="1" fillId="0" borderId="0" xfId="0" applyNumberFormat="1" applyFont="1" applyFill="1" applyBorder="1" applyAlignment="1" applyProtection="1">
      <alignment/>
      <protection locked="0"/>
    </xf>
    <xf numFmtId="1" fontId="1" fillId="0" borderId="11" xfId="0" applyNumberFormat="1" applyFont="1" applyFill="1" applyBorder="1" applyAlignment="1" applyProtection="1">
      <alignment horizontal="right"/>
      <protection/>
    </xf>
    <xf numFmtId="177" fontId="1" fillId="36" borderId="20" xfId="0" applyNumberFormat="1" applyFont="1" applyFill="1" applyBorder="1" applyAlignment="1" applyProtection="1">
      <alignment/>
      <protection locked="0"/>
    </xf>
    <xf numFmtId="0" fontId="9" fillId="0" borderId="15" xfId="0" applyFont="1" applyFill="1" applyBorder="1" applyAlignment="1" applyProtection="1">
      <alignment/>
      <protection/>
    </xf>
    <xf numFmtId="0" fontId="1" fillId="33" borderId="11" xfId="0" applyFont="1" applyFill="1" applyBorder="1" applyAlignment="1" applyProtection="1">
      <alignment/>
      <protection/>
    </xf>
    <xf numFmtId="171" fontId="3" fillId="33" borderId="0" xfId="0" applyNumberFormat="1" applyFont="1" applyFill="1" applyBorder="1" applyAlignment="1" applyProtection="1">
      <alignment horizontal="center" wrapText="1"/>
      <protection/>
    </xf>
    <xf numFmtId="0" fontId="7" fillId="0" borderId="0" xfId="0" applyFont="1" applyFill="1" applyAlignment="1" applyProtection="1">
      <alignment/>
      <protection/>
    </xf>
    <xf numFmtId="0" fontId="1" fillId="0" borderId="0" xfId="0" applyFont="1" applyFill="1" applyBorder="1" applyAlignment="1" applyProtection="1">
      <alignment/>
      <protection/>
    </xf>
    <xf numFmtId="0" fontId="1" fillId="0" borderId="0" xfId="0" applyFont="1" applyBorder="1" applyAlignment="1" applyProtection="1">
      <alignment/>
      <protection/>
    </xf>
    <xf numFmtId="178" fontId="1" fillId="0" borderId="0" xfId="0" applyNumberFormat="1" applyFont="1" applyFill="1" applyBorder="1" applyAlignment="1" applyProtection="1">
      <alignment horizontal="left"/>
      <protection/>
    </xf>
    <xf numFmtId="1" fontId="1" fillId="0" borderId="0" xfId="0" applyNumberFormat="1" applyFont="1" applyFill="1" applyBorder="1" applyAlignment="1" applyProtection="1">
      <alignment horizontal="center"/>
      <protection/>
    </xf>
    <xf numFmtId="0" fontId="1" fillId="0" borderId="0" xfId="0" applyFont="1" applyAlignment="1" applyProtection="1">
      <alignment horizontal="center"/>
      <protection/>
    </xf>
    <xf numFmtId="179" fontId="1" fillId="0" borderId="0" xfId="0" applyNumberFormat="1" applyFont="1" applyBorder="1" applyAlignment="1" applyProtection="1">
      <alignment horizontal="left"/>
      <protection/>
    </xf>
    <xf numFmtId="179" fontId="1" fillId="0" borderId="0" xfId="0" applyNumberFormat="1" applyFont="1" applyAlignment="1" applyProtection="1">
      <alignment horizontal="left"/>
      <protection/>
    </xf>
    <xf numFmtId="1" fontId="1" fillId="33" borderId="0" xfId="0" applyNumberFormat="1" applyFont="1" applyFill="1" applyBorder="1" applyAlignment="1" applyProtection="1">
      <alignment/>
      <protection/>
    </xf>
    <xf numFmtId="3" fontId="1" fillId="36" borderId="20" xfId="0" applyNumberFormat="1" applyFont="1" applyFill="1" applyBorder="1" applyAlignment="1" applyProtection="1">
      <alignment/>
      <protection locked="0"/>
    </xf>
    <xf numFmtId="0" fontId="14" fillId="0" borderId="0" xfId="0" applyFont="1" applyFill="1" applyBorder="1" applyAlignment="1" applyProtection="1">
      <alignment/>
      <protection/>
    </xf>
    <xf numFmtId="0" fontId="15" fillId="0" borderId="0" xfId="0" applyFont="1" applyFill="1" applyBorder="1" applyAlignment="1" applyProtection="1">
      <alignment/>
      <protection/>
    </xf>
    <xf numFmtId="1" fontId="15" fillId="0" borderId="0" xfId="0" applyNumberFormat="1" applyFont="1" applyFill="1" applyBorder="1" applyAlignment="1" applyProtection="1">
      <alignment horizontal="left"/>
      <protection locked="0"/>
    </xf>
    <xf numFmtId="178" fontId="15" fillId="0" borderId="0" xfId="0" applyNumberFormat="1" applyFont="1" applyFill="1" applyBorder="1" applyAlignment="1" applyProtection="1">
      <alignment horizontal="left"/>
      <protection/>
    </xf>
    <xf numFmtId="1" fontId="15" fillId="0" borderId="0" xfId="0" applyNumberFormat="1" applyFont="1" applyFill="1" applyBorder="1" applyAlignment="1" applyProtection="1">
      <alignment horizontal="center"/>
      <protection/>
    </xf>
    <xf numFmtId="182" fontId="1" fillId="36" borderId="20" xfId="0" applyNumberFormat="1" applyFont="1" applyFill="1" applyBorder="1" applyAlignment="1" applyProtection="1">
      <alignment horizontal="right"/>
      <protection locked="0"/>
    </xf>
    <xf numFmtId="176" fontId="1" fillId="36" borderId="20" xfId="0" applyNumberFormat="1" applyFont="1" applyFill="1" applyBorder="1" applyAlignment="1" applyProtection="1">
      <alignment horizontal="right"/>
      <protection locked="0"/>
    </xf>
    <xf numFmtId="0" fontId="9" fillId="34" borderId="16" xfId="0" applyFont="1" applyFill="1" applyBorder="1" applyAlignment="1" applyProtection="1">
      <alignment/>
      <protection/>
    </xf>
    <xf numFmtId="0" fontId="1" fillId="35" borderId="16" xfId="0" applyFont="1" applyFill="1" applyBorder="1" applyAlignment="1" applyProtection="1">
      <alignment horizontal="left"/>
      <protection/>
    </xf>
    <xf numFmtId="0" fontId="1" fillId="35" borderId="17" xfId="0" applyFont="1" applyFill="1" applyBorder="1" applyAlignment="1" applyProtection="1">
      <alignment/>
      <protection/>
    </xf>
    <xf numFmtId="3" fontId="3" fillId="35" borderId="17" xfId="0" applyNumberFormat="1" applyFont="1" applyFill="1" applyBorder="1" applyAlignment="1" applyProtection="1">
      <alignment/>
      <protection/>
    </xf>
    <xf numFmtId="3" fontId="3" fillId="35" borderId="10" xfId="0" applyNumberFormat="1" applyFont="1" applyFill="1" applyBorder="1" applyAlignment="1" applyProtection="1">
      <alignment/>
      <protection/>
    </xf>
    <xf numFmtId="3" fontId="9" fillId="35" borderId="17" xfId="0" applyNumberFormat="1" applyFont="1" applyFill="1" applyBorder="1" applyAlignment="1" applyProtection="1">
      <alignment/>
      <protection/>
    </xf>
    <xf numFmtId="3" fontId="9" fillId="35" borderId="0" xfId="0" applyNumberFormat="1" applyFont="1" applyFill="1" applyBorder="1" applyAlignment="1" applyProtection="1">
      <alignment/>
      <protection/>
    </xf>
    <xf numFmtId="9" fontId="9" fillId="35" borderId="0" xfId="58" applyFont="1" applyFill="1" applyBorder="1" applyAlignment="1" applyProtection="1">
      <alignment/>
      <protection/>
    </xf>
    <xf numFmtId="7" fontId="1" fillId="0" borderId="11" xfId="0" applyNumberFormat="1" applyFont="1" applyFill="1" applyBorder="1" applyAlignment="1" applyProtection="1">
      <alignment horizontal="right"/>
      <protection/>
    </xf>
    <xf numFmtId="0" fontId="1" fillId="34" borderId="11" xfId="0" applyFont="1" applyFill="1" applyBorder="1" applyAlignment="1" applyProtection="1">
      <alignment horizontal="left" indent="2"/>
      <protection/>
    </xf>
    <xf numFmtId="3" fontId="2" fillId="34" borderId="0" xfId="0" applyNumberFormat="1" applyFont="1" applyFill="1" applyBorder="1" applyAlignment="1" applyProtection="1">
      <alignment horizontal="left"/>
      <protection/>
    </xf>
    <xf numFmtId="171" fontId="1" fillId="0" borderId="11" xfId="0" applyNumberFormat="1" applyFont="1" applyFill="1" applyBorder="1" applyAlignment="1" applyProtection="1">
      <alignment horizontal="right"/>
      <protection/>
    </xf>
    <xf numFmtId="180" fontId="1" fillId="0" borderId="11" xfId="0" applyNumberFormat="1" applyFont="1" applyFill="1" applyBorder="1" applyAlignment="1" applyProtection="1">
      <alignment horizontal="right"/>
      <protection/>
    </xf>
    <xf numFmtId="0" fontId="1" fillId="0" borderId="18" xfId="0" applyFont="1" applyFill="1" applyBorder="1" applyAlignment="1" applyProtection="1">
      <alignment horizontal="left" indent="1"/>
      <protection/>
    </xf>
    <xf numFmtId="0" fontId="1" fillId="0" borderId="12" xfId="0" applyFont="1" applyFill="1" applyBorder="1" applyAlignment="1" applyProtection="1">
      <alignment horizontal="left"/>
      <protection/>
    </xf>
    <xf numFmtId="0" fontId="1" fillId="0" borderId="0" xfId="0" applyFont="1" applyFill="1" applyBorder="1" applyAlignment="1" applyProtection="1">
      <alignment horizontal="right"/>
      <protection/>
    </xf>
    <xf numFmtId="0" fontId="1" fillId="0" borderId="18" xfId="0" applyFont="1" applyFill="1" applyBorder="1" applyAlignment="1" applyProtection="1">
      <alignment wrapText="1"/>
      <protection/>
    </xf>
    <xf numFmtId="3" fontId="1" fillId="0" borderId="0" xfId="0" applyNumberFormat="1" applyFont="1" applyFill="1" applyBorder="1" applyAlignment="1" applyProtection="1">
      <alignment horizontal="right"/>
      <protection/>
    </xf>
    <xf numFmtId="0" fontId="1" fillId="0" borderId="15" xfId="0" applyFont="1" applyFill="1" applyBorder="1" applyAlignment="1" applyProtection="1">
      <alignment horizontal="left"/>
      <protection/>
    </xf>
    <xf numFmtId="0" fontId="0" fillId="0" borderId="0" xfId="0" applyFont="1" applyAlignment="1">
      <alignment/>
    </xf>
    <xf numFmtId="0" fontId="16" fillId="0" borderId="0" xfId="52" applyFont="1" applyFill="1" applyAlignment="1" applyProtection="1">
      <alignment horizontal="left"/>
      <protection/>
    </xf>
    <xf numFmtId="0" fontId="1" fillId="0" borderId="0" xfId="0" applyFont="1" applyFill="1" applyAlignment="1" applyProtection="1">
      <alignment horizontal="left"/>
      <protection/>
    </xf>
    <xf numFmtId="0" fontId="1" fillId="0" borderId="0" xfId="0" applyFont="1" applyFill="1" applyAlignment="1" applyProtection="1">
      <alignment horizontal="right"/>
      <protection/>
    </xf>
    <xf numFmtId="0" fontId="1" fillId="0" borderId="11" xfId="0" applyFont="1" applyFill="1" applyBorder="1" applyAlignment="1" applyProtection="1">
      <alignment horizontal="left" indent="1"/>
      <protection/>
    </xf>
    <xf numFmtId="3" fontId="1" fillId="0" borderId="11" xfId="0" applyNumberFormat="1" applyFont="1" applyFill="1" applyBorder="1" applyAlignment="1" applyProtection="1">
      <alignment horizontal="right"/>
      <protection/>
    </xf>
    <xf numFmtId="0" fontId="1" fillId="0" borderId="13" xfId="0" applyFont="1" applyFill="1" applyBorder="1" applyAlignment="1" applyProtection="1">
      <alignment horizontal="left" indent="1"/>
      <protection/>
    </xf>
    <xf numFmtId="3" fontId="1" fillId="0" borderId="13" xfId="0" applyNumberFormat="1" applyFont="1" applyFill="1" applyBorder="1" applyAlignment="1" applyProtection="1">
      <alignment horizontal="right"/>
      <protection/>
    </xf>
    <xf numFmtId="0" fontId="17" fillId="0" borderId="18" xfId="0" applyFont="1" applyBorder="1" applyAlignment="1">
      <alignment wrapText="1"/>
    </xf>
    <xf numFmtId="0" fontId="11" fillId="0" borderId="0" xfId="0" applyFont="1" applyAlignment="1">
      <alignment horizontal="center" wrapText="1"/>
    </xf>
    <xf numFmtId="0" fontId="11" fillId="0" borderId="0" xfId="0" applyFont="1" applyFill="1" applyAlignment="1">
      <alignment horizontal="center" wrapText="1"/>
    </xf>
    <xf numFmtId="0" fontId="1" fillId="0" borderId="0" xfId="0" applyFont="1" applyAlignment="1">
      <alignment horizontal="left" wrapText="1"/>
    </xf>
    <xf numFmtId="0" fontId="12" fillId="0" borderId="0" xfId="0" applyFont="1" applyAlignment="1">
      <alignment horizontal="center" wrapText="1"/>
    </xf>
    <xf numFmtId="0" fontId="9" fillId="33" borderId="14" xfId="0" applyFont="1" applyFill="1" applyBorder="1" applyAlignment="1" applyProtection="1">
      <alignment horizontal="center" wrapText="1"/>
      <protection/>
    </xf>
    <xf numFmtId="0" fontId="3" fillId="33" borderId="0" xfId="0" applyFont="1" applyFill="1" applyBorder="1" applyAlignment="1" applyProtection="1">
      <alignment horizontal="center" wrapText="1"/>
      <protection/>
    </xf>
    <xf numFmtId="0" fontId="12" fillId="0" borderId="0" xfId="0" applyFont="1" applyFill="1" applyAlignment="1">
      <alignment horizontal="center" wrapText="1"/>
    </xf>
    <xf numFmtId="0" fontId="9" fillId="34" borderId="21" xfId="0" applyFont="1" applyFill="1" applyBorder="1" applyAlignment="1" applyProtection="1">
      <alignment horizontal="center" wrapText="1"/>
      <protection/>
    </xf>
    <xf numFmtId="0" fontId="8" fillId="0" borderId="16" xfId="0" applyFont="1" applyBorder="1" applyAlignment="1" applyProtection="1">
      <alignment horizontal="center"/>
      <protection/>
    </xf>
    <xf numFmtId="0" fontId="8" fillId="0" borderId="17" xfId="0" applyFont="1" applyBorder="1" applyAlignment="1" applyProtection="1">
      <alignment horizontal="center"/>
      <protection/>
    </xf>
    <xf numFmtId="0" fontId="8" fillId="0" borderId="10" xfId="0" applyFont="1" applyBorder="1" applyAlignment="1" applyProtection="1">
      <alignment horizontal="center"/>
      <protection/>
    </xf>
    <xf numFmtId="0" fontId="9" fillId="0" borderId="14" xfId="0" applyFont="1" applyFill="1" applyBorder="1" applyAlignment="1" applyProtection="1">
      <alignment horizontal="center"/>
      <protection/>
    </xf>
    <xf numFmtId="0" fontId="1" fillId="0" borderId="18" xfId="0" applyFont="1" applyBorder="1" applyAlignment="1">
      <alignment vertical="center" wrapText="1"/>
    </xf>
    <xf numFmtId="0" fontId="0" fillId="0" borderId="22" xfId="0" applyBorder="1" applyAlignment="1">
      <alignment vertical="center" wrapText="1"/>
    </xf>
    <xf numFmtId="0" fontId="1" fillId="0" borderId="18" xfId="0" applyFont="1" applyBorder="1" applyAlignment="1">
      <alignment wrapText="1"/>
    </xf>
    <xf numFmtId="187" fontId="1" fillId="0" borderId="0" xfId="0" applyNumberFormat="1" applyFont="1" applyFill="1" applyBorder="1" applyAlignment="1" applyProtection="1">
      <alignment horizontal="righ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8505825" cy="885825"/>
        </a:xfrm>
        <a:prstGeom prst="rect">
          <a:avLst/>
        </a:prstGeom>
        <a:noFill/>
        <a:ln w="9525" cmpd="sng">
          <a:noFill/>
        </a:ln>
      </xdr:spPr>
    </xdr:pic>
    <xdr:clientData/>
  </xdr:twoCellAnchor>
  <xdr:twoCellAnchor>
    <xdr:from>
      <xdr:col>0</xdr:col>
      <xdr:colOff>47625</xdr:colOff>
      <xdr:row>14</xdr:row>
      <xdr:rowOff>142875</xdr:rowOff>
    </xdr:from>
    <xdr:to>
      <xdr:col>0</xdr:col>
      <xdr:colOff>2571750</xdr:colOff>
      <xdr:row>16</xdr:row>
      <xdr:rowOff>152400</xdr:rowOff>
    </xdr:to>
    <xdr:sp>
      <xdr:nvSpPr>
        <xdr:cNvPr id="2" name="AutoShape 99"/>
        <xdr:cNvSpPr>
          <a:spLocks/>
        </xdr:cNvSpPr>
      </xdr:nvSpPr>
      <xdr:spPr>
        <a:xfrm>
          <a:off x="47625" y="2933700"/>
          <a:ext cx="2524125" cy="428625"/>
        </a:xfrm>
        <a:prstGeom prst="rightArrow">
          <a:avLst>
            <a:gd name="adj1" fmla="val 26861"/>
            <a:gd name="adj2" fmla="val -20268"/>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Arial"/>
              <a:ea typeface="Arial"/>
              <a:cs typeface="Arial"/>
            </a:rPr>
            <a:t>Choose type of water cooler from the drop-down menu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6:N42"/>
  <sheetViews>
    <sheetView showGridLines="0" showRowColHeaders="0" tabSelected="1" zoomScale="95" zoomScaleNormal="95" zoomScalePageLayoutView="0" workbookViewId="0" topLeftCell="A1">
      <selection activeCell="C13" sqref="C13"/>
    </sheetView>
  </sheetViews>
  <sheetFormatPr defaultColWidth="9.140625" defaultRowHeight="12.75" outlineLevelRow="1"/>
  <cols>
    <col min="1" max="1" width="40.28125" style="1" customWidth="1"/>
    <col min="2" max="2" width="5.8515625" style="1" customWidth="1"/>
    <col min="3" max="3" width="15.140625" style="1" customWidth="1"/>
    <col min="4" max="4" width="5.28125" style="1" customWidth="1"/>
    <col min="5" max="5" width="4.7109375" style="1" customWidth="1"/>
    <col min="6" max="6" width="3.421875" style="1" customWidth="1"/>
    <col min="7" max="7" width="16.28125" style="1" customWidth="1"/>
    <col min="8" max="8" width="5.421875" style="1" customWidth="1"/>
    <col min="9" max="9" width="4.7109375" style="1" customWidth="1"/>
    <col min="10" max="10" width="3.7109375" style="1" customWidth="1"/>
    <col min="11" max="11" width="16.281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spans="1:13" ht="18">
      <c r="A6" s="150" t="s">
        <v>49</v>
      </c>
      <c r="B6" s="150"/>
      <c r="C6" s="150"/>
      <c r="D6" s="150"/>
      <c r="E6" s="150"/>
      <c r="F6" s="150"/>
      <c r="G6" s="150"/>
      <c r="H6" s="150"/>
      <c r="I6" s="150"/>
      <c r="J6" s="150"/>
      <c r="K6" s="150"/>
      <c r="L6" s="150"/>
      <c r="M6" s="150"/>
    </row>
    <row r="7" spans="1:13" ht="15.75" customHeight="1">
      <c r="A7" s="151" t="str">
        <f>""&amp;C13&amp;" ENERGY STAR Qualified Water Cooler(s)"</f>
        <v>1 ENERGY STAR Qualified Water Cooler(s)</v>
      </c>
      <c r="B7" s="151"/>
      <c r="C7" s="151"/>
      <c r="D7" s="151"/>
      <c r="E7" s="151"/>
      <c r="F7" s="151"/>
      <c r="G7" s="151"/>
      <c r="H7" s="151"/>
      <c r="I7" s="151"/>
      <c r="J7" s="151"/>
      <c r="K7" s="151"/>
      <c r="L7" s="151"/>
      <c r="M7" s="151"/>
    </row>
    <row r="8" spans="1:13" ht="15.75" customHeight="1">
      <c r="A8" s="31"/>
      <c r="B8" s="31"/>
      <c r="C8" s="31"/>
      <c r="D8" s="31"/>
      <c r="E8" s="31"/>
      <c r="F8" s="31"/>
      <c r="G8" s="31"/>
      <c r="H8" s="31"/>
      <c r="I8" s="31"/>
      <c r="J8" s="31"/>
      <c r="K8" s="31"/>
      <c r="L8" s="31"/>
      <c r="M8" s="31"/>
    </row>
    <row r="9" spans="1:13" s="2" customFormat="1" ht="24" customHeight="1">
      <c r="A9" s="152" t="s">
        <v>23</v>
      </c>
      <c r="B9" s="152"/>
      <c r="C9" s="152"/>
      <c r="D9" s="152"/>
      <c r="E9" s="152"/>
      <c r="F9" s="152"/>
      <c r="G9" s="152"/>
      <c r="H9" s="152"/>
      <c r="I9" s="152"/>
      <c r="J9" s="152"/>
      <c r="K9" s="152"/>
      <c r="L9" s="152"/>
      <c r="M9" s="152"/>
    </row>
    <row r="10" ht="15.75" customHeight="1">
      <c r="A10" s="22"/>
    </row>
    <row r="11" spans="1:13" ht="15.75">
      <c r="A11" s="153" t="s">
        <v>0</v>
      </c>
      <c r="B11" s="153"/>
      <c r="C11" s="153"/>
      <c r="D11" s="153"/>
      <c r="E11" s="153"/>
      <c r="F11" s="153"/>
      <c r="G11" s="153"/>
      <c r="H11" s="153"/>
      <c r="I11" s="153"/>
      <c r="J11" s="153"/>
      <c r="K11" s="153"/>
      <c r="L11" s="153"/>
      <c r="M11" s="153"/>
    </row>
    <row r="12" spans="1:13" ht="4.5" customHeight="1" thickBot="1">
      <c r="A12" s="32"/>
      <c r="B12" s="33"/>
      <c r="C12" s="33"/>
      <c r="D12" s="33">
        <v>4</v>
      </c>
      <c r="E12" s="33"/>
      <c r="F12" s="33"/>
      <c r="G12" s="33"/>
      <c r="H12" s="33"/>
      <c r="I12" s="33"/>
      <c r="J12" s="33"/>
      <c r="K12" s="33"/>
      <c r="L12" s="33"/>
      <c r="M12" s="3"/>
    </row>
    <row r="13" spans="1:14" ht="15.75" customHeight="1" thickBot="1">
      <c r="A13" s="4" t="s">
        <v>1</v>
      </c>
      <c r="B13" s="5"/>
      <c r="C13" s="77">
        <v>1</v>
      </c>
      <c r="D13" s="6"/>
      <c r="E13" s="6"/>
      <c r="F13" s="6"/>
      <c r="G13" s="6"/>
      <c r="H13" s="6"/>
      <c r="I13" s="6"/>
      <c r="J13" s="6"/>
      <c r="K13" s="6"/>
      <c r="L13" s="6"/>
      <c r="M13" s="7"/>
      <c r="N13" s="8"/>
    </row>
    <row r="14" spans="1:13" ht="15.75" customHeight="1" thickBot="1">
      <c r="A14" s="9" t="s">
        <v>27</v>
      </c>
      <c r="B14" s="5"/>
      <c r="C14" s="101">
        <f>Assumptions!B32</f>
        <v>0.0997</v>
      </c>
      <c r="D14" s="6"/>
      <c r="E14" s="6"/>
      <c r="F14" s="6"/>
      <c r="G14" s="6"/>
      <c r="H14" s="6"/>
      <c r="I14" s="6"/>
      <c r="J14" s="6"/>
      <c r="K14" s="6"/>
      <c r="L14" s="6"/>
      <c r="M14" s="7"/>
    </row>
    <row r="15" spans="1:13" ht="15.75" customHeight="1" thickBot="1">
      <c r="A15" s="9" t="s">
        <v>48</v>
      </c>
      <c r="B15" s="5"/>
      <c r="C15" s="114">
        <f>Assumptions!B26</f>
        <v>12</v>
      </c>
      <c r="D15" s="6"/>
      <c r="E15" s="6"/>
      <c r="F15" s="6"/>
      <c r="G15" s="6"/>
      <c r="H15" s="6"/>
      <c r="I15" s="6"/>
      <c r="J15" s="113"/>
      <c r="K15" s="6"/>
      <c r="L15" s="6"/>
      <c r="M15" s="7"/>
    </row>
    <row r="16" spans="1:13" ht="17.25" customHeight="1">
      <c r="A16" s="4"/>
      <c r="B16" s="6"/>
      <c r="C16" s="97"/>
      <c r="D16" s="86"/>
      <c r="E16" s="86"/>
      <c r="F16" s="6"/>
      <c r="G16" s="6"/>
      <c r="H16" s="6"/>
      <c r="I16" s="6"/>
      <c r="J16" s="6"/>
      <c r="K16" s="6"/>
      <c r="L16" s="6"/>
      <c r="M16" s="7"/>
    </row>
    <row r="17" spans="1:13" ht="15" customHeight="1">
      <c r="A17" s="4"/>
      <c r="B17" s="6"/>
      <c r="C17" s="98"/>
      <c r="D17" s="30"/>
      <c r="E17" s="30"/>
      <c r="F17" s="6"/>
      <c r="G17" s="6"/>
      <c r="H17" s="6"/>
      <c r="I17" s="6"/>
      <c r="J17" s="6"/>
      <c r="K17" s="6"/>
      <c r="L17" s="6"/>
      <c r="M17" s="7"/>
    </row>
    <row r="18" spans="1:13" ht="27.75" customHeight="1">
      <c r="A18" s="42"/>
      <c r="B18" s="154" t="s">
        <v>2</v>
      </c>
      <c r="C18" s="154"/>
      <c r="D18" s="154"/>
      <c r="E18" s="35"/>
      <c r="F18" s="154" t="s">
        <v>3</v>
      </c>
      <c r="G18" s="154"/>
      <c r="H18" s="154"/>
      <c r="I18" s="35"/>
      <c r="J18" s="155"/>
      <c r="K18" s="155"/>
      <c r="L18" s="155"/>
      <c r="M18" s="7"/>
    </row>
    <row r="19" spans="1:13" ht="10.5" customHeight="1" thickBot="1">
      <c r="A19" s="34"/>
      <c r="B19" s="35"/>
      <c r="C19" s="35"/>
      <c r="D19" s="35"/>
      <c r="E19" s="35"/>
      <c r="F19" s="35"/>
      <c r="G19" s="80"/>
      <c r="H19" s="35"/>
      <c r="I19" s="35"/>
      <c r="J19" s="35"/>
      <c r="K19" s="35"/>
      <c r="L19" s="35"/>
      <c r="M19" s="7"/>
    </row>
    <row r="20" spans="1:13" ht="15.75" customHeight="1" thickBot="1">
      <c r="A20" s="103" t="s">
        <v>38</v>
      </c>
      <c r="B20" s="35"/>
      <c r="C20" s="120">
        <f>IF(Assumptions!$E$3=1,Assumptions!B7,IF(Assumptions!$E$3=2,Assumptions!B10))</f>
        <v>9</v>
      </c>
      <c r="D20" s="104"/>
      <c r="E20" s="104"/>
      <c r="F20" s="104"/>
      <c r="G20" s="120">
        <f>IF(Assumptions!$E$3=1,Assumptions!B15,IF(Assumptions!$E$3=2,Assumptions!B18))</f>
        <v>9</v>
      </c>
      <c r="H20" s="35"/>
      <c r="I20" s="35"/>
      <c r="J20" s="35"/>
      <c r="K20" s="35"/>
      <c r="L20" s="35"/>
      <c r="M20" s="7"/>
    </row>
    <row r="21" spans="1:13" ht="15.75" customHeight="1" thickBot="1">
      <c r="A21" s="4" t="s">
        <v>39</v>
      </c>
      <c r="B21" s="6"/>
      <c r="C21" s="121">
        <f>IF(Assumptions!E3=1,Assumptions!G4,IF(Assumptions!E3=2,Assumptions!G5))</f>
        <v>1.2</v>
      </c>
      <c r="D21" s="10"/>
      <c r="E21" s="10"/>
      <c r="F21" s="10"/>
      <c r="G21" s="121">
        <f>IF(Assumptions!E3=1,Assumptions!H4,IF(Assumptions!E3=2,Assumptions!H5))</f>
        <v>2.19</v>
      </c>
      <c r="H21" s="10"/>
      <c r="I21" s="10"/>
      <c r="J21" s="11"/>
      <c r="K21" s="6"/>
      <c r="L21" s="10"/>
      <c r="M21" s="7"/>
    </row>
    <row r="22" spans="1:13" ht="4.5" customHeight="1">
      <c r="A22" s="12"/>
      <c r="B22" s="13"/>
      <c r="C22" s="75"/>
      <c r="D22" s="13"/>
      <c r="E22" s="13"/>
      <c r="F22" s="13"/>
      <c r="G22" s="76"/>
      <c r="H22" s="13"/>
      <c r="I22" s="13"/>
      <c r="J22" s="13"/>
      <c r="K22" s="13"/>
      <c r="L22" s="13"/>
      <c r="M22" s="14"/>
    </row>
    <row r="23" ht="14.25" customHeight="1">
      <c r="A23" s="105" t="s">
        <v>41</v>
      </c>
    </row>
    <row r="24" ht="15.75" customHeight="1">
      <c r="A24" s="36"/>
    </row>
    <row r="25" spans="1:13" ht="15.75">
      <c r="A25" s="153" t="str">
        <f>"Contract Costs and Savings for "&amp;C13&amp;" Water Cooler(s)"</f>
        <v>Contract Costs and Savings for 1 Water Cooler(s)</v>
      </c>
      <c r="B25" s="153"/>
      <c r="C25" s="153"/>
      <c r="D25" s="153"/>
      <c r="E25" s="153"/>
      <c r="F25" s="153"/>
      <c r="G25" s="153"/>
      <c r="H25" s="153"/>
      <c r="I25" s="153"/>
      <c r="J25" s="153"/>
      <c r="K25" s="153"/>
      <c r="L25" s="153"/>
      <c r="M25" s="153"/>
    </row>
    <row r="26" spans="1:13" ht="31.5" customHeight="1">
      <c r="A26" s="122" t="s">
        <v>40</v>
      </c>
      <c r="B26" s="157" t="str">
        <f>""&amp;C13&amp;" ENERGY STAR Qualified Units"</f>
        <v>1 ENERGY STAR Qualified Units</v>
      </c>
      <c r="C26" s="157"/>
      <c r="D26" s="157"/>
      <c r="E26" s="37"/>
      <c r="F26" s="157" t="str">
        <f>""&amp;C13&amp;" Conventional Units"</f>
        <v>1 Conventional Units</v>
      </c>
      <c r="G26" s="157"/>
      <c r="H26" s="157"/>
      <c r="I26" s="37"/>
      <c r="J26" s="157" t="s">
        <v>4</v>
      </c>
      <c r="K26" s="157"/>
      <c r="L26" s="157"/>
      <c r="M26" s="15"/>
    </row>
    <row r="27" spans="1:13" ht="15.75" customHeight="1">
      <c r="A27" s="19" t="s">
        <v>26</v>
      </c>
      <c r="B27" s="16"/>
      <c r="C27" s="18">
        <f>C28*C14</f>
        <v>43.6686</v>
      </c>
      <c r="D27" s="16"/>
      <c r="E27" s="16"/>
      <c r="F27" s="16"/>
      <c r="G27" s="18">
        <f>G28*C14</f>
        <v>79.695195</v>
      </c>
      <c r="H27" s="16"/>
      <c r="I27" s="16"/>
      <c r="J27" s="16"/>
      <c r="K27" s="18">
        <f>G27-C27</f>
        <v>36.026595</v>
      </c>
      <c r="L27" s="16"/>
      <c r="M27" s="17"/>
    </row>
    <row r="28" spans="1:13" s="22" customFormat="1" ht="15.75" customHeight="1" outlineLevel="1">
      <c r="A28" s="131" t="s">
        <v>50</v>
      </c>
      <c r="B28" s="20"/>
      <c r="C28" s="132">
        <f>(C13*C15*C21)*(365/12)</f>
        <v>438</v>
      </c>
      <c r="D28" s="20"/>
      <c r="E28" s="20"/>
      <c r="F28" s="20"/>
      <c r="G28" s="132">
        <f>(C13*C15*G21)*(365/12)</f>
        <v>799.35</v>
      </c>
      <c r="H28" s="20"/>
      <c r="I28" s="20"/>
      <c r="J28" s="20"/>
      <c r="K28" s="132">
        <f>G28-C28</f>
        <v>361.35</v>
      </c>
      <c r="L28" s="20"/>
      <c r="M28" s="21"/>
    </row>
    <row r="29" spans="1:13" ht="15.75" customHeight="1">
      <c r="A29" s="19" t="str">
        <f>"Rental Cost of"&amp;C13&amp;" unit(s)"</f>
        <v>Rental Cost of1 unit(s)</v>
      </c>
      <c r="B29" s="16"/>
      <c r="C29" s="87">
        <f>C13*C15*$C$20</f>
        <v>108</v>
      </c>
      <c r="D29" s="16"/>
      <c r="E29" s="16"/>
      <c r="F29" s="16"/>
      <c r="G29" s="87">
        <f>C13*C15*G20</f>
        <v>108</v>
      </c>
      <c r="H29" s="16"/>
      <c r="I29" s="16"/>
      <c r="J29" s="16"/>
      <c r="K29" s="18">
        <f>G29-C29</f>
        <v>0</v>
      </c>
      <c r="L29" s="16"/>
      <c r="M29" s="17"/>
    </row>
    <row r="30" spans="1:13" s="22" customFormat="1" ht="15.75" customHeight="1">
      <c r="A30" s="74" t="s">
        <v>5</v>
      </c>
      <c r="B30" s="16"/>
      <c r="C30" s="88">
        <f>C27+C29</f>
        <v>151.6686</v>
      </c>
      <c r="D30" s="20"/>
      <c r="E30" s="20"/>
      <c r="F30" s="20"/>
      <c r="G30" s="88">
        <f>G27+G29</f>
        <v>187.695195</v>
      </c>
      <c r="H30" s="20"/>
      <c r="I30" s="20"/>
      <c r="J30" s="20"/>
      <c r="K30" s="38">
        <f>K27+K29</f>
        <v>36.026595</v>
      </c>
      <c r="L30" s="20"/>
      <c r="M30" s="21"/>
    </row>
    <row r="31" spans="1:13" ht="6" customHeight="1">
      <c r="A31" s="23"/>
      <c r="B31" s="24"/>
      <c r="C31" s="24"/>
      <c r="D31" s="24"/>
      <c r="E31" s="24"/>
      <c r="F31" s="24"/>
      <c r="G31" s="24"/>
      <c r="H31" s="24"/>
      <c r="I31" s="24"/>
      <c r="J31" s="24"/>
      <c r="K31" s="24"/>
      <c r="L31" s="24"/>
      <c r="M31" s="25"/>
    </row>
    <row r="32" spans="1:13" ht="14.25">
      <c r="A32" s="39"/>
      <c r="B32" s="39"/>
      <c r="C32" s="39"/>
      <c r="D32" s="39"/>
      <c r="E32" s="39"/>
      <c r="F32" s="39"/>
      <c r="G32" s="39"/>
      <c r="H32" s="39"/>
      <c r="I32" s="39"/>
      <c r="J32" s="39"/>
      <c r="K32" s="39"/>
      <c r="L32" s="39"/>
      <c r="M32" s="39"/>
    </row>
    <row r="33" ht="15" customHeight="1"/>
    <row r="34" spans="1:13" ht="15.75" customHeight="1">
      <c r="A34" s="156" t="str">
        <f>"Summary of Benefits for "&amp;C13&amp;" Water Cooler(s)"</f>
        <v>Summary of Benefits for 1 Water Cooler(s)</v>
      </c>
      <c r="B34" s="156"/>
      <c r="C34" s="156"/>
      <c r="D34" s="156"/>
      <c r="E34" s="156"/>
      <c r="F34" s="156"/>
      <c r="G34" s="156"/>
      <c r="H34" s="156"/>
      <c r="I34" s="156"/>
      <c r="J34" s="156"/>
      <c r="K34" s="156"/>
      <c r="L34" s="156"/>
      <c r="M34" s="156"/>
    </row>
    <row r="35" spans="1:13" ht="15.75" customHeight="1">
      <c r="A35" s="123" t="s">
        <v>42</v>
      </c>
      <c r="B35" s="124"/>
      <c r="C35" s="124"/>
      <c r="D35" s="124"/>
      <c r="E35" s="124"/>
      <c r="F35" s="124"/>
      <c r="G35" s="124"/>
      <c r="H35" s="124"/>
      <c r="I35" s="124"/>
      <c r="J35" s="124"/>
      <c r="K35" s="127">
        <f>$C$13*$C$15*($G$21-$C$21)*(365/12)</f>
        <v>361.34999999999997</v>
      </c>
      <c r="L35" s="125"/>
      <c r="M35" s="126"/>
    </row>
    <row r="36" spans="1:13" ht="15.75" customHeight="1">
      <c r="A36" s="26" t="s">
        <v>51</v>
      </c>
      <c r="B36" s="41"/>
      <c r="C36" s="41"/>
      <c r="D36" s="41"/>
      <c r="E36" s="41"/>
      <c r="F36" s="41"/>
      <c r="G36" s="41"/>
      <c r="H36" s="41"/>
      <c r="I36" s="41"/>
      <c r="J36" s="41"/>
      <c r="K36" s="128">
        <f>K30</f>
        <v>36.026595</v>
      </c>
      <c r="L36" s="89"/>
      <c r="M36" s="92"/>
    </row>
    <row r="37" spans="1:13" ht="15.75" customHeight="1">
      <c r="A37" s="26" t="s">
        <v>6</v>
      </c>
      <c r="B37" s="41"/>
      <c r="C37" s="41"/>
      <c r="D37" s="41"/>
      <c r="E37" s="41"/>
      <c r="F37" s="41"/>
      <c r="G37" s="41"/>
      <c r="H37" s="41"/>
      <c r="I37" s="41"/>
      <c r="J37" s="41"/>
      <c r="K37" s="128">
        <f>K35*Assumptions!B36</f>
        <v>556.4789999999999</v>
      </c>
      <c r="L37" s="89"/>
      <c r="M37" s="92"/>
    </row>
    <row r="38" spans="1:13" ht="15.75" customHeight="1">
      <c r="A38" s="26" t="s">
        <v>7</v>
      </c>
      <c r="B38" s="41"/>
      <c r="C38" s="41"/>
      <c r="D38" s="41"/>
      <c r="E38" s="41"/>
      <c r="F38" s="41"/>
      <c r="G38" s="41"/>
      <c r="H38" s="41"/>
      <c r="I38" s="41"/>
      <c r="J38" s="41"/>
      <c r="K38" s="128">
        <f>K35*Assumptions!B36/Assumptions!B40</f>
        <v>0.04949119530416221</v>
      </c>
      <c r="L38" s="90"/>
      <c r="M38" s="93"/>
    </row>
    <row r="39" spans="1:13" ht="15.75" customHeight="1">
      <c r="A39" s="26" t="s">
        <v>8</v>
      </c>
      <c r="B39" s="41"/>
      <c r="C39" s="41"/>
      <c r="D39" s="41"/>
      <c r="E39" s="41"/>
      <c r="F39" s="41"/>
      <c r="G39" s="41"/>
      <c r="H39" s="41"/>
      <c r="I39" s="41"/>
      <c r="J39" s="41"/>
      <c r="K39" s="128">
        <f>K35*Assumptions!B36/Assumptions!B39</f>
        <v>0.0537816758480719</v>
      </c>
      <c r="L39" s="90"/>
      <c r="M39" s="93"/>
    </row>
    <row r="40" spans="1:13" ht="15.75" customHeight="1">
      <c r="A40" s="78" t="s">
        <v>43</v>
      </c>
      <c r="B40" s="41"/>
      <c r="C40" s="41"/>
      <c r="D40" s="41"/>
      <c r="E40" s="41"/>
      <c r="F40" s="41"/>
      <c r="G40" s="41"/>
      <c r="H40" s="41"/>
      <c r="I40" s="41"/>
      <c r="J40" s="41"/>
      <c r="K40" s="129">
        <f>K30/G30</f>
        <v>0.19194202067879254</v>
      </c>
      <c r="L40" s="91"/>
      <c r="M40" s="94"/>
    </row>
    <row r="41" spans="1:13" s="29" customFormat="1" ht="4.5" customHeight="1">
      <c r="A41" s="79"/>
      <c r="B41" s="27"/>
      <c r="C41" s="27"/>
      <c r="D41" s="27"/>
      <c r="E41" s="27"/>
      <c r="F41" s="27"/>
      <c r="G41" s="27"/>
      <c r="H41" s="27"/>
      <c r="I41" s="27"/>
      <c r="J41" s="27"/>
      <c r="K41" s="27"/>
      <c r="L41" s="27"/>
      <c r="M41" s="28"/>
    </row>
    <row r="42" s="29" customFormat="1" ht="15.75" customHeight="1">
      <c r="A42" s="40"/>
    </row>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sheetData>
  <sheetProtection sheet="1"/>
  <mergeCells count="12">
    <mergeCell ref="A25:M25"/>
    <mergeCell ref="A34:M34"/>
    <mergeCell ref="B26:D26"/>
    <mergeCell ref="F26:H26"/>
    <mergeCell ref="J26:L26"/>
    <mergeCell ref="B18:D18"/>
    <mergeCell ref="A6:M6"/>
    <mergeCell ref="A7:M7"/>
    <mergeCell ref="A9:M9"/>
    <mergeCell ref="A11:M11"/>
    <mergeCell ref="F18:H18"/>
    <mergeCell ref="J18:L18"/>
  </mergeCells>
  <printOptions horizontalCentered="1"/>
  <pageMargins left="1" right="1" top="0.5" bottom="0.5" header="0.25" footer="0.25"/>
  <pageSetup fitToHeight="1" fitToWidth="1" horizontalDpi="600" verticalDpi="600" orientation="portrait" scale="65" r:id="rId3"/>
  <drawing r:id="rId2"/>
  <legacyDrawing r:id="rId1"/>
</worksheet>
</file>

<file path=xl/worksheets/sheet2.xml><?xml version="1.0" encoding="utf-8"?>
<worksheet xmlns="http://schemas.openxmlformats.org/spreadsheetml/2006/main" xmlns:r="http://schemas.openxmlformats.org/officeDocument/2006/relationships">
  <dimension ref="A1:U148"/>
  <sheetViews>
    <sheetView showGridLines="0" zoomScalePageLayoutView="0" workbookViewId="0" topLeftCell="A1">
      <selection activeCell="A3" sqref="A3"/>
    </sheetView>
  </sheetViews>
  <sheetFormatPr defaultColWidth="9.140625" defaultRowHeight="12.75"/>
  <cols>
    <col min="1" max="1" width="51.57421875" style="46" bestFit="1" customWidth="1"/>
    <col min="2" max="2" width="10.140625" style="64" bestFit="1" customWidth="1"/>
    <col min="3" max="3" width="13.57421875" style="65" bestFit="1" customWidth="1"/>
    <col min="4" max="4" width="82.140625" style="63" customWidth="1"/>
    <col min="5" max="5" width="9.140625" style="46" customWidth="1"/>
    <col min="6" max="6" width="18.421875" style="46" bestFit="1" customWidth="1"/>
    <col min="7" max="7" width="9.140625" style="46" customWidth="1"/>
    <col min="8" max="8" width="9.57421875" style="46" bestFit="1" customWidth="1"/>
    <col min="9" max="21" width="9.140625" style="46" customWidth="1"/>
    <col min="22" max="16384" width="9.140625" style="47" customWidth="1"/>
  </cols>
  <sheetData>
    <row r="1" spans="1:9" ht="15.75">
      <c r="A1" s="158" t="s">
        <v>37</v>
      </c>
      <c r="B1" s="159"/>
      <c r="C1" s="159"/>
      <c r="D1" s="160"/>
      <c r="E1" s="45"/>
      <c r="F1" s="45"/>
      <c r="G1" s="45"/>
      <c r="H1" s="45"/>
      <c r="I1" s="45"/>
    </row>
    <row r="2" spans="1:9" ht="15.75">
      <c r="A2" s="83"/>
      <c r="B2" s="48"/>
      <c r="C2" s="48"/>
      <c r="D2" s="84"/>
      <c r="E2" s="115"/>
      <c r="F2" s="115"/>
      <c r="G2" s="115"/>
      <c r="H2" s="115"/>
      <c r="I2" s="115"/>
    </row>
    <row r="3" spans="1:11" ht="15">
      <c r="A3" s="67" t="s">
        <v>9</v>
      </c>
      <c r="B3" s="161" t="s">
        <v>10</v>
      </c>
      <c r="C3" s="161"/>
      <c r="D3" s="102" t="s">
        <v>11</v>
      </c>
      <c r="E3" s="116">
        <v>2</v>
      </c>
      <c r="F3" s="116"/>
      <c r="G3" s="116" t="s">
        <v>34</v>
      </c>
      <c r="H3" s="116" t="s">
        <v>35</v>
      </c>
      <c r="I3" s="116"/>
      <c r="J3" s="107"/>
      <c r="K3" s="107"/>
    </row>
    <row r="4" spans="1:11" ht="15">
      <c r="A4" s="70" t="s">
        <v>12</v>
      </c>
      <c r="B4" s="49"/>
      <c r="C4" s="50"/>
      <c r="D4" s="51"/>
      <c r="E4" s="116"/>
      <c r="F4" s="117" t="s">
        <v>30</v>
      </c>
      <c r="G4" s="118">
        <v>0.16</v>
      </c>
      <c r="H4" s="118">
        <v>0.29</v>
      </c>
      <c r="I4" s="116"/>
      <c r="J4" s="107"/>
      <c r="K4" s="107"/>
    </row>
    <row r="5" spans="1:11" ht="12.75">
      <c r="A5" s="52" t="s">
        <v>2</v>
      </c>
      <c r="B5" s="53"/>
      <c r="C5" s="43"/>
      <c r="D5" s="44"/>
      <c r="E5" s="116"/>
      <c r="F5" s="117" t="s">
        <v>36</v>
      </c>
      <c r="G5" s="118">
        <v>1.2</v>
      </c>
      <c r="H5" s="118">
        <v>2.19</v>
      </c>
      <c r="I5" s="116"/>
      <c r="J5" s="107"/>
      <c r="K5" s="107"/>
    </row>
    <row r="6" spans="1:11" ht="12.75">
      <c r="A6" s="52" t="s">
        <v>30</v>
      </c>
      <c r="B6" s="53"/>
      <c r="C6" s="43"/>
      <c r="D6" s="44"/>
      <c r="E6" s="116"/>
      <c r="F6" s="119"/>
      <c r="G6" s="118"/>
      <c r="H6" s="116"/>
      <c r="I6" s="116"/>
      <c r="J6" s="107"/>
      <c r="K6" s="107"/>
    </row>
    <row r="7" spans="1:11" ht="12.75">
      <c r="A7" s="81" t="s">
        <v>44</v>
      </c>
      <c r="B7" s="133">
        <v>7</v>
      </c>
      <c r="C7" s="43"/>
      <c r="D7" s="85" t="s">
        <v>53</v>
      </c>
      <c r="E7" s="106"/>
      <c r="F7" s="109"/>
      <c r="G7" s="108"/>
      <c r="H7" s="108"/>
      <c r="I7" s="106"/>
      <c r="J7" s="107"/>
      <c r="K7" s="107"/>
    </row>
    <row r="8" spans="1:11" ht="12.75">
      <c r="A8" s="72" t="s">
        <v>31</v>
      </c>
      <c r="B8" s="99">
        <v>0.16</v>
      </c>
      <c r="C8" s="96" t="s">
        <v>33</v>
      </c>
      <c r="D8" s="85" t="s">
        <v>52</v>
      </c>
      <c r="E8" s="107"/>
      <c r="F8" s="110"/>
      <c r="G8" s="111"/>
      <c r="H8" s="112"/>
      <c r="I8" s="107"/>
      <c r="J8" s="107"/>
      <c r="K8" s="107"/>
    </row>
    <row r="9" spans="1:11" ht="12.75">
      <c r="A9" s="52" t="s">
        <v>32</v>
      </c>
      <c r="B9" s="95"/>
      <c r="C9" s="96"/>
      <c r="D9" s="44"/>
      <c r="E9" s="107"/>
      <c r="F9" s="107"/>
      <c r="G9" s="107"/>
      <c r="H9" s="2"/>
      <c r="I9" s="107"/>
      <c r="J9" s="107"/>
      <c r="K9" s="107"/>
    </row>
    <row r="10" spans="1:11" ht="12.75">
      <c r="A10" s="81" t="s">
        <v>44</v>
      </c>
      <c r="B10" s="130">
        <v>9</v>
      </c>
      <c r="C10" s="96"/>
      <c r="D10" s="85" t="s">
        <v>53</v>
      </c>
      <c r="E10" s="107"/>
      <c r="F10" s="107"/>
      <c r="G10" s="107"/>
      <c r="H10" s="2"/>
      <c r="I10" s="107"/>
      <c r="J10" s="107"/>
      <c r="K10" s="107"/>
    </row>
    <row r="11" spans="1:4" ht="12.75">
      <c r="A11" s="72" t="s">
        <v>31</v>
      </c>
      <c r="B11" s="134">
        <v>1.2</v>
      </c>
      <c r="C11" s="96" t="s">
        <v>33</v>
      </c>
      <c r="D11" s="85" t="s">
        <v>52</v>
      </c>
    </row>
    <row r="12" spans="1:4" ht="12.75">
      <c r="A12" s="73"/>
      <c r="B12" s="53"/>
      <c r="C12" s="43"/>
      <c r="D12" s="44"/>
    </row>
    <row r="13" spans="1:4" ht="12.75">
      <c r="A13" s="66" t="s">
        <v>3</v>
      </c>
      <c r="B13" s="53"/>
      <c r="C13" s="43"/>
      <c r="D13" s="44"/>
    </row>
    <row r="14" spans="1:4" ht="12.75">
      <c r="A14" s="52" t="s">
        <v>30</v>
      </c>
      <c r="B14" s="53"/>
      <c r="C14" s="43"/>
      <c r="D14" s="44"/>
    </row>
    <row r="15" spans="1:4" ht="12.75">
      <c r="A15" s="81" t="s">
        <v>44</v>
      </c>
      <c r="B15" s="130">
        <v>7</v>
      </c>
      <c r="C15" s="43"/>
      <c r="D15" s="85" t="s">
        <v>53</v>
      </c>
    </row>
    <row r="16" spans="1:4" ht="12.75">
      <c r="A16" s="72" t="s">
        <v>31</v>
      </c>
      <c r="B16" s="99">
        <v>0.29</v>
      </c>
      <c r="C16" s="96" t="s">
        <v>33</v>
      </c>
      <c r="D16" s="85" t="s">
        <v>52</v>
      </c>
    </row>
    <row r="17" spans="1:21" s="63" customFormat="1" ht="12.75">
      <c r="A17" s="52" t="s">
        <v>32</v>
      </c>
      <c r="B17" s="100"/>
      <c r="C17" s="96"/>
      <c r="D17" s="44"/>
      <c r="E17" s="62"/>
      <c r="F17" s="62"/>
      <c r="G17" s="62"/>
      <c r="H17" s="62"/>
      <c r="I17" s="62"/>
      <c r="J17" s="62"/>
      <c r="K17" s="62"/>
      <c r="L17" s="62"/>
      <c r="M17" s="62"/>
      <c r="N17" s="62"/>
      <c r="O17" s="62"/>
      <c r="P17" s="62"/>
      <c r="Q17" s="62"/>
      <c r="R17" s="62"/>
      <c r="S17" s="62"/>
      <c r="T17" s="62"/>
      <c r="U17" s="62"/>
    </row>
    <row r="18" spans="1:21" s="63" customFormat="1" ht="12.75">
      <c r="A18" s="81" t="s">
        <v>44</v>
      </c>
      <c r="B18" s="130">
        <v>9</v>
      </c>
      <c r="C18" s="96"/>
      <c r="D18" s="85" t="s">
        <v>53</v>
      </c>
      <c r="E18" s="62"/>
      <c r="F18" s="62"/>
      <c r="G18" s="62"/>
      <c r="H18" s="62"/>
      <c r="I18" s="62"/>
      <c r="J18" s="62"/>
      <c r="K18" s="62"/>
      <c r="L18" s="62"/>
      <c r="M18" s="62"/>
      <c r="N18" s="62"/>
      <c r="O18" s="62"/>
      <c r="P18" s="62"/>
      <c r="Q18" s="62"/>
      <c r="R18" s="62"/>
      <c r="S18" s="62"/>
      <c r="T18" s="62"/>
      <c r="U18" s="62"/>
    </row>
    <row r="19" spans="1:21" s="63" customFormat="1" ht="12.75">
      <c r="A19" s="72" t="s">
        <v>31</v>
      </c>
      <c r="B19" s="134">
        <v>2.19</v>
      </c>
      <c r="C19" s="96" t="s">
        <v>33</v>
      </c>
      <c r="D19" s="85" t="s">
        <v>52</v>
      </c>
      <c r="E19" s="62"/>
      <c r="F19" s="62"/>
      <c r="G19" s="62"/>
      <c r="H19" s="62"/>
      <c r="I19" s="62"/>
      <c r="J19" s="62"/>
      <c r="K19" s="62"/>
      <c r="L19" s="62"/>
      <c r="M19" s="62"/>
      <c r="N19" s="62"/>
      <c r="O19" s="62"/>
      <c r="P19" s="62"/>
      <c r="Q19" s="62"/>
      <c r="R19" s="62"/>
      <c r="S19" s="62"/>
      <c r="T19" s="62"/>
      <c r="U19" s="62"/>
    </row>
    <row r="20" spans="1:4" ht="12.75">
      <c r="A20" s="73"/>
      <c r="B20" s="56"/>
      <c r="C20" s="54"/>
      <c r="D20" s="44"/>
    </row>
    <row r="21" spans="1:4" ht="15">
      <c r="A21" s="68" t="s">
        <v>13</v>
      </c>
      <c r="B21" s="55"/>
      <c r="C21" s="57"/>
      <c r="D21" s="44"/>
    </row>
    <row r="22" spans="1:4" ht="12.75">
      <c r="A22" s="81" t="s">
        <v>18</v>
      </c>
      <c r="B22" s="130">
        <v>20</v>
      </c>
      <c r="C22" s="43"/>
      <c r="D22" s="44" t="s">
        <v>22</v>
      </c>
    </row>
    <row r="23" spans="1:4" ht="12.75">
      <c r="A23" s="81" t="s">
        <v>20</v>
      </c>
      <c r="B23" s="53">
        <v>0</v>
      </c>
      <c r="C23" s="43"/>
      <c r="D23" s="44" t="s">
        <v>29</v>
      </c>
    </row>
    <row r="24" spans="1:4" ht="12.75">
      <c r="A24" s="81"/>
      <c r="B24" s="82"/>
      <c r="C24" s="43"/>
      <c r="D24" s="44"/>
    </row>
    <row r="25" spans="1:4" ht="15">
      <c r="A25" s="68" t="s">
        <v>14</v>
      </c>
      <c r="B25" s="53"/>
      <c r="C25" s="43"/>
      <c r="D25" s="44"/>
    </row>
    <row r="26" spans="1:4" ht="12.75">
      <c r="A26" s="73" t="s">
        <v>46</v>
      </c>
      <c r="B26" s="53">
        <v>12</v>
      </c>
      <c r="C26" s="43" t="s">
        <v>47</v>
      </c>
      <c r="D26" s="44" t="s">
        <v>45</v>
      </c>
    </row>
    <row r="27" spans="1:4" ht="12.75">
      <c r="A27" s="73"/>
      <c r="B27" s="53"/>
      <c r="C27" s="43"/>
      <c r="D27" s="85"/>
    </row>
    <row r="28" spans="1:4" ht="15">
      <c r="A28" s="67" t="s">
        <v>15</v>
      </c>
      <c r="B28" s="53"/>
      <c r="C28" s="43"/>
      <c r="D28" s="44"/>
    </row>
    <row r="29" spans="1:4" ht="25.5">
      <c r="A29" s="71" t="s">
        <v>16</v>
      </c>
      <c r="B29" s="59">
        <v>0.04</v>
      </c>
      <c r="C29" s="43"/>
      <c r="D29" s="60" t="s">
        <v>17</v>
      </c>
    </row>
    <row r="30" spans="1:4" ht="12.75">
      <c r="A30" s="44"/>
      <c r="B30" s="61"/>
      <c r="C30" s="43"/>
      <c r="D30" s="44"/>
    </row>
    <row r="31" spans="1:4" ht="15">
      <c r="A31" s="69" t="s">
        <v>28</v>
      </c>
      <c r="B31" s="61"/>
      <c r="C31" s="43"/>
      <c r="D31" s="44"/>
    </row>
    <row r="32" spans="1:4" ht="12.75" customHeight="1">
      <c r="A32" s="135" t="s">
        <v>54</v>
      </c>
      <c r="B32" s="165">
        <v>0.0997</v>
      </c>
      <c r="C32" s="136" t="s">
        <v>24</v>
      </c>
      <c r="D32" s="164" t="s">
        <v>62</v>
      </c>
    </row>
    <row r="33" spans="1:4" ht="12.75">
      <c r="A33" s="135" t="s">
        <v>55</v>
      </c>
      <c r="B33" s="165">
        <v>0.1151</v>
      </c>
      <c r="C33" s="136" t="s">
        <v>24</v>
      </c>
      <c r="D33" s="164"/>
    </row>
    <row r="34" spans="1:4" ht="12.75">
      <c r="A34" s="135"/>
      <c r="B34" s="137"/>
      <c r="C34" s="136"/>
      <c r="D34" s="138"/>
    </row>
    <row r="35" spans="1:4" ht="15">
      <c r="A35" s="69" t="s">
        <v>21</v>
      </c>
      <c r="B35" s="137"/>
      <c r="C35" s="136"/>
      <c r="D35" s="138"/>
    </row>
    <row r="36" spans="1:4" ht="15.75">
      <c r="A36" s="135" t="s">
        <v>25</v>
      </c>
      <c r="B36" s="137">
        <v>1.54</v>
      </c>
      <c r="C36" s="136" t="s">
        <v>56</v>
      </c>
      <c r="D36" s="149" t="s">
        <v>63</v>
      </c>
    </row>
    <row r="37" spans="1:4" ht="12.75">
      <c r="A37" s="85"/>
      <c r="B37" s="137"/>
      <c r="C37" s="136"/>
      <c r="D37" s="138"/>
    </row>
    <row r="38" spans="1:4" ht="16.5">
      <c r="A38" s="69" t="s">
        <v>19</v>
      </c>
      <c r="B38" s="139"/>
      <c r="C38" s="136"/>
      <c r="D38" s="138"/>
    </row>
    <row r="39" spans="1:4" ht="15.75">
      <c r="A39" s="145" t="s">
        <v>57</v>
      </c>
      <c r="B39" s="146">
        <v>10347</v>
      </c>
      <c r="C39" s="136" t="s">
        <v>59</v>
      </c>
      <c r="D39" s="162" t="s">
        <v>60</v>
      </c>
    </row>
    <row r="40" spans="1:4" ht="15.75">
      <c r="A40" s="147" t="s">
        <v>61</v>
      </c>
      <c r="B40" s="148">
        <v>11244</v>
      </c>
      <c r="C40" s="140" t="s">
        <v>59</v>
      </c>
      <c r="D40" s="163"/>
    </row>
    <row r="41" ht="12.75">
      <c r="A41" s="62"/>
    </row>
    <row r="42" spans="1:4" ht="12.75">
      <c r="A42" s="141" t="s">
        <v>58</v>
      </c>
      <c r="B42" s="142"/>
      <c r="C42" s="143"/>
      <c r="D42" s="29"/>
    </row>
    <row r="43" spans="1:4" ht="12.75">
      <c r="A43" s="106" t="s">
        <v>64</v>
      </c>
      <c r="B43" s="144"/>
      <c r="C43" s="143"/>
      <c r="D43" s="29"/>
    </row>
    <row r="44" spans="1:4" ht="12.75">
      <c r="A44" s="106"/>
      <c r="B44" s="144"/>
      <c r="C44" s="143"/>
      <c r="D44" s="29"/>
    </row>
    <row r="127" spans="5:9" ht="12.75">
      <c r="E127" s="58"/>
      <c r="F127" s="58"/>
      <c r="G127" s="58"/>
      <c r="H127" s="58"/>
      <c r="I127" s="58"/>
    </row>
    <row r="131" ht="12.75" customHeight="1"/>
    <row r="135" ht="12.75" customHeight="1"/>
    <row r="137" ht="24.75" customHeight="1"/>
    <row r="139" spans="1:21" s="63" customFormat="1" ht="12.75">
      <c r="A139" s="46"/>
      <c r="B139" s="64"/>
      <c r="C139" s="65"/>
      <c r="E139" s="62"/>
      <c r="F139" s="62"/>
      <c r="G139" s="62"/>
      <c r="H139" s="62"/>
      <c r="I139" s="62"/>
      <c r="J139" s="62"/>
      <c r="K139" s="62"/>
      <c r="L139" s="62"/>
      <c r="M139" s="62"/>
      <c r="N139" s="62"/>
      <c r="O139" s="62"/>
      <c r="P139" s="62"/>
      <c r="Q139" s="62"/>
      <c r="R139" s="62"/>
      <c r="S139" s="62"/>
      <c r="T139" s="62"/>
      <c r="U139" s="62"/>
    </row>
    <row r="140" spans="1:21" s="63" customFormat="1" ht="12.75">
      <c r="A140" s="46"/>
      <c r="B140" s="64"/>
      <c r="C140" s="65"/>
      <c r="E140" s="62"/>
      <c r="F140" s="62"/>
      <c r="G140" s="62"/>
      <c r="H140" s="62"/>
      <c r="I140" s="62"/>
      <c r="J140" s="62"/>
      <c r="K140" s="62"/>
      <c r="L140" s="62"/>
      <c r="M140" s="62"/>
      <c r="N140" s="62"/>
      <c r="O140" s="62"/>
      <c r="P140" s="62"/>
      <c r="Q140" s="62"/>
      <c r="R140" s="62"/>
      <c r="S140" s="62"/>
      <c r="T140" s="62"/>
      <c r="U140" s="62"/>
    </row>
    <row r="141" spans="1:21" s="63" customFormat="1" ht="12.75">
      <c r="A141" s="46"/>
      <c r="B141" s="64"/>
      <c r="C141" s="65"/>
      <c r="E141" s="62"/>
      <c r="F141" s="62"/>
      <c r="G141" s="62"/>
      <c r="H141" s="62"/>
      <c r="I141" s="62"/>
      <c r="J141" s="62"/>
      <c r="K141" s="62"/>
      <c r="L141" s="62"/>
      <c r="M141" s="62"/>
      <c r="N141" s="62"/>
      <c r="O141" s="62"/>
      <c r="P141" s="62"/>
      <c r="Q141" s="62"/>
      <c r="R141" s="62"/>
      <c r="S141" s="62"/>
      <c r="T141" s="62"/>
      <c r="U141" s="62"/>
    </row>
    <row r="142" spans="1:21" s="63" customFormat="1" ht="12.75">
      <c r="A142" s="46"/>
      <c r="B142" s="64"/>
      <c r="C142" s="65"/>
      <c r="E142" s="62"/>
      <c r="F142" s="62"/>
      <c r="G142" s="62"/>
      <c r="H142" s="62"/>
      <c r="I142" s="62"/>
      <c r="J142" s="62"/>
      <c r="K142" s="62"/>
      <c r="L142" s="62"/>
      <c r="M142" s="62"/>
      <c r="N142" s="62"/>
      <c r="O142" s="62"/>
      <c r="P142" s="62"/>
      <c r="Q142" s="62"/>
      <c r="R142" s="62"/>
      <c r="S142" s="62"/>
      <c r="T142" s="62"/>
      <c r="U142" s="62"/>
    </row>
    <row r="143" spans="1:21" s="63" customFormat="1" ht="12.75">
      <c r="A143" s="46"/>
      <c r="B143" s="64"/>
      <c r="C143" s="65"/>
      <c r="E143" s="62"/>
      <c r="F143" s="62"/>
      <c r="G143" s="62"/>
      <c r="H143" s="62"/>
      <c r="I143" s="62"/>
      <c r="J143" s="62"/>
      <c r="K143" s="62"/>
      <c r="L143" s="62"/>
      <c r="M143" s="62"/>
      <c r="N143" s="62"/>
      <c r="O143" s="62"/>
      <c r="P143" s="62"/>
      <c r="Q143" s="62"/>
      <c r="R143" s="62"/>
      <c r="S143" s="62"/>
      <c r="T143" s="62"/>
      <c r="U143" s="62"/>
    </row>
    <row r="144" spans="1:21" s="63" customFormat="1" ht="12.75">
      <c r="A144" s="46"/>
      <c r="B144" s="64"/>
      <c r="C144" s="65"/>
      <c r="E144" s="62"/>
      <c r="F144" s="62"/>
      <c r="G144" s="62"/>
      <c r="H144" s="62"/>
      <c r="I144" s="62"/>
      <c r="J144" s="62"/>
      <c r="K144" s="62"/>
      <c r="L144" s="62"/>
      <c r="M144" s="62"/>
      <c r="N144" s="62"/>
      <c r="O144" s="62"/>
      <c r="P144" s="62"/>
      <c r="Q144" s="62"/>
      <c r="R144" s="62"/>
      <c r="S144" s="62"/>
      <c r="T144" s="62"/>
      <c r="U144" s="62"/>
    </row>
    <row r="145" spans="1:21" s="63" customFormat="1" ht="12.75">
      <c r="A145" s="46"/>
      <c r="B145" s="64"/>
      <c r="C145" s="65"/>
      <c r="E145" s="62"/>
      <c r="F145" s="62"/>
      <c r="G145" s="62"/>
      <c r="H145" s="62"/>
      <c r="I145" s="62"/>
      <c r="J145" s="62"/>
      <c r="K145" s="62"/>
      <c r="L145" s="62"/>
      <c r="M145" s="62"/>
      <c r="N145" s="62"/>
      <c r="O145" s="62"/>
      <c r="P145" s="62"/>
      <c r="Q145" s="62"/>
      <c r="R145" s="62"/>
      <c r="S145" s="62"/>
      <c r="T145" s="62"/>
      <c r="U145" s="62"/>
    </row>
    <row r="146" spans="1:21" s="63" customFormat="1" ht="12.75">
      <c r="A146" s="46"/>
      <c r="B146" s="64"/>
      <c r="C146" s="65"/>
      <c r="E146" s="62"/>
      <c r="F146" s="62"/>
      <c r="G146" s="62"/>
      <c r="H146" s="62"/>
      <c r="I146" s="62"/>
      <c r="J146" s="62"/>
      <c r="K146" s="62"/>
      <c r="L146" s="62"/>
      <c r="M146" s="62"/>
      <c r="N146" s="62"/>
      <c r="O146" s="62"/>
      <c r="P146" s="62"/>
      <c r="Q146" s="62"/>
      <c r="R146" s="62"/>
      <c r="S146" s="62"/>
      <c r="T146" s="62"/>
      <c r="U146" s="62"/>
    </row>
    <row r="147" spans="1:21" s="63" customFormat="1" ht="12.75">
      <c r="A147" s="46"/>
      <c r="B147" s="64"/>
      <c r="C147" s="65"/>
      <c r="E147" s="62"/>
      <c r="F147" s="62"/>
      <c r="G147" s="62"/>
      <c r="H147" s="62"/>
      <c r="I147" s="62"/>
      <c r="J147" s="62"/>
      <c r="K147" s="62"/>
      <c r="L147" s="62"/>
      <c r="M147" s="62"/>
      <c r="N147" s="62"/>
      <c r="O147" s="62"/>
      <c r="P147" s="62"/>
      <c r="Q147" s="62"/>
      <c r="R147" s="62"/>
      <c r="S147" s="62"/>
      <c r="T147" s="62"/>
      <c r="U147" s="62"/>
    </row>
    <row r="148" spans="1:21" s="63" customFormat="1" ht="12.75">
      <c r="A148" s="46"/>
      <c r="B148" s="64"/>
      <c r="C148" s="65"/>
      <c r="E148" s="62"/>
      <c r="F148" s="62"/>
      <c r="G148" s="62"/>
      <c r="H148" s="62"/>
      <c r="I148" s="62"/>
      <c r="J148" s="62"/>
      <c r="K148" s="62"/>
      <c r="L148" s="62"/>
      <c r="M148" s="62"/>
      <c r="N148" s="62"/>
      <c r="O148" s="62"/>
      <c r="P148" s="62"/>
      <c r="Q148" s="62"/>
      <c r="R148" s="62"/>
      <c r="S148" s="62"/>
      <c r="T148" s="62"/>
      <c r="U148" s="62"/>
    </row>
  </sheetData>
  <sheetProtection/>
  <mergeCells count="4">
    <mergeCell ref="A1:D1"/>
    <mergeCell ref="B3:C3"/>
    <mergeCell ref="D39:D40"/>
    <mergeCell ref="D32:D33"/>
  </mergeCells>
  <hyperlinks>
    <hyperlink ref="B42" r:id="rId1" display="Escalcs@cadmusgroup.com"/>
  </hyperlinks>
  <printOptions horizontalCentered="1"/>
  <pageMargins left="0" right="0" top="0.5" bottom="0.5" header="0.5" footer="0"/>
  <pageSetup horizontalDpi="600" verticalDpi="600" orientation="landscape" scale="6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Lauren</cp:lastModifiedBy>
  <cp:lastPrinted>2005-02-08T16:21:12Z</cp:lastPrinted>
  <dcterms:created xsi:type="dcterms:W3CDTF">2004-07-12T13:20:55Z</dcterms:created>
  <dcterms:modified xsi:type="dcterms:W3CDTF">2012-06-04T22:15:04Z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661220940</vt:i4>
  </property>
  <property fmtid="{D5CDD505-2E9C-101B-9397-08002B2CF9AE}" pid="3" name="_EmailSubject">
    <vt:lpwstr>ceiling fan calculator edits</vt:lpwstr>
  </property>
  <property fmtid="{D5CDD505-2E9C-101B-9397-08002B2CF9AE}" pid="4" name="_AuthorEmail">
    <vt:lpwstr>MSalisbury@cadmusgroup.com</vt:lpwstr>
  </property>
  <property fmtid="{D5CDD505-2E9C-101B-9397-08002B2CF9AE}" pid="5" name="_AuthorEmailDisplayName">
    <vt:lpwstr>Michelle Salisbury</vt:lpwstr>
  </property>
  <property fmtid="{D5CDD505-2E9C-101B-9397-08002B2CF9AE}" pid="6" name="_PreviousAdHocReviewCycleID">
    <vt:i4>-1849987131</vt:i4>
  </property>
  <property fmtid="{D5CDD505-2E9C-101B-9397-08002B2CF9AE}" pid="7" name="_ReviewingToolsShownOnce">
    <vt:lpwstr/>
  </property>
</Properties>
</file>