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15135" windowHeight="8025" tabRatio="774" activeTab="0"/>
  </bookViews>
  <sheets>
    <sheet name="Workbook Directory" sheetId="1" r:id="rId1"/>
    <sheet name="Flights" sheetId="2" r:id="rId2"/>
    <sheet name="GCR Miles" sheetId="3" r:id="rId3"/>
    <sheet name="Terminal Operations" sheetId="4" r:id="rId4"/>
    <sheet name="CAMERA Detail" sheetId="5" r:id="rId5"/>
    <sheet name="FY05 Taxes" sheetId="6" r:id="rId6"/>
    <sheet name="Weight Factor Total" sheetId="7" r:id="rId7"/>
  </sheets>
  <definedNames>
    <definedName name="_xlnm.Print_Titles" localSheetId="4">'CAMERA Detail'!$A:$B,'CAMERA Detail'!$1:$5</definedName>
  </definedNames>
  <calcPr fullCalcOnLoad="1"/>
</workbook>
</file>

<file path=xl/sharedStrings.xml><?xml version="1.0" encoding="utf-8"?>
<sst xmlns="http://schemas.openxmlformats.org/spreadsheetml/2006/main" count="271" uniqueCount="110">
  <si>
    <t>Total</t>
  </si>
  <si>
    <t>User Identification</t>
  </si>
  <si>
    <t>US Commercial Passenger Carriers</t>
  </si>
  <si>
    <t>Foreign Carriers</t>
  </si>
  <si>
    <t>Regional Airlines- Jets&lt;60 seats</t>
  </si>
  <si>
    <t>Regional Airlines- Jets 61+ seats</t>
  </si>
  <si>
    <t>Charter Flight on US Carrier</t>
  </si>
  <si>
    <t>Passenger Subtotal</t>
  </si>
  <si>
    <t>US Commercial Carrier Freight</t>
  </si>
  <si>
    <t>Foreign Carrier Freight</t>
  </si>
  <si>
    <t>Regional Airline Freight</t>
  </si>
  <si>
    <t>Freight Subtotal</t>
  </si>
  <si>
    <t>Fractional Ownership Programs</t>
  </si>
  <si>
    <t>Non-Scheduled Part 135 Passenger</t>
  </si>
  <si>
    <t>Non-scheduled Part 135 Freight</t>
  </si>
  <si>
    <t>General Aviation-Turbine</t>
  </si>
  <si>
    <t>General Aviation-Piston</t>
  </si>
  <si>
    <t>General Aviation-Rotor</t>
  </si>
  <si>
    <t>Government/Military</t>
  </si>
  <si>
    <t>Not Classified by User Type</t>
  </si>
  <si>
    <t>ETMS Subtotal</t>
  </si>
  <si>
    <t>C:CONUS-AK/HI,    AK-HI</t>
  </si>
  <si>
    <t>*Certain flights with limited usage of U.S. airspace, exempt aircraft and others are not billed.</t>
  </si>
  <si>
    <t>Fractionals / Non-Sched Part 135 Subtotal</t>
  </si>
  <si>
    <t>Tax Exempt</t>
  </si>
  <si>
    <t>Total ETMS Flights</t>
  </si>
  <si>
    <t>Oceanic</t>
  </si>
  <si>
    <t>Piston</t>
  </si>
  <si>
    <t>Commercial (Non-ETMS)</t>
  </si>
  <si>
    <t>Commercial subtotal</t>
  </si>
  <si>
    <t>General Aviation (Non-ETMS) Turbine</t>
  </si>
  <si>
    <t>GA - Subtotal</t>
  </si>
  <si>
    <t>General Aviation-Tax Exempt</t>
  </si>
  <si>
    <t>Non ETMS Military</t>
  </si>
  <si>
    <t>Exempt Subtotal</t>
  </si>
  <si>
    <t>All</t>
  </si>
  <si>
    <t>Passenger 
Tax</t>
  </si>
  <si>
    <t>Segment 
Tax</t>
  </si>
  <si>
    <t>International Passenger Tax</t>
  </si>
  <si>
    <t>Alaska-Hawaii Passenger Tax</t>
  </si>
  <si>
    <t>Waybill 
Tax</t>
  </si>
  <si>
    <t>Commercial Fuel 
Tax</t>
  </si>
  <si>
    <t>GA 
AvGas 
Tax</t>
  </si>
  <si>
    <t>Total 
User 
Tax</t>
  </si>
  <si>
    <t>Non-ETMS Subtotal</t>
  </si>
  <si>
    <t>Terminal Operations</t>
  </si>
  <si>
    <t>High Performance</t>
  </si>
  <si>
    <t>Large Hubs</t>
  </si>
  <si>
    <t>Middle Tier Terminals</t>
  </si>
  <si>
    <t>Low Activity Towers</t>
  </si>
  <si>
    <t>Total 
User 
Tax
(Percent)</t>
  </si>
  <si>
    <t>Total (Percent)</t>
  </si>
  <si>
    <t>Note:  Calculated taxes are adjusted to IRS-certified total amounts for each tax type.  Totals may not add due to rounding.</t>
  </si>
  <si>
    <t>GCR Miles</t>
  </si>
  <si>
    <t>TOTAL</t>
  </si>
  <si>
    <t xml:space="preserve">High Performance </t>
  </si>
  <si>
    <t>General Aviation (Non-ETMS)</t>
  </si>
  <si>
    <t>Military (Non-ETMS)</t>
  </si>
  <si>
    <t>Total Flights</t>
  </si>
  <si>
    <t>E:Intl US,AK,HI to Intl</t>
  </si>
  <si>
    <t>F:Intl Overflight (billed)</t>
  </si>
  <si>
    <t>G:Intl Overflight (not billed)*</t>
  </si>
  <si>
    <t>FY 2005 Great Circle Route (GCR) Miles</t>
  </si>
  <si>
    <t>Domestic En Route</t>
  </si>
  <si>
    <t>Regional Airlines-T-prop/Piston</t>
  </si>
  <si>
    <t>FY 2005 Terminal Operations</t>
  </si>
  <si>
    <t xml:space="preserve">* Commercial, GA and Public/Exempt </t>
  </si>
  <si>
    <t>subtotals from CAMERA are subdivided based on activity shares within each service category</t>
  </si>
  <si>
    <t xml:space="preserve">(Great Circle Route miles for oceanic </t>
  </si>
  <si>
    <t>and domestic enroute, operations for each of the three terminal categories)</t>
  </si>
  <si>
    <t>GA Jet Fuel Tax</t>
  </si>
  <si>
    <t xml:space="preserve">Split of IRS certification between Domestic Passenger Tax and Segment Tax; International Passenger Tax and Alaska-Hawaii Tax; </t>
  </si>
  <si>
    <t>and Commercial Fuel Tax and GA Jet Fuel Tax are from FAA estimates due to lack of granularity in IRS data.</t>
  </si>
  <si>
    <t>Worksheet Name</t>
  </si>
  <si>
    <t>Worksheet Content</t>
  </si>
  <si>
    <t>Flights</t>
  </si>
  <si>
    <t>FY 2005 ETMS Flights by Geography</t>
  </si>
  <si>
    <t>Details</t>
  </si>
  <si>
    <t>FY 2005 Aggregated Terminal Weight Factors*</t>
  </si>
  <si>
    <t>Flights are categorized according to geography relevant to current tax structure</t>
  </si>
  <si>
    <t>FY 2005 Enhanced Traffic Management System (ETMS) flights by flight geography and user identification</t>
  </si>
  <si>
    <r>
      <t xml:space="preserve">* Assumes (Aircraft Weight in Pounds / 100,000) </t>
    </r>
    <r>
      <rPr>
        <vertAlign val="superscript"/>
        <sz val="10"/>
        <rFont val="Arial"/>
        <family val="2"/>
      </rPr>
      <t xml:space="preserve">0.9 </t>
    </r>
    <r>
      <rPr>
        <sz val="10"/>
        <rFont val="Arial"/>
        <family val="2"/>
      </rPr>
      <t>, consistent with FAA's illustrative fees.</t>
    </r>
  </si>
  <si>
    <t>Data Sources</t>
  </si>
  <si>
    <t xml:space="preserve">For each user group, GCR Miles are broken out into High Performance and Piston groups, as defined in FAA's cost allocation </t>
  </si>
  <si>
    <t>FY 2005 great circle route (GCR) miles traveled in U.S. Oceanic En Route and U.S. Domestic En Route airspace</t>
  </si>
  <si>
    <t>FY 2005 terminal operations (flight ends) at airports with FAA and FAA contract towers</t>
  </si>
  <si>
    <t xml:space="preserve">For each user group, operations are broken out into High Performance and Piston groups, and into each of the three categories of terminals, as defined in FAA's cost allocation </t>
  </si>
  <si>
    <t>CAMERA Detail</t>
  </si>
  <si>
    <t>FY 2005 allocated Air Traffic Organization costs by user group and service category</t>
  </si>
  <si>
    <t>Subdivides costs from FAA's cost allocation into more detailed user groups based on shares of activity in each service category</t>
  </si>
  <si>
    <t>FY05 Taxes</t>
  </si>
  <si>
    <t>FY 2005 tax receipts by tax type and user identification</t>
  </si>
  <si>
    <t>FY 2005 IRS-Certified Airport and Airway Trust Fund Tax Revenue (Total FAA, $ millions)</t>
  </si>
  <si>
    <t>Weight Factor Total</t>
  </si>
  <si>
    <t>ETMS, ATADS, IRS Certifications, GA and Air Taxi Survey, and FAA Estimates</t>
  </si>
  <si>
    <t>FY 2005 aggregated terminal weight factors</t>
  </si>
  <si>
    <r>
      <t xml:space="preserve">Based on illustrative fee formula that includes (Aircraft Weight in Pounds / 100,000) </t>
    </r>
    <r>
      <rPr>
        <vertAlign val="superscript"/>
        <sz val="10"/>
        <rFont val="Arial"/>
        <family val="2"/>
      </rPr>
      <t xml:space="preserve">0.9 </t>
    </r>
    <r>
      <rPr>
        <sz val="10"/>
        <rFont val="Arial"/>
        <family val="2"/>
      </rPr>
      <t>; table is aggregation of individual flights for each user group</t>
    </r>
  </si>
  <si>
    <t>FY 2005 Air Traffic Organization Data Package Contents</t>
  </si>
  <si>
    <t>Estimated tax receipts by user group are calibrated to total FY 2005 IRS Airport and Airway Trust Fund certifications; taxes support the Air Traffic Organization and other FAA lines of business</t>
  </si>
  <si>
    <t>ETMS, ATADS, FAA Cost Accounting System, FAA cost allocation, and GA and Air Taxi Survey</t>
  </si>
  <si>
    <t>Exempt  Subtotal</t>
  </si>
  <si>
    <t>General Aviation Subtotal</t>
  </si>
  <si>
    <t>FY 2005 Allocated ATO Costs ($ millions)*</t>
  </si>
  <si>
    <t>ETMS, Operating Specification Subsystem (OPSS), Aircraft Registry</t>
  </si>
  <si>
    <t>ETMS, OPSS, Aircraft Registry</t>
  </si>
  <si>
    <t>ETMS, OPSS, Aircraft Registry, Air Traffic Activity Data System (ATADS), and GA and Air Taxi Survey</t>
  </si>
  <si>
    <t>ETMS, ATADS, GA and Air Taxi Survey, T-100 data, and GRA aircraft weight file</t>
  </si>
  <si>
    <t>A:Domestic Or Within 225 Exclusion Zone</t>
  </si>
  <si>
    <t>B:Rural Domestic, AK-AK,HI-HI</t>
  </si>
  <si>
    <t>D:Rural CONUS-AK/HI, 
AK-HI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</si>
</sst>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  <numFmt numFmtId="169" formatCode="&quot;$&quot;#,##0.0"/>
    <numFmt numFmtId="170" formatCode="&quot;$&quot;#,##0.0000"/>
    <numFmt numFmtId="171" formatCode="#,##0.0_);\(#,##0.0\)"/>
    <numFmt numFmtId="172" formatCode="&quot;$&quot;#,##0"/>
    <numFmt numFmtId="173" formatCode="_(&quot;$&quot;* #,##0.0_);_(&quot;$&quot;* \(#,##0.0\);_(&quot;$&quot;* &quot;-&quot;?_);_(@_)"/>
    <numFmt numFmtId="174" formatCode="_(* #,##0.0_);_(* \(#,##0.0\);_(* &quot;-&quot;?_);_(@_)"/>
    <numFmt numFmtId="175" formatCode="&quot;$&quot;#,##0.0_);\(&quot;$&quot;#,##0.0\)"/>
    <numFmt numFmtId="176" formatCode="#,##0.0"/>
    <numFmt numFmtId="177" formatCode="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_(&quot;$&quot;* #,##0.000_);_(&quot;$&quot;* \(#,##0.000\);_(&quot;$&quot;* &quot;-&quot;??_);_(@_)"/>
  </numFmts>
  <fonts count="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vertAlign val="superscript"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i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7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hair"/>
      <bottom style="thin"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hair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7">
    <xf numFmtId="0" fontId="0" fillId="0" borderId="0" xfId="0" applyAlignment="1">
      <alignment/>
    </xf>
    <xf numFmtId="37" fontId="1" fillId="2" borderId="1" xfId="0" applyNumberFormat="1" applyFont="1" applyFill="1" applyBorder="1" applyAlignment="1">
      <alignment horizontal="center" vertical="center" wrapText="1"/>
    </xf>
    <xf numFmtId="37" fontId="0" fillId="3" borderId="2" xfId="0" applyNumberFormat="1" applyFont="1" applyFill="1" applyBorder="1" applyAlignment="1">
      <alignment horizontal="right" vertical="center" wrapText="1"/>
    </xf>
    <xf numFmtId="37" fontId="0" fillId="3" borderId="3" xfId="0" applyNumberFormat="1" applyFont="1" applyFill="1" applyBorder="1" applyAlignment="1">
      <alignment horizontal="right" vertical="center" wrapText="1"/>
    </xf>
    <xf numFmtId="37" fontId="1" fillId="4" borderId="1" xfId="0" applyNumberFormat="1" applyFont="1" applyFill="1" applyBorder="1" applyAlignment="1">
      <alignment horizontal="right" vertical="center" wrapText="1"/>
    </xf>
    <xf numFmtId="37" fontId="0" fillId="3" borderId="4" xfId="0" applyNumberFormat="1" applyFont="1" applyFill="1" applyBorder="1" applyAlignment="1">
      <alignment horizontal="right" vertical="center" wrapText="1"/>
    </xf>
    <xf numFmtId="37" fontId="0" fillId="3" borderId="5" xfId="0" applyNumberFormat="1" applyFont="1" applyFill="1" applyBorder="1" applyAlignment="1">
      <alignment horizontal="right" vertical="center" wrapText="1"/>
    </xf>
    <xf numFmtId="37" fontId="1" fillId="4" borderId="6" xfId="0" applyNumberFormat="1" applyFont="1" applyFill="1" applyBorder="1" applyAlignment="1">
      <alignment horizontal="right" vertical="center" wrapText="1"/>
    </xf>
    <xf numFmtId="37" fontId="1" fillId="2" borderId="7" xfId="0" applyNumberFormat="1" applyFont="1" applyFill="1" applyBorder="1" applyAlignment="1">
      <alignment horizontal="center" vertical="center" wrapText="1"/>
    </xf>
    <xf numFmtId="37" fontId="1" fillId="2" borderId="8" xfId="0" applyNumberFormat="1" applyFont="1" applyFill="1" applyBorder="1" applyAlignment="1">
      <alignment horizontal="center" vertical="center" wrapText="1"/>
    </xf>
    <xf numFmtId="37" fontId="0" fillId="3" borderId="9" xfId="0" applyNumberFormat="1" applyFont="1" applyFill="1" applyBorder="1" applyAlignment="1">
      <alignment horizontal="right" vertical="center" wrapText="1"/>
    </xf>
    <xf numFmtId="37" fontId="0" fillId="3" borderId="10" xfId="0" applyNumberFormat="1" applyFont="1" applyFill="1" applyBorder="1" applyAlignment="1">
      <alignment horizontal="right" vertical="center" wrapText="1"/>
    </xf>
    <xf numFmtId="37" fontId="0" fillId="3" borderId="11" xfId="0" applyNumberFormat="1" applyFont="1" applyFill="1" applyBorder="1" applyAlignment="1">
      <alignment horizontal="right" vertical="center" wrapText="1"/>
    </xf>
    <xf numFmtId="37" fontId="0" fillId="3" borderId="12" xfId="0" applyNumberFormat="1" applyFont="1" applyFill="1" applyBorder="1" applyAlignment="1">
      <alignment horizontal="right" vertical="center" wrapText="1"/>
    </xf>
    <xf numFmtId="37" fontId="1" fillId="4" borderId="7" xfId="0" applyNumberFormat="1" applyFont="1" applyFill="1" applyBorder="1" applyAlignment="1">
      <alignment horizontal="right" vertical="center" wrapText="1"/>
    </xf>
    <xf numFmtId="37" fontId="1" fillId="4" borderId="8" xfId="0" applyNumberFormat="1" applyFont="1" applyFill="1" applyBorder="1" applyAlignment="1">
      <alignment horizontal="right" vertical="center" wrapText="1"/>
    </xf>
    <xf numFmtId="37" fontId="0" fillId="3" borderId="13" xfId="0" applyNumberFormat="1" applyFont="1" applyFill="1" applyBorder="1" applyAlignment="1">
      <alignment horizontal="right" vertical="center" wrapText="1"/>
    </xf>
    <xf numFmtId="37" fontId="0" fillId="3" borderId="14" xfId="0" applyNumberFormat="1" applyFont="1" applyFill="1" applyBorder="1" applyAlignment="1">
      <alignment horizontal="right" vertical="center" wrapText="1"/>
    </xf>
    <xf numFmtId="37" fontId="0" fillId="3" borderId="15" xfId="0" applyNumberFormat="1" applyFont="1" applyFill="1" applyBorder="1" applyAlignment="1">
      <alignment horizontal="right" vertical="center" wrapText="1"/>
    </xf>
    <xf numFmtId="37" fontId="0" fillId="3" borderId="16" xfId="0" applyNumberFormat="1" applyFont="1" applyFill="1" applyBorder="1" applyAlignment="1">
      <alignment horizontal="right" vertical="center" wrapText="1"/>
    </xf>
    <xf numFmtId="37" fontId="1" fillId="4" borderId="17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37" fontId="1" fillId="2" borderId="18" xfId="0" applyNumberFormat="1" applyFont="1" applyFill="1" applyBorder="1" applyAlignment="1">
      <alignment horizontal="centerContinuous" vertical="center" wrapText="1"/>
    </xf>
    <xf numFmtId="37" fontId="1" fillId="2" borderId="19" xfId="0" applyNumberFormat="1" applyFont="1" applyFill="1" applyBorder="1" applyAlignment="1">
      <alignment horizontal="centerContinuous" vertical="center" wrapText="1"/>
    </xf>
    <xf numFmtId="37" fontId="1" fillId="2" borderId="20" xfId="0" applyNumberFormat="1" applyFont="1" applyFill="1" applyBorder="1" applyAlignment="1">
      <alignment horizontal="centerContinuous" vertical="center" wrapText="1"/>
    </xf>
    <xf numFmtId="37" fontId="1" fillId="2" borderId="21" xfId="0" applyNumberFormat="1" applyFont="1" applyFill="1" applyBorder="1" applyAlignment="1">
      <alignment horizontal="center" vertical="center" wrapText="1"/>
    </xf>
    <xf numFmtId="37" fontId="1" fillId="2" borderId="22" xfId="0" applyNumberFormat="1" applyFont="1" applyFill="1" applyBorder="1" applyAlignment="1">
      <alignment horizontal="center" vertical="center" wrapText="1"/>
    </xf>
    <xf numFmtId="0" fontId="0" fillId="0" borderId="23" xfId="0" applyNumberFormat="1" applyFont="1" applyFill="1" applyBorder="1" applyAlignment="1">
      <alignment vertical="center" wrapText="1"/>
    </xf>
    <xf numFmtId="0" fontId="0" fillId="0" borderId="24" xfId="0" applyNumberFormat="1" applyFont="1" applyFill="1" applyBorder="1" applyAlignment="1">
      <alignment vertical="center" wrapText="1"/>
    </xf>
    <xf numFmtId="0" fontId="0" fillId="0" borderId="25" xfId="0" applyNumberFormat="1" applyFont="1" applyFill="1" applyBorder="1" applyAlignment="1">
      <alignment vertical="center" wrapText="1"/>
    </xf>
    <xf numFmtId="0" fontId="0" fillId="0" borderId="26" xfId="0" applyNumberFormat="1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2" borderId="21" xfId="0" applyFont="1" applyFill="1" applyBorder="1" applyAlignment="1">
      <alignment horizontal="centerContinuous"/>
    </xf>
    <xf numFmtId="0" fontId="1" fillId="2" borderId="27" xfId="0" applyFont="1" applyFill="1" applyBorder="1" applyAlignment="1">
      <alignment horizontal="centerContinuous"/>
    </xf>
    <xf numFmtId="0" fontId="1" fillId="2" borderId="22" xfId="0" applyFont="1" applyFill="1" applyBorder="1" applyAlignment="1">
      <alignment horizontal="centerContinuous"/>
    </xf>
    <xf numFmtId="37" fontId="1" fillId="2" borderId="28" xfId="0" applyNumberFormat="1" applyFont="1" applyFill="1" applyBorder="1" applyAlignment="1">
      <alignment horizontal="center" vertical="center" wrapText="1"/>
    </xf>
    <xf numFmtId="0" fontId="0" fillId="0" borderId="29" xfId="0" applyNumberFormat="1" applyFont="1" applyFill="1" applyBorder="1" applyAlignment="1">
      <alignment vertical="center" wrapText="1"/>
    </xf>
    <xf numFmtId="37" fontId="1" fillId="2" borderId="20" xfId="0" applyNumberFormat="1" applyFont="1" applyFill="1" applyBorder="1" applyAlignment="1">
      <alignment horizontal="center" vertical="center" wrapText="1"/>
    </xf>
    <xf numFmtId="37" fontId="0" fillId="0" borderId="0" xfId="0" applyNumberFormat="1" applyAlignment="1">
      <alignment/>
    </xf>
    <xf numFmtId="37" fontId="0" fillId="3" borderId="30" xfId="0" applyNumberFormat="1" applyFont="1" applyFill="1" applyBorder="1" applyAlignment="1">
      <alignment horizontal="left" vertical="center" wrapText="1"/>
    </xf>
    <xf numFmtId="37" fontId="0" fillId="3" borderId="31" xfId="0" applyNumberFormat="1" applyFont="1" applyFill="1" applyBorder="1" applyAlignment="1">
      <alignment horizontal="left" vertical="center" wrapText="1"/>
    </xf>
    <xf numFmtId="37" fontId="1" fillId="4" borderId="32" xfId="0" applyNumberFormat="1" applyFont="1" applyFill="1" applyBorder="1" applyAlignment="1">
      <alignment horizontal="left" vertical="center" wrapText="1"/>
    </xf>
    <xf numFmtId="37" fontId="0" fillId="3" borderId="33" xfId="0" applyNumberFormat="1" applyFont="1" applyFill="1" applyBorder="1" applyAlignment="1">
      <alignment horizontal="left" vertical="center" wrapText="1"/>
    </xf>
    <xf numFmtId="37" fontId="0" fillId="3" borderId="34" xfId="0" applyNumberFormat="1" applyFont="1" applyFill="1" applyBorder="1" applyAlignment="1">
      <alignment horizontal="left" vertical="center" wrapText="1"/>
    </xf>
    <xf numFmtId="37" fontId="1" fillId="4" borderId="32" xfId="0" applyNumberFormat="1" applyFont="1" applyFill="1" applyBorder="1" applyAlignment="1">
      <alignment horizontal="right" vertical="center" wrapText="1"/>
    </xf>
    <xf numFmtId="37" fontId="1" fillId="2" borderId="35" xfId="0" applyNumberFormat="1" applyFont="1" applyFill="1" applyBorder="1" applyAlignment="1">
      <alignment horizontal="left" vertical="center"/>
    </xf>
    <xf numFmtId="37" fontId="1" fillId="2" borderId="36" xfId="0" applyNumberFormat="1" applyFont="1" applyFill="1" applyBorder="1" applyAlignment="1">
      <alignment horizontal="right" vertical="center"/>
    </xf>
    <xf numFmtId="37" fontId="1" fillId="2" borderId="35" xfId="0" applyNumberFormat="1" applyFont="1" applyFill="1" applyBorder="1" applyAlignment="1">
      <alignment horizontal="right" vertical="center"/>
    </xf>
    <xf numFmtId="37" fontId="1" fillId="2" borderId="1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9" fontId="1" fillId="2" borderId="1" xfId="0" applyNumberFormat="1" applyFont="1" applyFill="1" applyBorder="1" applyAlignment="1">
      <alignment horizontal="center" vertical="center" wrapText="1"/>
    </xf>
    <xf numFmtId="37" fontId="0" fillId="3" borderId="4" xfId="0" applyNumberFormat="1" applyFont="1" applyFill="1" applyBorder="1" applyAlignment="1">
      <alignment horizontal="left" vertical="center" wrapText="1"/>
    </xf>
    <xf numFmtId="169" fontId="0" fillId="0" borderId="2" xfId="0" applyNumberFormat="1" applyFill="1" applyBorder="1" applyAlignment="1">
      <alignment vertical="center"/>
    </xf>
    <xf numFmtId="166" fontId="0" fillId="0" borderId="2" xfId="21" applyNumberFormat="1" applyFill="1" applyBorder="1" applyAlignment="1">
      <alignment vertical="center"/>
    </xf>
    <xf numFmtId="169" fontId="0" fillId="0" borderId="0" xfId="0" applyNumberFormat="1" applyAlignment="1">
      <alignment/>
    </xf>
    <xf numFmtId="37" fontId="0" fillId="3" borderId="3" xfId="0" applyNumberFormat="1" applyFont="1" applyFill="1" applyBorder="1" applyAlignment="1">
      <alignment horizontal="left" vertical="center" wrapText="1"/>
    </xf>
    <xf numFmtId="169" fontId="0" fillId="0" borderId="3" xfId="0" applyNumberFormat="1" applyFill="1" applyBorder="1" applyAlignment="1">
      <alignment vertical="center"/>
    </xf>
    <xf numFmtId="166" fontId="0" fillId="0" borderId="3" xfId="21" applyNumberFormat="1" applyFill="1" applyBorder="1" applyAlignment="1">
      <alignment vertical="center"/>
    </xf>
    <xf numFmtId="37" fontId="1" fillId="4" borderId="1" xfId="0" applyNumberFormat="1" applyFont="1" applyFill="1" applyBorder="1" applyAlignment="1">
      <alignment horizontal="left" vertical="center" wrapText="1"/>
    </xf>
    <xf numFmtId="169" fontId="1" fillId="4" borderId="1" xfId="0" applyNumberFormat="1" applyFont="1" applyFill="1" applyBorder="1" applyAlignment="1">
      <alignment vertical="center"/>
    </xf>
    <xf numFmtId="166" fontId="1" fillId="4" borderId="1" xfId="21" applyNumberFormat="1" applyFont="1" applyFill="1" applyBorder="1" applyAlignment="1">
      <alignment vertical="center"/>
    </xf>
    <xf numFmtId="169" fontId="0" fillId="0" borderId="4" xfId="0" applyNumberFormat="1" applyFill="1" applyBorder="1" applyAlignment="1">
      <alignment vertical="center"/>
    </xf>
    <xf numFmtId="166" fontId="0" fillId="0" borderId="4" xfId="21" applyNumberFormat="1" applyFill="1" applyBorder="1" applyAlignment="1">
      <alignment vertical="center"/>
    </xf>
    <xf numFmtId="166" fontId="0" fillId="3" borderId="4" xfId="21" applyNumberFormat="1" applyFont="1" applyFill="1" applyBorder="1" applyAlignment="1">
      <alignment horizontal="right" vertical="center" wrapText="1"/>
    </xf>
    <xf numFmtId="37" fontId="0" fillId="3" borderId="5" xfId="0" applyNumberFormat="1" applyFont="1" applyFill="1" applyBorder="1" applyAlignment="1">
      <alignment horizontal="left" vertical="center" wrapText="1"/>
    </xf>
    <xf numFmtId="169" fontId="0" fillId="0" borderId="5" xfId="0" applyNumberFormat="1" applyFill="1" applyBorder="1" applyAlignment="1">
      <alignment vertical="center"/>
    </xf>
    <xf numFmtId="166" fontId="0" fillId="0" borderId="5" xfId="21" applyNumberFormat="1" applyFill="1" applyBorder="1" applyAlignment="1">
      <alignment vertical="center"/>
    </xf>
    <xf numFmtId="37" fontId="1" fillId="4" borderId="1" xfId="0" applyNumberFormat="1" applyFont="1" applyFill="1" applyBorder="1" applyAlignment="1">
      <alignment horizontal="left" vertical="center"/>
    </xf>
    <xf numFmtId="37" fontId="0" fillId="3" borderId="4" xfId="0" applyNumberFormat="1" applyFont="1" applyFill="1" applyBorder="1" applyAlignment="1">
      <alignment horizontal="left" vertical="center"/>
    </xf>
    <xf numFmtId="37" fontId="0" fillId="3" borderId="3" xfId="0" applyNumberFormat="1" applyFont="1" applyFill="1" applyBorder="1" applyAlignment="1">
      <alignment horizontal="left" vertical="center"/>
    </xf>
    <xf numFmtId="37" fontId="1" fillId="4" borderId="1" xfId="0" applyNumberFormat="1" applyFont="1" applyFill="1" applyBorder="1" applyAlignment="1">
      <alignment vertical="center"/>
    </xf>
    <xf numFmtId="37" fontId="1" fillId="2" borderId="37" xfId="0" applyNumberFormat="1" applyFont="1" applyFill="1" applyBorder="1" applyAlignment="1">
      <alignment horizontal="left" vertical="center"/>
    </xf>
    <xf numFmtId="169" fontId="1" fillId="2" borderId="37" xfId="0" applyNumberFormat="1" applyFont="1" applyFill="1" applyBorder="1" applyAlignment="1">
      <alignment vertical="center"/>
    </xf>
    <xf numFmtId="166" fontId="1" fillId="2" borderId="37" xfId="21" applyNumberFormat="1" applyFont="1" applyFill="1" applyBorder="1" applyAlignment="1">
      <alignment vertical="center"/>
    </xf>
    <xf numFmtId="166" fontId="1" fillId="2" borderId="37" xfId="0" applyNumberFormat="1" applyFont="1" applyFill="1" applyBorder="1" applyAlignment="1">
      <alignment vertical="center"/>
    </xf>
    <xf numFmtId="9" fontId="1" fillId="0" borderId="38" xfId="0" applyNumberFormat="1" applyFont="1" applyFill="1" applyBorder="1" applyAlignment="1">
      <alignment vertical="center"/>
    </xf>
    <xf numFmtId="3" fontId="0" fillId="0" borderId="0" xfId="0" applyNumberFormat="1" applyAlignment="1">
      <alignment vertical="center"/>
    </xf>
    <xf numFmtId="3" fontId="1" fillId="0" borderId="0" xfId="0" applyNumberFormat="1" applyFont="1" applyAlignment="1">
      <alignment vertical="center"/>
    </xf>
    <xf numFmtId="3" fontId="0" fillId="0" borderId="0" xfId="0" applyNumberFormat="1" applyFill="1" applyAlignment="1">
      <alignment/>
    </xf>
    <xf numFmtId="9" fontId="0" fillId="0" borderId="0" xfId="0" applyNumberFormat="1" applyFill="1" applyAlignment="1">
      <alignment/>
    </xf>
    <xf numFmtId="3" fontId="0" fillId="0" borderId="0" xfId="0" applyNumberFormat="1" applyAlignment="1">
      <alignment/>
    </xf>
    <xf numFmtId="0" fontId="1" fillId="2" borderId="39" xfId="0" applyNumberFormat="1" applyFont="1" applyFill="1" applyBorder="1" applyAlignment="1">
      <alignment horizontal="center" vertical="center" wrapText="1"/>
    </xf>
    <xf numFmtId="37" fontId="1" fillId="4" borderId="40" xfId="0" applyNumberFormat="1" applyFont="1" applyFill="1" applyBorder="1" applyAlignment="1">
      <alignment horizontal="left" vertical="center" wrapText="1"/>
    </xf>
    <xf numFmtId="37" fontId="1" fillId="4" borderId="41" xfId="0" applyNumberFormat="1" applyFont="1" applyFill="1" applyBorder="1" applyAlignment="1">
      <alignment horizontal="right" vertical="center" wrapText="1"/>
    </xf>
    <xf numFmtId="37" fontId="1" fillId="4" borderId="42" xfId="0" applyNumberFormat="1" applyFont="1" applyFill="1" applyBorder="1" applyAlignment="1">
      <alignment horizontal="right" vertical="center" wrapText="1"/>
    </xf>
    <xf numFmtId="37" fontId="1" fillId="2" borderId="39" xfId="0" applyNumberFormat="1" applyFont="1" applyFill="1" applyBorder="1" applyAlignment="1">
      <alignment horizontal="left" vertical="center"/>
    </xf>
    <xf numFmtId="37" fontId="1" fillId="2" borderId="43" xfId="0" applyNumberFormat="1" applyFont="1" applyFill="1" applyBorder="1" applyAlignment="1">
      <alignment horizontal="right" vertical="center"/>
    </xf>
    <xf numFmtId="37" fontId="1" fillId="2" borderId="44" xfId="0" applyNumberFormat="1" applyFont="1" applyFill="1" applyBorder="1" applyAlignment="1">
      <alignment horizontal="right" vertical="center"/>
    </xf>
    <xf numFmtId="37" fontId="1" fillId="2" borderId="45" xfId="0" applyNumberFormat="1" applyFont="1" applyFill="1" applyBorder="1" applyAlignment="1">
      <alignment horizontal="center" vertical="center" wrapText="1"/>
    </xf>
    <xf numFmtId="0" fontId="0" fillId="0" borderId="46" xfId="0" applyFont="1" applyBorder="1" applyAlignment="1">
      <alignment/>
    </xf>
    <xf numFmtId="37" fontId="1" fillId="2" borderId="22" xfId="0" applyNumberFormat="1" applyFont="1" applyFill="1" applyBorder="1" applyAlignment="1">
      <alignment horizontal="centerContinuous" vertical="center" wrapText="1"/>
    </xf>
    <xf numFmtId="37" fontId="1" fillId="2" borderId="47" xfId="0" applyNumberFormat="1" applyFont="1" applyFill="1" applyBorder="1" applyAlignment="1">
      <alignment horizontal="center" vertical="center" wrapText="1"/>
    </xf>
    <xf numFmtId="41" fontId="0" fillId="0" borderId="0" xfId="0" applyNumberFormat="1" applyFont="1" applyAlignment="1">
      <alignment/>
    </xf>
    <xf numFmtId="41" fontId="0" fillId="0" borderId="48" xfId="0" applyNumberFormat="1" applyFont="1" applyFill="1" applyBorder="1" applyAlignment="1">
      <alignment/>
    </xf>
    <xf numFmtId="41" fontId="0" fillId="0" borderId="49" xfId="0" applyNumberFormat="1" applyFont="1" applyFill="1" applyBorder="1" applyAlignment="1">
      <alignment/>
    </xf>
    <xf numFmtId="9" fontId="0" fillId="0" borderId="0" xfId="21" applyFont="1" applyAlignment="1">
      <alignment/>
    </xf>
    <xf numFmtId="41" fontId="0" fillId="0" borderId="24" xfId="0" applyNumberFormat="1" applyFont="1" applyFill="1" applyBorder="1" applyAlignment="1">
      <alignment/>
    </xf>
    <xf numFmtId="41" fontId="0" fillId="0" borderId="50" xfId="0" applyNumberFormat="1" applyFont="1" applyFill="1" applyBorder="1" applyAlignment="1">
      <alignment/>
    </xf>
    <xf numFmtId="41" fontId="0" fillId="0" borderId="26" xfId="0" applyNumberFormat="1" applyFont="1" applyFill="1" applyBorder="1" applyAlignment="1">
      <alignment/>
    </xf>
    <xf numFmtId="41" fontId="0" fillId="0" borderId="51" xfId="0" applyNumberFormat="1" applyFont="1" applyFill="1" applyBorder="1" applyAlignment="1">
      <alignment/>
    </xf>
    <xf numFmtId="37" fontId="1" fillId="2" borderId="32" xfId="0" applyNumberFormat="1" applyFont="1" applyFill="1" applyBorder="1" applyAlignment="1">
      <alignment horizontal="left" vertical="center"/>
    </xf>
    <xf numFmtId="37" fontId="1" fillId="2" borderId="7" xfId="0" applyNumberFormat="1" applyFont="1" applyFill="1" applyBorder="1" applyAlignment="1">
      <alignment horizontal="right" vertical="center"/>
    </xf>
    <xf numFmtId="37" fontId="1" fillId="2" borderId="32" xfId="0" applyNumberFormat="1" applyFont="1" applyFill="1" applyBorder="1" applyAlignment="1">
      <alignment horizontal="right" vertical="center"/>
    </xf>
    <xf numFmtId="0" fontId="2" fillId="2" borderId="21" xfId="0" applyFont="1" applyFill="1" applyBorder="1" applyAlignment="1">
      <alignment horizontal="centerContinuous"/>
    </xf>
    <xf numFmtId="0" fontId="1" fillId="2" borderId="39" xfId="0" applyNumberFormat="1" applyFont="1" applyFill="1" applyBorder="1" applyAlignment="1">
      <alignment vertical="center"/>
    </xf>
    <xf numFmtId="41" fontId="1" fillId="2" borderId="21" xfId="0" applyNumberFormat="1" applyFont="1" applyFill="1" applyBorder="1" applyAlignment="1">
      <alignment/>
    </xf>
    <xf numFmtId="41" fontId="1" fillId="2" borderId="27" xfId="0" applyNumberFormat="1" applyFont="1" applyFill="1" applyBorder="1" applyAlignment="1">
      <alignment/>
    </xf>
    <xf numFmtId="41" fontId="1" fillId="2" borderId="22" xfId="0" applyNumberFormat="1" applyFont="1" applyFill="1" applyBorder="1" applyAlignment="1">
      <alignment/>
    </xf>
    <xf numFmtId="41" fontId="1" fillId="4" borderId="52" xfId="0" applyNumberFormat="1" applyFont="1" applyFill="1" applyBorder="1" applyAlignment="1">
      <alignment/>
    </xf>
    <xf numFmtId="41" fontId="1" fillId="4" borderId="53" xfId="0" applyNumberFormat="1" applyFont="1" applyFill="1" applyBorder="1" applyAlignment="1">
      <alignment/>
    </xf>
    <xf numFmtId="41" fontId="1" fillId="4" borderId="54" xfId="0" applyNumberFormat="1" applyFont="1" applyFill="1" applyBorder="1" applyAlignment="1">
      <alignment/>
    </xf>
    <xf numFmtId="37" fontId="2" fillId="2" borderId="18" xfId="0" applyNumberFormat="1" applyFont="1" applyFill="1" applyBorder="1" applyAlignment="1">
      <alignment horizontal="centerContinuous" vertical="center" wrapText="1"/>
    </xf>
    <xf numFmtId="0" fontId="1" fillId="4" borderId="55" xfId="0" applyNumberFormat="1" applyFont="1" applyFill="1" applyBorder="1" applyAlignment="1">
      <alignment vertical="center"/>
    </xf>
    <xf numFmtId="0" fontId="0" fillId="4" borderId="0" xfId="0" applyFont="1" applyFill="1" applyAlignment="1">
      <alignment/>
    </xf>
    <xf numFmtId="0" fontId="1" fillId="2" borderId="21" xfId="0" applyNumberFormat="1" applyFont="1" applyFill="1" applyBorder="1" applyAlignment="1">
      <alignment vertical="center"/>
    </xf>
    <xf numFmtId="37" fontId="1" fillId="2" borderId="56" xfId="0" applyNumberFormat="1" applyFont="1" applyFill="1" applyBorder="1" applyAlignment="1">
      <alignment horizontal="centerContinuous" vertical="center" wrapText="1"/>
    </xf>
    <xf numFmtId="37" fontId="2" fillId="2" borderId="57" xfId="0" applyNumberFormat="1" applyFont="1" applyFill="1" applyBorder="1" applyAlignment="1">
      <alignment horizontal="centerContinuous" vertical="center" wrapText="1"/>
    </xf>
    <xf numFmtId="39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58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/>
    </xf>
    <xf numFmtId="0" fontId="0" fillId="0" borderId="59" xfId="0" applyBorder="1" applyAlignment="1">
      <alignment/>
    </xf>
    <xf numFmtId="0" fontId="0" fillId="0" borderId="59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37" fontId="0" fillId="3" borderId="60" xfId="0" applyNumberFormat="1" applyFont="1" applyFill="1" applyBorder="1" applyAlignment="1">
      <alignment horizontal="right" vertical="center" wrapText="1"/>
    </xf>
    <xf numFmtId="167" fontId="0" fillId="0" borderId="61" xfId="17" applyNumberFormat="1" applyFont="1" applyFill="1" applyBorder="1" applyAlignment="1">
      <alignment/>
    </xf>
    <xf numFmtId="167" fontId="0" fillId="0" borderId="20" xfId="17" applyNumberFormat="1" applyFont="1" applyFill="1" applyBorder="1" applyAlignment="1">
      <alignment/>
    </xf>
    <xf numFmtId="167" fontId="0" fillId="0" borderId="62" xfId="17" applyNumberFormat="1" applyFont="1" applyFill="1" applyBorder="1" applyAlignment="1">
      <alignment/>
    </xf>
    <xf numFmtId="167" fontId="0" fillId="0" borderId="46" xfId="17" applyNumberFormat="1" applyFont="1" applyFill="1" applyBorder="1" applyAlignment="1">
      <alignment/>
    </xf>
    <xf numFmtId="167" fontId="0" fillId="0" borderId="63" xfId="17" applyNumberFormat="1" applyFont="1" applyFill="1" applyBorder="1" applyAlignment="1">
      <alignment/>
    </xf>
    <xf numFmtId="167" fontId="0" fillId="0" borderId="64" xfId="17" applyNumberFormat="1" applyFont="1" applyFill="1" applyBorder="1" applyAlignment="1">
      <alignment/>
    </xf>
    <xf numFmtId="167" fontId="1" fillId="4" borderId="65" xfId="17" applyNumberFormat="1" applyFont="1" applyFill="1" applyBorder="1" applyAlignment="1">
      <alignment/>
    </xf>
    <xf numFmtId="167" fontId="1" fillId="4" borderId="66" xfId="17" applyNumberFormat="1" applyFont="1" applyFill="1" applyBorder="1" applyAlignment="1">
      <alignment/>
    </xf>
    <xf numFmtId="167" fontId="1" fillId="4" borderId="62" xfId="17" applyNumberFormat="1" applyFont="1" applyFill="1" applyBorder="1" applyAlignment="1">
      <alignment/>
    </xf>
    <xf numFmtId="167" fontId="1" fillId="4" borderId="46" xfId="17" applyNumberFormat="1" applyFont="1" applyFill="1" applyBorder="1" applyAlignment="1">
      <alignment/>
    </xf>
    <xf numFmtId="167" fontId="0" fillId="4" borderId="62" xfId="17" applyNumberFormat="1" applyFont="1" applyFill="1" applyBorder="1" applyAlignment="1">
      <alignment/>
    </xf>
    <xf numFmtId="167" fontId="0" fillId="4" borderId="46" xfId="17" applyNumberFormat="1" applyFont="1" applyFill="1" applyBorder="1" applyAlignment="1">
      <alignment/>
    </xf>
    <xf numFmtId="167" fontId="1" fillId="2" borderId="47" xfId="17" applyNumberFormat="1" applyFont="1" applyFill="1" applyBorder="1" applyAlignment="1">
      <alignment/>
    </xf>
    <xf numFmtId="167" fontId="1" fillId="2" borderId="22" xfId="17" applyNumberFormat="1" applyFont="1" applyFill="1" applyBorder="1" applyAlignment="1">
      <alignment/>
    </xf>
    <xf numFmtId="37" fontId="1" fillId="2" borderId="29" xfId="0" applyNumberFormat="1" applyFont="1" applyFill="1" applyBorder="1" applyAlignment="1">
      <alignment horizontal="center" vertical="center"/>
    </xf>
    <xf numFmtId="37" fontId="1" fillId="2" borderId="25" xfId="0" applyNumberFormat="1" applyFont="1" applyFill="1" applyBorder="1" applyAlignment="1">
      <alignment horizontal="center" vertical="center"/>
    </xf>
    <xf numFmtId="37" fontId="2" fillId="2" borderId="67" xfId="0" applyNumberFormat="1" applyFont="1" applyFill="1" applyBorder="1" applyAlignment="1">
      <alignment horizontal="center" vertical="center" wrapText="1"/>
    </xf>
    <xf numFmtId="37" fontId="2" fillId="2" borderId="68" xfId="0" applyNumberFormat="1" applyFont="1" applyFill="1" applyBorder="1" applyAlignment="1">
      <alignment horizontal="center" vertical="center" wrapText="1"/>
    </xf>
    <xf numFmtId="37" fontId="2" fillId="2" borderId="69" xfId="0" applyNumberFormat="1" applyFont="1" applyFill="1" applyBorder="1" applyAlignment="1">
      <alignment horizontal="center" vertical="center" wrapText="1"/>
    </xf>
    <xf numFmtId="37" fontId="1" fillId="2" borderId="29" xfId="0" applyNumberFormat="1" applyFont="1" applyFill="1" applyBorder="1" applyAlignment="1">
      <alignment horizontal="center" vertical="center" wrapText="1"/>
    </xf>
    <xf numFmtId="37" fontId="1" fillId="2" borderId="70" xfId="0" applyNumberFormat="1" applyFont="1" applyFill="1" applyBorder="1" applyAlignment="1">
      <alignment horizontal="center" vertical="center" wrapText="1"/>
    </xf>
    <xf numFmtId="37" fontId="1" fillId="2" borderId="24" xfId="0" applyNumberFormat="1" applyFont="1" applyFill="1" applyBorder="1" applyAlignment="1">
      <alignment horizontal="center" vertical="center" wrapText="1"/>
    </xf>
    <xf numFmtId="37" fontId="1" fillId="2" borderId="52" xfId="0" applyNumberFormat="1" applyFont="1" applyFill="1" applyBorder="1" applyAlignment="1">
      <alignment horizontal="center" vertical="center" wrapText="1"/>
    </xf>
    <xf numFmtId="3" fontId="2" fillId="2" borderId="58" xfId="0" applyNumberFormat="1" applyFont="1" applyFill="1" applyBorder="1" applyAlignment="1">
      <alignment horizontal="center" vertical="center"/>
    </xf>
    <xf numFmtId="37" fontId="0" fillId="3" borderId="56" xfId="0" applyNumberFormat="1" applyFont="1" applyFill="1" applyBorder="1" applyAlignment="1">
      <alignment horizontal="left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tabSelected="1" workbookViewId="0" topLeftCell="A1">
      <selection activeCell="G10" sqref="G10"/>
    </sheetView>
  </sheetViews>
  <sheetFormatPr defaultColWidth="9.140625" defaultRowHeight="12.75"/>
  <cols>
    <col min="1" max="1" width="21.00390625" style="0" bestFit="1" customWidth="1"/>
    <col min="2" max="2" width="2.28125" style="0" customWidth="1"/>
    <col min="3" max="3" width="35.28125" style="0" bestFit="1" customWidth="1"/>
    <col min="4" max="4" width="1.7109375" style="0" customWidth="1"/>
    <col min="5" max="5" width="40.7109375" style="0" bestFit="1" customWidth="1"/>
    <col min="6" max="6" width="1.7109375" style="0" customWidth="1"/>
    <col min="7" max="7" width="22.140625" style="0" customWidth="1"/>
  </cols>
  <sheetData>
    <row r="1" spans="1:7" ht="18">
      <c r="A1" s="129" t="s">
        <v>97</v>
      </c>
      <c r="B1" s="130"/>
      <c r="C1" s="130"/>
      <c r="D1" s="130"/>
      <c r="E1" s="130"/>
      <c r="F1" s="130"/>
      <c r="G1" s="130"/>
    </row>
    <row r="3" spans="1:7" ht="15">
      <c r="A3" s="122" t="s">
        <v>73</v>
      </c>
      <c r="C3" s="122" t="s">
        <v>74</v>
      </c>
      <c r="D3" s="122"/>
      <c r="E3" s="122" t="s">
        <v>77</v>
      </c>
      <c r="F3" s="122"/>
      <c r="G3" s="122" t="s">
        <v>82</v>
      </c>
    </row>
    <row r="4" spans="1:7" ht="58.5" customHeight="1">
      <c r="A4" s="125" t="s">
        <v>75</v>
      </c>
      <c r="B4" s="126"/>
      <c r="C4" s="127" t="s">
        <v>80</v>
      </c>
      <c r="E4" s="124" t="s">
        <v>79</v>
      </c>
      <c r="F4" s="121"/>
      <c r="G4" s="124" t="s">
        <v>103</v>
      </c>
    </row>
    <row r="5" spans="1:7" ht="48" customHeight="1">
      <c r="A5" s="123" t="s">
        <v>53</v>
      </c>
      <c r="B5" s="121"/>
      <c r="C5" s="124" t="s">
        <v>84</v>
      </c>
      <c r="E5" s="124" t="s">
        <v>83</v>
      </c>
      <c r="F5" s="121"/>
      <c r="G5" s="124" t="s">
        <v>104</v>
      </c>
    </row>
    <row r="6" spans="1:7" ht="78.75" customHeight="1">
      <c r="A6" s="123" t="s">
        <v>45</v>
      </c>
      <c r="B6" s="121"/>
      <c r="C6" s="124" t="s">
        <v>85</v>
      </c>
      <c r="E6" s="124" t="s">
        <v>86</v>
      </c>
      <c r="F6" s="121"/>
      <c r="G6" s="124" t="s">
        <v>105</v>
      </c>
    </row>
    <row r="7" spans="1:7" ht="76.5" customHeight="1">
      <c r="A7" s="123" t="s">
        <v>87</v>
      </c>
      <c r="B7" s="121"/>
      <c r="C7" s="124" t="s">
        <v>88</v>
      </c>
      <c r="E7" s="128" t="s">
        <v>89</v>
      </c>
      <c r="F7" s="121"/>
      <c r="G7" s="124" t="s">
        <v>99</v>
      </c>
    </row>
    <row r="8" spans="1:7" ht="72.75" customHeight="1">
      <c r="A8" s="123" t="s">
        <v>90</v>
      </c>
      <c r="B8" s="121"/>
      <c r="C8" s="124" t="s">
        <v>91</v>
      </c>
      <c r="E8" s="128" t="s">
        <v>98</v>
      </c>
      <c r="F8" s="121"/>
      <c r="G8" s="124" t="s">
        <v>94</v>
      </c>
    </row>
    <row r="9" spans="1:7" ht="66" customHeight="1">
      <c r="A9" s="123" t="s">
        <v>93</v>
      </c>
      <c r="B9" s="121"/>
      <c r="C9" s="124" t="s">
        <v>95</v>
      </c>
      <c r="E9" s="128" t="s">
        <v>96</v>
      </c>
      <c r="F9" s="121"/>
      <c r="G9" s="124" t="s">
        <v>106</v>
      </c>
    </row>
  </sheetData>
  <printOptions horizontalCentered="1"/>
  <pageMargins left="0.49" right="0.5" top="0.68" bottom="0.73" header="0.5" footer="0.5"/>
  <pageSetup fitToHeight="1" fitToWidth="1" horizontalDpi="600" verticalDpi="600" orientation="landscape" r:id="rId1"/>
  <headerFooter alignWithMargins="0">
    <oddFooter>&amp;CPage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I29"/>
  <sheetViews>
    <sheetView workbookViewId="0" topLeftCell="A1">
      <selection activeCell="G10" sqref="G10"/>
    </sheetView>
  </sheetViews>
  <sheetFormatPr defaultColWidth="9.140625" defaultRowHeight="12.75"/>
  <cols>
    <col min="1" max="1" width="40.57421875" style="0" customWidth="1"/>
    <col min="2" max="2" width="13.421875" style="0" bestFit="1" customWidth="1"/>
    <col min="3" max="3" width="11.7109375" style="0" bestFit="1" customWidth="1"/>
    <col min="4" max="4" width="10.7109375" style="0" bestFit="1" customWidth="1"/>
    <col min="5" max="5" width="9.7109375" style="0" bestFit="1" customWidth="1"/>
    <col min="6" max="6" width="11.421875" style="0" bestFit="1" customWidth="1"/>
    <col min="7" max="7" width="9.8515625" style="0" bestFit="1" customWidth="1"/>
    <col min="8" max="8" width="10.7109375" style="0" bestFit="1" customWidth="1"/>
    <col min="9" max="9" width="13.421875" style="0" bestFit="1" customWidth="1"/>
  </cols>
  <sheetData>
    <row r="1" ht="13.5" thickBot="1"/>
    <row r="2" spans="1:9" ht="18">
      <c r="A2" s="146" t="s">
        <v>1</v>
      </c>
      <c r="B2" s="148" t="s">
        <v>76</v>
      </c>
      <c r="C2" s="149"/>
      <c r="D2" s="149"/>
      <c r="E2" s="149"/>
      <c r="F2" s="149"/>
      <c r="G2" s="149"/>
      <c r="H2" s="149"/>
      <c r="I2" s="150"/>
    </row>
    <row r="3" spans="1:9" ht="51">
      <c r="A3" s="147"/>
      <c r="B3" s="8" t="s">
        <v>107</v>
      </c>
      <c r="C3" s="1" t="s">
        <v>108</v>
      </c>
      <c r="D3" s="1" t="s">
        <v>21</v>
      </c>
      <c r="E3" s="1" t="s">
        <v>109</v>
      </c>
      <c r="F3" s="1" t="s">
        <v>59</v>
      </c>
      <c r="G3" s="1" t="s">
        <v>60</v>
      </c>
      <c r="H3" s="1" t="s">
        <v>61</v>
      </c>
      <c r="I3" s="9" t="s">
        <v>0</v>
      </c>
    </row>
    <row r="4" spans="1:9" ht="12.75">
      <c r="A4" s="40" t="s">
        <v>2</v>
      </c>
      <c r="B4" s="12">
        <v>4953863</v>
      </c>
      <c r="C4" s="3">
        <v>20296</v>
      </c>
      <c r="D4" s="3">
        <v>101501</v>
      </c>
      <c r="E4" s="3">
        <v>516</v>
      </c>
      <c r="F4" s="3">
        <v>459186</v>
      </c>
      <c r="G4" s="2">
        <v>666</v>
      </c>
      <c r="H4" s="2">
        <v>18583</v>
      </c>
      <c r="I4" s="11">
        <v>5554611</v>
      </c>
    </row>
    <row r="5" spans="1:9" ht="12.75">
      <c r="A5" s="41" t="s">
        <v>3</v>
      </c>
      <c r="B5" s="12">
        <v>187743</v>
      </c>
      <c r="C5" s="3">
        <v>2033</v>
      </c>
      <c r="D5" s="3">
        <v>13699</v>
      </c>
      <c r="E5" s="3">
        <v>11</v>
      </c>
      <c r="F5" s="3">
        <v>352377</v>
      </c>
      <c r="G5" s="3">
        <v>139578</v>
      </c>
      <c r="H5" s="3">
        <v>129962</v>
      </c>
      <c r="I5" s="13">
        <v>825403</v>
      </c>
    </row>
    <row r="6" spans="1:9" ht="12.75">
      <c r="A6" s="41" t="s">
        <v>64</v>
      </c>
      <c r="B6" s="12">
        <v>1021924</v>
      </c>
      <c r="C6" s="3">
        <v>366810</v>
      </c>
      <c r="D6" s="3">
        <v>44</v>
      </c>
      <c r="E6" s="3">
        <v>43</v>
      </c>
      <c r="F6" s="3">
        <v>57384</v>
      </c>
      <c r="G6" s="3">
        <v>3723</v>
      </c>
      <c r="H6" s="3">
        <v>70821</v>
      </c>
      <c r="I6" s="13">
        <v>1520749</v>
      </c>
    </row>
    <row r="7" spans="1:9" ht="12.75">
      <c r="A7" s="41" t="s">
        <v>4</v>
      </c>
      <c r="B7" s="12">
        <v>2820938</v>
      </c>
      <c r="C7" s="3">
        <v>54873</v>
      </c>
      <c r="D7" s="3">
        <v>35</v>
      </c>
      <c r="E7" s="3">
        <v>6</v>
      </c>
      <c r="F7" s="3">
        <v>36595</v>
      </c>
      <c r="G7" s="3">
        <v>133</v>
      </c>
      <c r="H7" s="3">
        <v>209</v>
      </c>
      <c r="I7" s="13">
        <v>2912789</v>
      </c>
    </row>
    <row r="8" spans="1:9" ht="12.75">
      <c r="A8" s="41" t="s">
        <v>5</v>
      </c>
      <c r="B8" s="12">
        <v>516430</v>
      </c>
      <c r="C8" s="3">
        <v>7707</v>
      </c>
      <c r="D8" s="3">
        <v>33</v>
      </c>
      <c r="E8" s="3">
        <v>3</v>
      </c>
      <c r="F8" s="3">
        <v>13347</v>
      </c>
      <c r="G8" s="3">
        <v>1150</v>
      </c>
      <c r="H8" s="3">
        <v>853</v>
      </c>
      <c r="I8" s="13">
        <v>539523</v>
      </c>
    </row>
    <row r="9" spans="1:9" ht="12.75">
      <c r="A9" s="41" t="s">
        <v>6</v>
      </c>
      <c r="B9" s="12">
        <v>45965</v>
      </c>
      <c r="C9" s="3">
        <v>2058</v>
      </c>
      <c r="D9" s="3">
        <v>1522</v>
      </c>
      <c r="E9" s="3">
        <v>1</v>
      </c>
      <c r="F9" s="3">
        <v>25577</v>
      </c>
      <c r="G9" s="3">
        <v>88</v>
      </c>
      <c r="H9" s="3">
        <v>443</v>
      </c>
      <c r="I9" s="13">
        <v>75654</v>
      </c>
    </row>
    <row r="10" spans="1:9" ht="12.75">
      <c r="A10" s="42" t="s">
        <v>7</v>
      </c>
      <c r="B10" s="14">
        <v>9546863</v>
      </c>
      <c r="C10" s="4">
        <v>453777</v>
      </c>
      <c r="D10" s="4">
        <v>116834</v>
      </c>
      <c r="E10" s="4">
        <v>580</v>
      </c>
      <c r="F10" s="4">
        <v>944466</v>
      </c>
      <c r="G10" s="4">
        <v>145338</v>
      </c>
      <c r="H10" s="4">
        <v>220871</v>
      </c>
      <c r="I10" s="15">
        <v>11428729</v>
      </c>
    </row>
    <row r="11" spans="1:9" ht="12.75">
      <c r="A11" s="43" t="s">
        <v>8</v>
      </c>
      <c r="B11" s="16">
        <v>445379</v>
      </c>
      <c r="C11" s="5">
        <v>7918</v>
      </c>
      <c r="D11" s="5">
        <v>17663</v>
      </c>
      <c r="E11" s="5">
        <v>9</v>
      </c>
      <c r="F11" s="5">
        <v>57923</v>
      </c>
      <c r="G11" s="5">
        <v>194</v>
      </c>
      <c r="H11" s="5">
        <v>1119</v>
      </c>
      <c r="I11" s="17">
        <v>530205</v>
      </c>
    </row>
    <row r="12" spans="1:9" ht="12.75">
      <c r="A12" s="41" t="s">
        <v>9</v>
      </c>
      <c r="B12" s="12">
        <v>4525</v>
      </c>
      <c r="C12" s="3">
        <v>18</v>
      </c>
      <c r="D12" s="3">
        <v>7835</v>
      </c>
      <c r="E12" s="3">
        <v>5</v>
      </c>
      <c r="F12" s="3">
        <v>23936</v>
      </c>
      <c r="G12" s="3">
        <v>270</v>
      </c>
      <c r="H12" s="3">
        <v>4587</v>
      </c>
      <c r="I12" s="13">
        <v>41176</v>
      </c>
    </row>
    <row r="13" spans="1:9" ht="12.75">
      <c r="A13" s="41" t="s">
        <v>10</v>
      </c>
      <c r="B13" s="12">
        <v>280706</v>
      </c>
      <c r="C13" s="3">
        <v>60830</v>
      </c>
      <c r="D13" s="3">
        <v>835</v>
      </c>
      <c r="E13" s="3">
        <v>156</v>
      </c>
      <c r="F13" s="3">
        <v>4201</v>
      </c>
      <c r="G13" s="3">
        <v>55</v>
      </c>
      <c r="H13" s="3">
        <v>4858</v>
      </c>
      <c r="I13" s="13">
        <v>351641</v>
      </c>
    </row>
    <row r="14" spans="1:9" ht="12.75">
      <c r="A14" s="42" t="s">
        <v>11</v>
      </c>
      <c r="B14" s="14">
        <v>730610</v>
      </c>
      <c r="C14" s="4">
        <v>68766</v>
      </c>
      <c r="D14" s="4">
        <v>26333</v>
      </c>
      <c r="E14" s="4">
        <v>170</v>
      </c>
      <c r="F14" s="4">
        <v>86060</v>
      </c>
      <c r="G14" s="4">
        <v>519</v>
      </c>
      <c r="H14" s="4">
        <v>10564</v>
      </c>
      <c r="I14" s="15">
        <v>923022</v>
      </c>
    </row>
    <row r="15" spans="1:9" ht="12.75">
      <c r="A15" s="41" t="s">
        <v>12</v>
      </c>
      <c r="B15" s="12">
        <v>400013</v>
      </c>
      <c r="C15" s="3">
        <v>42012</v>
      </c>
      <c r="D15" s="3">
        <v>740</v>
      </c>
      <c r="E15" s="3">
        <v>97</v>
      </c>
      <c r="F15" s="3">
        <v>15499</v>
      </c>
      <c r="G15" s="3">
        <v>467</v>
      </c>
      <c r="H15" s="3">
        <v>407</v>
      </c>
      <c r="I15" s="13">
        <v>459235</v>
      </c>
    </row>
    <row r="16" spans="1:9" ht="12.75">
      <c r="A16" s="44" t="s">
        <v>13</v>
      </c>
      <c r="B16" s="18">
        <v>673081</v>
      </c>
      <c r="C16" s="6">
        <v>199073</v>
      </c>
      <c r="D16" s="6">
        <v>2380</v>
      </c>
      <c r="E16" s="6">
        <v>268</v>
      </c>
      <c r="F16" s="6">
        <v>36948</v>
      </c>
      <c r="G16" s="6">
        <v>2644</v>
      </c>
      <c r="H16" s="6">
        <v>4221</v>
      </c>
      <c r="I16" s="19">
        <v>918615</v>
      </c>
    </row>
    <row r="17" spans="1:9" ht="12.75">
      <c r="A17" s="41" t="s">
        <v>14</v>
      </c>
      <c r="B17" s="12">
        <v>338691</v>
      </c>
      <c r="C17" s="3">
        <v>121907</v>
      </c>
      <c r="D17" s="3">
        <v>28</v>
      </c>
      <c r="E17" s="3">
        <v>10</v>
      </c>
      <c r="F17" s="3">
        <v>9168</v>
      </c>
      <c r="G17" s="3">
        <v>579</v>
      </c>
      <c r="H17" s="3">
        <v>11242</v>
      </c>
      <c r="I17" s="13">
        <v>481625</v>
      </c>
    </row>
    <row r="18" spans="1:9" ht="12.75">
      <c r="A18" s="42" t="s">
        <v>23</v>
      </c>
      <c r="B18" s="14">
        <v>1411785</v>
      </c>
      <c r="C18" s="7">
        <v>362992</v>
      </c>
      <c r="D18" s="7">
        <v>3148</v>
      </c>
      <c r="E18" s="7">
        <v>375</v>
      </c>
      <c r="F18" s="7">
        <v>61615</v>
      </c>
      <c r="G18" s="7">
        <v>3690</v>
      </c>
      <c r="H18" s="7">
        <v>15870</v>
      </c>
      <c r="I18" s="20">
        <v>1859475</v>
      </c>
    </row>
    <row r="19" spans="1:9" ht="12.75">
      <c r="A19" s="43" t="s">
        <v>15</v>
      </c>
      <c r="B19" s="16">
        <v>1233527</v>
      </c>
      <c r="C19" s="5">
        <v>251931</v>
      </c>
      <c r="D19" s="5">
        <v>3404</v>
      </c>
      <c r="E19" s="5">
        <v>590</v>
      </c>
      <c r="F19" s="5">
        <v>49356</v>
      </c>
      <c r="G19" s="5">
        <v>1904</v>
      </c>
      <c r="H19" s="5">
        <v>5310</v>
      </c>
      <c r="I19" s="17">
        <v>1546022</v>
      </c>
    </row>
    <row r="20" spans="1:9" ht="12.75">
      <c r="A20" s="41" t="s">
        <v>16</v>
      </c>
      <c r="B20" s="12">
        <v>1120171</v>
      </c>
      <c r="C20" s="3">
        <v>298791</v>
      </c>
      <c r="D20" s="3">
        <v>302</v>
      </c>
      <c r="E20" s="3">
        <v>146</v>
      </c>
      <c r="F20" s="3">
        <v>17086</v>
      </c>
      <c r="G20" s="3">
        <v>721</v>
      </c>
      <c r="H20" s="3">
        <v>3601</v>
      </c>
      <c r="I20" s="13">
        <v>1440818</v>
      </c>
    </row>
    <row r="21" spans="1:9" ht="12.75">
      <c r="A21" s="41" t="s">
        <v>17</v>
      </c>
      <c r="B21" s="12">
        <v>4709</v>
      </c>
      <c r="C21" s="3">
        <v>261</v>
      </c>
      <c r="D21" s="3">
        <v>0</v>
      </c>
      <c r="E21" s="3">
        <v>1</v>
      </c>
      <c r="F21" s="3">
        <v>23</v>
      </c>
      <c r="G21" s="3">
        <v>0</v>
      </c>
      <c r="H21" s="3">
        <v>4</v>
      </c>
      <c r="I21" s="13">
        <v>4998</v>
      </c>
    </row>
    <row r="22" spans="1:9" ht="12.75">
      <c r="A22" s="42" t="s">
        <v>101</v>
      </c>
      <c r="B22" s="14">
        <v>2358407</v>
      </c>
      <c r="C22" s="7">
        <v>550983</v>
      </c>
      <c r="D22" s="7">
        <v>3706</v>
      </c>
      <c r="E22" s="7">
        <v>737</v>
      </c>
      <c r="F22" s="7">
        <v>66465</v>
      </c>
      <c r="G22" s="7">
        <v>2625</v>
      </c>
      <c r="H22" s="7">
        <v>8915</v>
      </c>
      <c r="I22" s="20">
        <v>2991838</v>
      </c>
    </row>
    <row r="23" spans="1:9" ht="12.75">
      <c r="A23" s="43" t="s">
        <v>18</v>
      </c>
      <c r="B23" s="16">
        <v>592955</v>
      </c>
      <c r="C23" s="5">
        <v>226548</v>
      </c>
      <c r="D23" s="5">
        <v>5533</v>
      </c>
      <c r="E23" s="5">
        <v>423</v>
      </c>
      <c r="F23" s="5">
        <v>29228</v>
      </c>
      <c r="G23" s="5">
        <v>67</v>
      </c>
      <c r="H23" s="5">
        <v>12135</v>
      </c>
      <c r="I23" s="17">
        <v>866889</v>
      </c>
    </row>
    <row r="24" spans="1:9" ht="12.75">
      <c r="A24" s="44" t="s">
        <v>24</v>
      </c>
      <c r="B24" s="18">
        <v>281013</v>
      </c>
      <c r="C24" s="6">
        <v>98758</v>
      </c>
      <c r="D24" s="6">
        <v>1492</v>
      </c>
      <c r="E24" s="6">
        <v>355</v>
      </c>
      <c r="F24" s="6">
        <v>11433</v>
      </c>
      <c r="G24" s="6">
        <v>730</v>
      </c>
      <c r="H24" s="6">
        <v>1117</v>
      </c>
      <c r="I24" s="19">
        <v>394898</v>
      </c>
    </row>
    <row r="25" spans="1:9" ht="12.75">
      <c r="A25" s="44" t="s">
        <v>19</v>
      </c>
      <c r="B25" s="18">
        <v>56282</v>
      </c>
      <c r="C25" s="6">
        <v>6377</v>
      </c>
      <c r="D25" s="6">
        <v>186</v>
      </c>
      <c r="E25" s="6">
        <v>16</v>
      </c>
      <c r="F25" s="6">
        <v>13842</v>
      </c>
      <c r="G25" s="6">
        <v>3424</v>
      </c>
      <c r="H25" s="6">
        <v>11408</v>
      </c>
      <c r="I25" s="19">
        <v>91535</v>
      </c>
    </row>
    <row r="26" spans="1:9" ht="12.75">
      <c r="A26" s="42" t="s">
        <v>34</v>
      </c>
      <c r="B26" s="14">
        <v>930250</v>
      </c>
      <c r="C26" s="7">
        <v>331683</v>
      </c>
      <c r="D26" s="7">
        <v>7211</v>
      </c>
      <c r="E26" s="7">
        <v>794</v>
      </c>
      <c r="F26" s="7">
        <v>54503</v>
      </c>
      <c r="G26" s="7">
        <v>4221</v>
      </c>
      <c r="H26" s="7">
        <v>24660</v>
      </c>
      <c r="I26" s="20">
        <v>1353322</v>
      </c>
    </row>
    <row r="27" spans="1:9" ht="13.5" thickBot="1">
      <c r="A27" s="46" t="s">
        <v>25</v>
      </c>
      <c r="B27" s="47">
        <v>14977915</v>
      </c>
      <c r="C27" s="47">
        <v>1768201</v>
      </c>
      <c r="D27" s="47">
        <v>157232</v>
      </c>
      <c r="E27" s="47">
        <v>2656</v>
      </c>
      <c r="F27" s="47">
        <v>1213109</v>
      </c>
      <c r="G27" s="47">
        <v>156393</v>
      </c>
      <c r="H27" s="47">
        <v>280880</v>
      </c>
      <c r="I27" s="48">
        <v>18556386</v>
      </c>
    </row>
    <row r="28" ht="12.75">
      <c r="A28" s="156" t="s">
        <v>22</v>
      </c>
    </row>
    <row r="29" spans="2:9" ht="12.75">
      <c r="B29" s="39"/>
      <c r="C29" s="39"/>
      <c r="D29" s="39"/>
      <c r="E29" s="39"/>
      <c r="F29" s="39"/>
      <c r="G29" s="39"/>
      <c r="H29" s="39"/>
      <c r="I29" s="39"/>
    </row>
  </sheetData>
  <mergeCells count="2">
    <mergeCell ref="A2:A3"/>
    <mergeCell ref="B2:I2"/>
  </mergeCells>
  <printOptions/>
  <pageMargins left="0.49" right="0.5" top="1" bottom="1" header="0.5" footer="0.5"/>
  <pageSetup horizontalDpi="600" verticalDpi="600" orientation="landscape" scale="95" r:id="rId1"/>
  <headerFooter alignWithMargins="0">
    <oddFooter>&amp;CPage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9"/>
  <sheetViews>
    <sheetView workbookViewId="0" topLeftCell="A1">
      <selection activeCell="G10" sqref="G10"/>
    </sheetView>
  </sheetViews>
  <sheetFormatPr defaultColWidth="9.140625" defaultRowHeight="12.75"/>
  <cols>
    <col min="1" max="1" width="31.57421875" style="0" customWidth="1"/>
    <col min="2" max="2" width="16.7109375" style="0" bestFit="1" customWidth="1"/>
    <col min="3" max="3" width="9.7109375" style="0" bestFit="1" customWidth="1"/>
    <col min="4" max="4" width="16.7109375" style="0" bestFit="1" customWidth="1"/>
    <col min="5" max="5" width="11.7109375" style="0" bestFit="1" customWidth="1"/>
    <col min="6" max="6" width="16.7109375" style="0" bestFit="1" customWidth="1"/>
    <col min="7" max="7" width="11.7109375" style="0" bestFit="1" customWidth="1"/>
    <col min="8" max="8" width="13.421875" style="0" bestFit="1" customWidth="1"/>
    <col min="9" max="9" width="11.421875" style="0" customWidth="1"/>
  </cols>
  <sheetData>
    <row r="1" ht="18.75" thickBot="1">
      <c r="C1" s="120"/>
    </row>
    <row r="2" spans="1:7" ht="18.75" thickBot="1">
      <c r="A2" s="83"/>
      <c r="B2" s="105" t="s">
        <v>62</v>
      </c>
      <c r="C2" s="34"/>
      <c r="D2" s="34"/>
      <c r="E2" s="34"/>
      <c r="F2" s="33"/>
      <c r="G2" s="35"/>
    </row>
    <row r="3" spans="1:7" ht="13.5" thickBot="1">
      <c r="A3" s="151" t="s">
        <v>1</v>
      </c>
      <c r="B3" s="22" t="s">
        <v>26</v>
      </c>
      <c r="C3" s="24"/>
      <c r="D3" s="22" t="s">
        <v>63</v>
      </c>
      <c r="E3" s="24"/>
      <c r="F3" s="22" t="s">
        <v>0</v>
      </c>
      <c r="G3" s="24"/>
    </row>
    <row r="4" spans="1:7" ht="26.25" thickBot="1">
      <c r="A4" s="152"/>
      <c r="B4" s="90" t="s">
        <v>46</v>
      </c>
      <c r="C4" s="38" t="s">
        <v>27</v>
      </c>
      <c r="D4" s="90" t="s">
        <v>46</v>
      </c>
      <c r="E4" s="38" t="s">
        <v>27</v>
      </c>
      <c r="F4" s="90" t="s">
        <v>46</v>
      </c>
      <c r="G4" s="38" t="s">
        <v>27</v>
      </c>
    </row>
    <row r="5" spans="1:9" ht="12.75">
      <c r="A5" s="40" t="s">
        <v>2</v>
      </c>
      <c r="B5" s="10">
        <v>289620410</v>
      </c>
      <c r="C5" s="11">
        <v>0</v>
      </c>
      <c r="D5" s="10">
        <v>3880928353</v>
      </c>
      <c r="E5" s="11">
        <v>743</v>
      </c>
      <c r="F5" s="10">
        <v>4170548763</v>
      </c>
      <c r="G5" s="11">
        <v>743</v>
      </c>
      <c r="H5" s="119"/>
      <c r="I5" s="39"/>
    </row>
    <row r="6" spans="1:9" ht="12.75">
      <c r="A6" s="41" t="s">
        <v>3</v>
      </c>
      <c r="B6" s="16">
        <v>275269860</v>
      </c>
      <c r="C6" s="17">
        <v>84</v>
      </c>
      <c r="D6" s="16">
        <v>426514589</v>
      </c>
      <c r="E6" s="17">
        <v>8312</v>
      </c>
      <c r="F6" s="16">
        <v>701784449</v>
      </c>
      <c r="G6" s="17">
        <v>8396</v>
      </c>
      <c r="H6" s="39"/>
      <c r="I6" s="39"/>
    </row>
    <row r="7" spans="1:9" ht="12.75">
      <c r="A7" s="41" t="s">
        <v>64</v>
      </c>
      <c r="B7" s="12">
        <v>9463235</v>
      </c>
      <c r="C7" s="13">
        <v>2089106</v>
      </c>
      <c r="D7" s="12">
        <v>220322773</v>
      </c>
      <c r="E7" s="13">
        <v>11046258</v>
      </c>
      <c r="F7" s="12">
        <v>229786008</v>
      </c>
      <c r="G7" s="13">
        <v>13135364</v>
      </c>
      <c r="H7" s="39"/>
      <c r="I7" s="39"/>
    </row>
    <row r="8" spans="1:9" ht="12.75">
      <c r="A8" s="41" t="s">
        <v>4</v>
      </c>
      <c r="B8" s="12">
        <v>281507</v>
      </c>
      <c r="C8" s="13">
        <v>0</v>
      </c>
      <c r="D8" s="12">
        <v>1143437480</v>
      </c>
      <c r="E8" s="13">
        <v>0</v>
      </c>
      <c r="F8" s="12">
        <v>1143718987</v>
      </c>
      <c r="G8" s="13">
        <v>0</v>
      </c>
      <c r="H8" s="39"/>
      <c r="I8" s="39"/>
    </row>
    <row r="9" spans="1:9" ht="12.75">
      <c r="A9" s="41" t="s">
        <v>5</v>
      </c>
      <c r="B9" s="12">
        <v>2922254</v>
      </c>
      <c r="C9" s="13">
        <v>0</v>
      </c>
      <c r="D9" s="12">
        <v>273078559</v>
      </c>
      <c r="E9" s="13">
        <v>0</v>
      </c>
      <c r="F9" s="12">
        <v>276000813</v>
      </c>
      <c r="G9" s="13">
        <v>0</v>
      </c>
      <c r="H9" s="39"/>
      <c r="I9" s="39"/>
    </row>
    <row r="10" spans="1:9" ht="12.75">
      <c r="A10" s="41" t="s">
        <v>6</v>
      </c>
      <c r="B10" s="12">
        <v>7917267</v>
      </c>
      <c r="C10" s="13">
        <v>0</v>
      </c>
      <c r="D10" s="12">
        <v>50676576</v>
      </c>
      <c r="E10" s="13">
        <v>146044</v>
      </c>
      <c r="F10" s="12">
        <v>58593843</v>
      </c>
      <c r="G10" s="13">
        <v>146044</v>
      </c>
      <c r="H10" s="39"/>
      <c r="I10" s="39"/>
    </row>
    <row r="11" spans="1:9" ht="12.75">
      <c r="A11" s="42" t="s">
        <v>7</v>
      </c>
      <c r="B11" s="14">
        <f aca="true" t="shared" si="0" ref="B11:G11">SUM(B5:B10)</f>
        <v>585474533</v>
      </c>
      <c r="C11" s="15">
        <f t="shared" si="0"/>
        <v>2089190</v>
      </c>
      <c r="D11" s="14">
        <f t="shared" si="0"/>
        <v>5994958330</v>
      </c>
      <c r="E11" s="15">
        <f t="shared" si="0"/>
        <v>11201357</v>
      </c>
      <c r="F11" s="14">
        <f t="shared" si="0"/>
        <v>6580432863</v>
      </c>
      <c r="G11" s="15">
        <f t="shared" si="0"/>
        <v>13290547</v>
      </c>
      <c r="H11" s="39"/>
      <c r="I11" s="39"/>
    </row>
    <row r="12" spans="1:9" ht="12.75">
      <c r="A12" s="43" t="s">
        <v>8</v>
      </c>
      <c r="B12" s="16">
        <v>22013016</v>
      </c>
      <c r="C12" s="17">
        <v>0</v>
      </c>
      <c r="D12" s="16">
        <v>350744182</v>
      </c>
      <c r="E12" s="17">
        <v>0</v>
      </c>
      <c r="F12" s="16">
        <v>372757198</v>
      </c>
      <c r="G12" s="17">
        <v>0</v>
      </c>
      <c r="H12" s="39"/>
      <c r="I12" s="39"/>
    </row>
    <row r="13" spans="1:9" ht="12.75">
      <c r="A13" s="41" t="s">
        <v>9</v>
      </c>
      <c r="B13" s="12">
        <v>6194066</v>
      </c>
      <c r="C13" s="13">
        <v>0</v>
      </c>
      <c r="D13" s="12">
        <v>30451132</v>
      </c>
      <c r="E13" s="13">
        <v>0</v>
      </c>
      <c r="F13" s="12">
        <v>36645198</v>
      </c>
      <c r="G13" s="13">
        <v>0</v>
      </c>
      <c r="H13" s="39"/>
      <c r="I13" s="39"/>
    </row>
    <row r="14" spans="1:9" ht="12.75">
      <c r="A14" s="41" t="s">
        <v>10</v>
      </c>
      <c r="B14" s="12">
        <v>1129883</v>
      </c>
      <c r="C14" s="13">
        <v>2547</v>
      </c>
      <c r="D14" s="12">
        <v>69986090</v>
      </c>
      <c r="E14" s="13">
        <v>1193081</v>
      </c>
      <c r="F14" s="12">
        <v>71115973</v>
      </c>
      <c r="G14" s="13">
        <v>1195628</v>
      </c>
      <c r="H14" s="39"/>
      <c r="I14" s="39"/>
    </row>
    <row r="15" spans="1:9" ht="12.75">
      <c r="A15" s="42" t="s">
        <v>11</v>
      </c>
      <c r="B15" s="14">
        <f aca="true" t="shared" si="1" ref="B15:G15">SUM(B12:B14)</f>
        <v>29336965</v>
      </c>
      <c r="C15" s="15">
        <f t="shared" si="1"/>
        <v>2547</v>
      </c>
      <c r="D15" s="14">
        <f t="shared" si="1"/>
        <v>451181404</v>
      </c>
      <c r="E15" s="15">
        <f t="shared" si="1"/>
        <v>1193081</v>
      </c>
      <c r="F15" s="14">
        <f t="shared" si="1"/>
        <v>480518369</v>
      </c>
      <c r="G15" s="15">
        <f t="shared" si="1"/>
        <v>1195628</v>
      </c>
      <c r="H15" s="39"/>
      <c r="I15" s="39"/>
    </row>
    <row r="16" spans="1:9" ht="12.75">
      <c r="A16" s="41" t="s">
        <v>12</v>
      </c>
      <c r="B16" s="12">
        <v>3566068</v>
      </c>
      <c r="C16" s="13">
        <v>0</v>
      </c>
      <c r="D16" s="12">
        <v>211937688</v>
      </c>
      <c r="E16" s="13">
        <v>0</v>
      </c>
      <c r="F16" s="12">
        <v>215503756</v>
      </c>
      <c r="G16" s="13">
        <v>0</v>
      </c>
      <c r="H16" s="39"/>
      <c r="I16" s="39"/>
    </row>
    <row r="17" spans="1:9" ht="12.75">
      <c r="A17" s="44" t="s">
        <v>13</v>
      </c>
      <c r="B17" s="18">
        <v>10482169</v>
      </c>
      <c r="C17" s="19">
        <v>112658</v>
      </c>
      <c r="D17" s="18">
        <v>292089106</v>
      </c>
      <c r="E17" s="19">
        <v>28146894</v>
      </c>
      <c r="F17" s="18">
        <v>302571275</v>
      </c>
      <c r="G17" s="19">
        <v>28259552</v>
      </c>
      <c r="H17" s="39"/>
      <c r="I17" s="39"/>
    </row>
    <row r="18" spans="1:9" ht="12.75">
      <c r="A18" s="41" t="s">
        <v>14</v>
      </c>
      <c r="B18" s="12">
        <v>3881822</v>
      </c>
      <c r="C18" s="13">
        <v>27355</v>
      </c>
      <c r="D18" s="12">
        <v>78298546</v>
      </c>
      <c r="E18" s="13">
        <v>1891334</v>
      </c>
      <c r="F18" s="12">
        <v>82180368</v>
      </c>
      <c r="G18" s="13">
        <v>1918689</v>
      </c>
      <c r="H18" s="39"/>
      <c r="I18" s="39"/>
    </row>
    <row r="19" spans="1:9" ht="25.5">
      <c r="A19" s="42" t="s">
        <v>23</v>
      </c>
      <c r="B19" s="14">
        <f aca="true" t="shared" si="2" ref="B19:G19">SUM(B16:B18)</f>
        <v>17930059</v>
      </c>
      <c r="C19" s="15">
        <f t="shared" si="2"/>
        <v>140013</v>
      </c>
      <c r="D19" s="14">
        <f t="shared" si="2"/>
        <v>582325340</v>
      </c>
      <c r="E19" s="15">
        <f t="shared" si="2"/>
        <v>30038228</v>
      </c>
      <c r="F19" s="14">
        <f t="shared" si="2"/>
        <v>600255399</v>
      </c>
      <c r="G19" s="15">
        <f t="shared" si="2"/>
        <v>30178241</v>
      </c>
      <c r="H19" s="39"/>
      <c r="I19" s="39"/>
    </row>
    <row r="20" spans="1:9" ht="12.75">
      <c r="A20" s="43" t="s">
        <v>15</v>
      </c>
      <c r="B20" s="16">
        <v>10191424</v>
      </c>
      <c r="C20" s="17">
        <v>0</v>
      </c>
      <c r="D20" s="16">
        <v>627764840</v>
      </c>
      <c r="E20" s="17">
        <v>0</v>
      </c>
      <c r="F20" s="16">
        <v>637956264</v>
      </c>
      <c r="G20" s="17">
        <v>0</v>
      </c>
      <c r="H20" s="39"/>
      <c r="I20" s="39"/>
    </row>
    <row r="21" spans="1:9" ht="12.75">
      <c r="A21" s="41" t="s">
        <v>16</v>
      </c>
      <c r="B21" s="12">
        <v>0</v>
      </c>
      <c r="C21" s="13">
        <v>1017126</v>
      </c>
      <c r="D21" s="12">
        <v>0</v>
      </c>
      <c r="E21" s="13">
        <v>295032440</v>
      </c>
      <c r="F21" s="12">
        <v>0</v>
      </c>
      <c r="G21" s="13">
        <v>296049566</v>
      </c>
      <c r="H21" s="39"/>
      <c r="I21" s="39"/>
    </row>
    <row r="22" spans="1:9" ht="12.75">
      <c r="A22" s="41" t="s">
        <v>17</v>
      </c>
      <c r="B22" s="12">
        <v>0</v>
      </c>
      <c r="C22" s="13">
        <v>2958</v>
      </c>
      <c r="D22" s="12">
        <v>0</v>
      </c>
      <c r="E22" s="13">
        <v>491115</v>
      </c>
      <c r="F22" s="12">
        <v>0</v>
      </c>
      <c r="G22" s="13">
        <v>494073</v>
      </c>
      <c r="H22" s="39"/>
      <c r="I22" s="39"/>
    </row>
    <row r="23" spans="1:9" ht="12.75">
      <c r="A23" s="42" t="s">
        <v>31</v>
      </c>
      <c r="B23" s="14">
        <f aca="true" t="shared" si="3" ref="B23:G23">SUM(B20:B22)</f>
        <v>10191424</v>
      </c>
      <c r="C23" s="15">
        <f t="shared" si="3"/>
        <v>1020084</v>
      </c>
      <c r="D23" s="14">
        <f t="shared" si="3"/>
        <v>627764840</v>
      </c>
      <c r="E23" s="15">
        <f t="shared" si="3"/>
        <v>295523555</v>
      </c>
      <c r="F23" s="14">
        <f t="shared" si="3"/>
        <v>637956264</v>
      </c>
      <c r="G23" s="15">
        <f t="shared" si="3"/>
        <v>296543639</v>
      </c>
      <c r="H23" s="39"/>
      <c r="I23" s="39"/>
    </row>
    <row r="24" spans="1:9" ht="12.75">
      <c r="A24" s="43" t="s">
        <v>18</v>
      </c>
      <c r="B24" s="16">
        <v>22820960</v>
      </c>
      <c r="C24" s="17">
        <v>492258</v>
      </c>
      <c r="D24" s="16">
        <v>195983427</v>
      </c>
      <c r="E24" s="17">
        <v>6311354</v>
      </c>
      <c r="F24" s="16">
        <v>218804387</v>
      </c>
      <c r="G24" s="17">
        <v>6803612</v>
      </c>
      <c r="H24" s="39"/>
      <c r="I24" s="39"/>
    </row>
    <row r="25" spans="1:9" ht="12.75">
      <c r="A25" s="44" t="s">
        <v>24</v>
      </c>
      <c r="B25" s="18">
        <v>1752396</v>
      </c>
      <c r="C25" s="19">
        <v>495910</v>
      </c>
      <c r="D25" s="18">
        <v>101840140</v>
      </c>
      <c r="E25" s="19">
        <v>15065058</v>
      </c>
      <c r="F25" s="18">
        <v>103592536</v>
      </c>
      <c r="G25" s="19">
        <v>15560968</v>
      </c>
      <c r="H25" s="39"/>
      <c r="I25" s="39"/>
    </row>
    <row r="26" spans="1:9" ht="12.75">
      <c r="A26" s="44" t="s">
        <v>19</v>
      </c>
      <c r="B26" s="18">
        <v>3019372</v>
      </c>
      <c r="C26" s="19">
        <v>60152</v>
      </c>
      <c r="D26" s="18">
        <v>28304988</v>
      </c>
      <c r="E26" s="19">
        <v>3084213</v>
      </c>
      <c r="F26" s="18">
        <v>31324360</v>
      </c>
      <c r="G26" s="19">
        <v>3144365</v>
      </c>
      <c r="H26" s="39"/>
      <c r="I26" s="39"/>
    </row>
    <row r="27" spans="1:9" ht="13.5" thickBot="1">
      <c r="A27" s="84" t="s">
        <v>34</v>
      </c>
      <c r="B27" s="85">
        <f aca="true" t="shared" si="4" ref="B27:G27">SUM(B24:B26)</f>
        <v>27592728</v>
      </c>
      <c r="C27" s="86">
        <f t="shared" si="4"/>
        <v>1048320</v>
      </c>
      <c r="D27" s="85">
        <f t="shared" si="4"/>
        <v>326128555</v>
      </c>
      <c r="E27" s="86">
        <f t="shared" si="4"/>
        <v>24460625</v>
      </c>
      <c r="F27" s="85">
        <f t="shared" si="4"/>
        <v>353721283</v>
      </c>
      <c r="G27" s="86">
        <f t="shared" si="4"/>
        <v>25508945</v>
      </c>
      <c r="H27" s="39"/>
      <c r="I27" s="39"/>
    </row>
    <row r="28" spans="1:9" ht="13.5" thickBot="1">
      <c r="A28" s="87" t="s">
        <v>0</v>
      </c>
      <c r="B28" s="88">
        <f aca="true" t="shared" si="5" ref="B28:G28">B27+B23+B19+B15+B11</f>
        <v>670525709</v>
      </c>
      <c r="C28" s="89">
        <f t="shared" si="5"/>
        <v>4300154</v>
      </c>
      <c r="D28" s="88">
        <f t="shared" si="5"/>
        <v>7982358469</v>
      </c>
      <c r="E28" s="89">
        <f t="shared" si="5"/>
        <v>362416846</v>
      </c>
      <c r="F28" s="88">
        <f t="shared" si="5"/>
        <v>8652884178</v>
      </c>
      <c r="G28" s="89">
        <f t="shared" si="5"/>
        <v>366717000</v>
      </c>
      <c r="H28" s="39"/>
      <c r="I28" s="39"/>
    </row>
    <row r="29" spans="2:7" ht="12.75">
      <c r="B29" s="39"/>
      <c r="C29" s="39"/>
      <c r="D29" s="39"/>
      <c r="E29" s="39"/>
      <c r="F29" s="39"/>
      <c r="G29" s="39"/>
    </row>
  </sheetData>
  <mergeCells count="1">
    <mergeCell ref="A3:A4"/>
  </mergeCells>
  <printOptions/>
  <pageMargins left="0.75" right="0.75" top="1" bottom="1" header="0.5" footer="0.5"/>
  <pageSetup horizontalDpi="600" verticalDpi="600" orientation="landscape" r:id="rId1"/>
  <headerFooter alignWithMargins="0">
    <oddFooter>&amp;CPage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N31"/>
  <sheetViews>
    <sheetView workbookViewId="0" topLeftCell="A1">
      <selection activeCell="G10" sqref="G10"/>
    </sheetView>
  </sheetViews>
  <sheetFormatPr defaultColWidth="9.140625" defaultRowHeight="12.75"/>
  <cols>
    <col min="1" max="1" width="0.85546875" style="31" customWidth="1"/>
    <col min="2" max="2" width="30.8515625" style="31" customWidth="1"/>
    <col min="3" max="3" width="12.7109375" style="31" customWidth="1"/>
    <col min="4" max="4" width="11.28125" style="31" bestFit="1" customWidth="1"/>
    <col min="5" max="5" width="14.28125" style="31" bestFit="1" customWidth="1"/>
    <col min="6" max="6" width="11.57421875" style="31" bestFit="1" customWidth="1"/>
    <col min="7" max="7" width="12.7109375" style="31" bestFit="1" customWidth="1"/>
    <col min="8" max="8" width="11.57421875" style="31" bestFit="1" customWidth="1"/>
    <col min="9" max="9" width="12.7109375" style="31" bestFit="1" customWidth="1"/>
    <col min="10" max="10" width="11.57421875" style="31" bestFit="1" customWidth="1"/>
    <col min="11" max="16384" width="8.8515625" style="31" customWidth="1"/>
  </cols>
  <sheetData>
    <row r="1" ht="18.75" thickBot="1">
      <c r="C1" s="120"/>
    </row>
    <row r="2" spans="2:10" ht="18.75" thickBot="1">
      <c r="B2" s="83"/>
      <c r="C2" s="105" t="s">
        <v>65</v>
      </c>
      <c r="D2" s="34"/>
      <c r="E2" s="33"/>
      <c r="F2" s="34"/>
      <c r="G2" s="33"/>
      <c r="H2" s="35"/>
      <c r="I2" s="33"/>
      <c r="J2" s="35"/>
    </row>
    <row r="3" spans="2:10" ht="12.75" customHeight="1" thickBot="1">
      <c r="B3" s="151" t="s">
        <v>1</v>
      </c>
      <c r="C3" s="22" t="s">
        <v>47</v>
      </c>
      <c r="D3" s="23"/>
      <c r="E3" s="22" t="s">
        <v>48</v>
      </c>
      <c r="F3" s="23"/>
      <c r="G3" s="22" t="s">
        <v>49</v>
      </c>
      <c r="H3" s="24"/>
      <c r="I3" s="22" t="s">
        <v>54</v>
      </c>
      <c r="J3" s="24"/>
    </row>
    <row r="4" spans="2:10" ht="26.25" thickBot="1">
      <c r="B4" s="152"/>
      <c r="C4" s="25" t="s">
        <v>46</v>
      </c>
      <c r="D4" s="36" t="s">
        <v>27</v>
      </c>
      <c r="E4" s="25" t="s">
        <v>46</v>
      </c>
      <c r="F4" s="36" t="s">
        <v>27</v>
      </c>
      <c r="G4" s="25" t="s">
        <v>46</v>
      </c>
      <c r="H4" s="36" t="s">
        <v>27</v>
      </c>
      <c r="I4" s="25" t="s">
        <v>46</v>
      </c>
      <c r="J4" s="36" t="s">
        <v>27</v>
      </c>
    </row>
    <row r="5" spans="2:14" ht="12.75" customHeight="1">
      <c r="B5" s="37" t="s">
        <v>2</v>
      </c>
      <c r="C5" s="95">
        <v>7325168.986479944</v>
      </c>
      <c r="D5" s="96">
        <v>1.0135200565335403</v>
      </c>
      <c r="E5" s="95">
        <v>3164847.0137536293</v>
      </c>
      <c r="F5" s="96">
        <v>0.9862463701471242</v>
      </c>
      <c r="G5" s="95">
        <v>13757.999766426607</v>
      </c>
      <c r="H5" s="96">
        <v>0.00023357339303176072</v>
      </c>
      <c r="I5" s="95">
        <f>G5+E5+C5</f>
        <v>10503774</v>
      </c>
      <c r="J5" s="96">
        <f aca="true" t="shared" si="0" ref="J5:J28">H5+F5+D5</f>
        <v>2.000000000073696</v>
      </c>
      <c r="K5" s="97"/>
      <c r="L5" s="97"/>
      <c r="M5" s="97"/>
      <c r="N5" s="97"/>
    </row>
    <row r="6" spans="2:10" ht="12.75" customHeight="1">
      <c r="B6" s="27" t="s">
        <v>3</v>
      </c>
      <c r="C6" s="98">
        <v>475607.72373513755</v>
      </c>
      <c r="D6" s="99">
        <v>1.2762648624450006</v>
      </c>
      <c r="E6" s="98">
        <v>100099.27115183679</v>
      </c>
      <c r="F6" s="99">
        <v>25.728848163146758</v>
      </c>
      <c r="G6" s="98">
        <v>8424.008396444322</v>
      </c>
      <c r="H6" s="99">
        <v>19.991603555674903</v>
      </c>
      <c r="I6" s="98">
        <f aca="true" t="shared" si="1" ref="I6:I28">G6+E6+C6</f>
        <v>584131.0032834187</v>
      </c>
      <c r="J6" s="99">
        <f t="shared" si="0"/>
        <v>46.99671658126667</v>
      </c>
    </row>
    <row r="7" spans="2:10" ht="12.75" customHeight="1">
      <c r="B7" s="27" t="s">
        <v>64</v>
      </c>
      <c r="C7" s="98">
        <v>989829</v>
      </c>
      <c r="D7" s="99">
        <v>41823</v>
      </c>
      <c r="E7" s="98">
        <v>1029641</v>
      </c>
      <c r="F7" s="99">
        <v>74302</v>
      </c>
      <c r="G7" s="98">
        <v>294954</v>
      </c>
      <c r="H7" s="99">
        <v>40521</v>
      </c>
      <c r="I7" s="98">
        <f t="shared" si="1"/>
        <v>2314424</v>
      </c>
      <c r="J7" s="99">
        <f t="shared" si="0"/>
        <v>156646</v>
      </c>
    </row>
    <row r="8" spans="2:10" ht="12.75" customHeight="1">
      <c r="B8" s="27" t="s">
        <v>4</v>
      </c>
      <c r="C8" s="98">
        <v>2972072</v>
      </c>
      <c r="D8" s="99">
        <v>0</v>
      </c>
      <c r="E8" s="98">
        <v>2593367</v>
      </c>
      <c r="F8" s="99">
        <v>0</v>
      </c>
      <c r="G8" s="98">
        <v>83893</v>
      </c>
      <c r="H8" s="99">
        <v>0</v>
      </c>
      <c r="I8" s="98">
        <f t="shared" si="1"/>
        <v>5649332</v>
      </c>
      <c r="J8" s="99">
        <f t="shared" si="0"/>
        <v>0</v>
      </c>
    </row>
    <row r="9" spans="2:10" ht="12.75" customHeight="1">
      <c r="B9" s="27" t="s">
        <v>5</v>
      </c>
      <c r="C9" s="98">
        <v>569445</v>
      </c>
      <c r="D9" s="99">
        <v>0</v>
      </c>
      <c r="E9" s="98">
        <v>472928</v>
      </c>
      <c r="F9" s="99">
        <v>0</v>
      </c>
      <c r="G9" s="98">
        <v>4739</v>
      </c>
      <c r="H9" s="99">
        <v>0</v>
      </c>
      <c r="I9" s="98">
        <f t="shared" si="1"/>
        <v>1047112</v>
      </c>
      <c r="J9" s="99">
        <f t="shared" si="0"/>
        <v>0</v>
      </c>
    </row>
    <row r="10" spans="2:10" ht="12.75" customHeight="1">
      <c r="B10" s="27" t="s">
        <v>6</v>
      </c>
      <c r="C10" s="98">
        <v>50740.22865013774</v>
      </c>
      <c r="D10" s="99">
        <v>9.771349862259136</v>
      </c>
      <c r="E10" s="98">
        <v>46677.863399496455</v>
      </c>
      <c r="F10" s="99">
        <v>749.1366005035436</v>
      </c>
      <c r="G10" s="98">
        <v>7004.907950365799</v>
      </c>
      <c r="H10" s="99">
        <v>600.0920496341985</v>
      </c>
      <c r="I10" s="98">
        <f t="shared" si="1"/>
        <v>104423</v>
      </c>
      <c r="J10" s="99">
        <f t="shared" si="0"/>
        <v>1359.0000000000011</v>
      </c>
    </row>
    <row r="11" spans="2:10" ht="12.75" customHeight="1">
      <c r="B11" s="27" t="s">
        <v>8</v>
      </c>
      <c r="C11" s="98">
        <v>288024</v>
      </c>
      <c r="D11" s="99">
        <v>0</v>
      </c>
      <c r="E11" s="98">
        <v>582735</v>
      </c>
      <c r="F11" s="99">
        <v>0</v>
      </c>
      <c r="G11" s="98">
        <v>46707</v>
      </c>
      <c r="H11" s="99">
        <v>0</v>
      </c>
      <c r="I11" s="98">
        <f t="shared" si="1"/>
        <v>917466</v>
      </c>
      <c r="J11" s="99">
        <f t="shared" si="0"/>
        <v>0</v>
      </c>
    </row>
    <row r="12" spans="2:10" ht="12.75" customHeight="1">
      <c r="B12" s="27" t="s">
        <v>9</v>
      </c>
      <c r="C12" s="98">
        <v>24773</v>
      </c>
      <c r="D12" s="99">
        <v>0</v>
      </c>
      <c r="E12" s="98">
        <v>20251</v>
      </c>
      <c r="F12" s="99">
        <v>0</v>
      </c>
      <c r="G12" s="98">
        <v>1592</v>
      </c>
      <c r="H12" s="99">
        <v>0</v>
      </c>
      <c r="I12" s="98">
        <f t="shared" si="1"/>
        <v>46616</v>
      </c>
      <c r="J12" s="99">
        <f t="shared" si="0"/>
        <v>0</v>
      </c>
    </row>
    <row r="13" spans="2:10" ht="12.75" customHeight="1">
      <c r="B13" s="27" t="s">
        <v>10</v>
      </c>
      <c r="C13" s="98">
        <v>107911.24396510418</v>
      </c>
      <c r="D13" s="99">
        <v>163.75603489582954</v>
      </c>
      <c r="E13" s="98">
        <v>300640.63241869904</v>
      </c>
      <c r="F13" s="99">
        <v>3669.3675813010364</v>
      </c>
      <c r="G13" s="98">
        <v>169133.12361619697</v>
      </c>
      <c r="H13" s="99">
        <v>1705.8763838031368</v>
      </c>
      <c r="I13" s="98">
        <f t="shared" si="1"/>
        <v>577685.0000000002</v>
      </c>
      <c r="J13" s="99">
        <f t="shared" si="0"/>
        <v>5539.000000000003</v>
      </c>
    </row>
    <row r="14" spans="2:10" ht="12.75" customHeight="1">
      <c r="B14" s="27" t="s">
        <v>12</v>
      </c>
      <c r="C14" s="98">
        <v>155180</v>
      </c>
      <c r="D14" s="99">
        <v>0</v>
      </c>
      <c r="E14" s="98">
        <v>338415</v>
      </c>
      <c r="F14" s="99">
        <v>0</v>
      </c>
      <c r="G14" s="98">
        <v>296668</v>
      </c>
      <c r="H14" s="99">
        <v>0</v>
      </c>
      <c r="I14" s="98">
        <f t="shared" si="1"/>
        <v>790263</v>
      </c>
      <c r="J14" s="99">
        <f t="shared" si="0"/>
        <v>0</v>
      </c>
    </row>
    <row r="15" spans="2:10" ht="12.75" customHeight="1">
      <c r="B15" s="27" t="s">
        <v>13</v>
      </c>
      <c r="C15" s="98">
        <v>229125.88110052003</v>
      </c>
      <c r="D15" s="99">
        <v>16236.118899480027</v>
      </c>
      <c r="E15" s="98">
        <v>485118.6759815205</v>
      </c>
      <c r="F15" s="99">
        <v>100596.32401847953</v>
      </c>
      <c r="G15" s="98">
        <v>480148.4446738777</v>
      </c>
      <c r="H15" s="99">
        <v>85061.55532612216</v>
      </c>
      <c r="I15" s="98">
        <f t="shared" si="1"/>
        <v>1194393.0017559181</v>
      </c>
      <c r="J15" s="99">
        <f t="shared" si="0"/>
        <v>201893.99824408174</v>
      </c>
    </row>
    <row r="16" spans="2:10" ht="12.75" customHeight="1">
      <c r="B16" s="27" t="s">
        <v>14</v>
      </c>
      <c r="C16" s="98">
        <v>110278</v>
      </c>
      <c r="D16" s="99">
        <v>530</v>
      </c>
      <c r="E16" s="98">
        <v>405869</v>
      </c>
      <c r="F16" s="99">
        <v>8502</v>
      </c>
      <c r="G16" s="98">
        <v>221930</v>
      </c>
      <c r="H16" s="99">
        <v>9188</v>
      </c>
      <c r="I16" s="98">
        <f t="shared" si="1"/>
        <v>738077</v>
      </c>
      <c r="J16" s="99">
        <f t="shared" si="0"/>
        <v>18220</v>
      </c>
    </row>
    <row r="17" spans="2:10" ht="12.75" customHeight="1">
      <c r="B17" s="29" t="s">
        <v>28</v>
      </c>
      <c r="C17" s="100">
        <v>123262.04</v>
      </c>
      <c r="D17" s="101">
        <v>156878.96</v>
      </c>
      <c r="E17" s="100">
        <v>430552.76</v>
      </c>
      <c r="F17" s="101">
        <v>547976.24</v>
      </c>
      <c r="G17" s="100">
        <v>333804.68</v>
      </c>
      <c r="H17" s="101">
        <v>424842.32</v>
      </c>
      <c r="I17" s="100">
        <f>G17+E17+C17</f>
        <v>887619.48</v>
      </c>
      <c r="J17" s="101">
        <f>H17+F17+D17</f>
        <v>1129697.52</v>
      </c>
    </row>
    <row r="18" spans="2:10" s="32" customFormat="1" ht="12.75" customHeight="1" thickBot="1">
      <c r="B18" s="42" t="s">
        <v>29</v>
      </c>
      <c r="C18" s="110">
        <f aca="true" t="shared" si="2" ref="C18:H18">SUM(C5:C17)</f>
        <v>13421417.103930842</v>
      </c>
      <c r="D18" s="111">
        <f t="shared" si="2"/>
        <v>215643.89606915708</v>
      </c>
      <c r="E18" s="110">
        <f t="shared" si="2"/>
        <v>9971142.21670518</v>
      </c>
      <c r="F18" s="111">
        <f t="shared" si="2"/>
        <v>735821.7832948174</v>
      </c>
      <c r="G18" s="110">
        <f t="shared" si="2"/>
        <v>1962756.1644033112</v>
      </c>
      <c r="H18" s="111">
        <f t="shared" si="2"/>
        <v>561938.8355966886</v>
      </c>
      <c r="I18" s="110">
        <f t="shared" si="1"/>
        <v>25355315.485039335</v>
      </c>
      <c r="J18" s="112">
        <f t="shared" si="0"/>
        <v>1513404.5149606632</v>
      </c>
    </row>
    <row r="19" spans="2:10" ht="12.75" customHeight="1">
      <c r="B19" s="37" t="s">
        <v>15</v>
      </c>
      <c r="C19" s="95">
        <v>289346</v>
      </c>
      <c r="D19" s="96">
        <v>0</v>
      </c>
      <c r="E19" s="95">
        <v>1051466</v>
      </c>
      <c r="F19" s="96">
        <v>0</v>
      </c>
      <c r="G19" s="95">
        <v>979392</v>
      </c>
      <c r="H19" s="96">
        <v>0</v>
      </c>
      <c r="I19" s="95">
        <f t="shared" si="1"/>
        <v>2320204</v>
      </c>
      <c r="J19" s="96">
        <f t="shared" si="0"/>
        <v>0</v>
      </c>
    </row>
    <row r="20" spans="2:10" ht="12.75" customHeight="1">
      <c r="B20" s="27" t="s">
        <v>16</v>
      </c>
      <c r="C20" s="98">
        <v>0</v>
      </c>
      <c r="D20" s="99">
        <v>54497</v>
      </c>
      <c r="E20" s="98">
        <v>0</v>
      </c>
      <c r="F20" s="99">
        <v>659748</v>
      </c>
      <c r="G20" s="98">
        <v>0</v>
      </c>
      <c r="H20" s="99">
        <v>994017</v>
      </c>
      <c r="I20" s="98">
        <f t="shared" si="1"/>
        <v>0</v>
      </c>
      <c r="J20" s="99">
        <f t="shared" si="0"/>
        <v>1708262</v>
      </c>
    </row>
    <row r="21" spans="2:10" ht="12.75" customHeight="1">
      <c r="B21" s="27" t="s">
        <v>17</v>
      </c>
      <c r="C21" s="98">
        <v>0</v>
      </c>
      <c r="D21" s="99">
        <v>896</v>
      </c>
      <c r="E21" s="98">
        <v>0</v>
      </c>
      <c r="F21" s="99">
        <v>1894</v>
      </c>
      <c r="G21" s="98">
        <v>0</v>
      </c>
      <c r="H21" s="99">
        <v>3719</v>
      </c>
      <c r="I21" s="98">
        <f t="shared" si="1"/>
        <v>0</v>
      </c>
      <c r="J21" s="99">
        <f t="shared" si="0"/>
        <v>6509</v>
      </c>
    </row>
    <row r="22" spans="2:10" ht="12.75" customHeight="1">
      <c r="B22" s="29" t="s">
        <v>30</v>
      </c>
      <c r="C22" s="100">
        <v>85896.01800000001</v>
      </c>
      <c r="D22" s="101">
        <v>301022.9820000001</v>
      </c>
      <c r="E22" s="100">
        <v>1634821.32</v>
      </c>
      <c r="F22" s="101">
        <v>5729238.679999997</v>
      </c>
      <c r="G22" s="100">
        <v>4589941.241999997</v>
      </c>
      <c r="H22" s="101">
        <v>16085469.757999985</v>
      </c>
      <c r="I22" s="100">
        <f t="shared" si="1"/>
        <v>6310658.579999997</v>
      </c>
      <c r="J22" s="101">
        <f t="shared" si="0"/>
        <v>22115731.419999983</v>
      </c>
    </row>
    <row r="23" spans="2:10" s="32" customFormat="1" ht="12.75" customHeight="1" thickBot="1">
      <c r="B23" s="42" t="s">
        <v>31</v>
      </c>
      <c r="C23" s="110">
        <f aca="true" t="shared" si="3" ref="C23:H23">SUM(C19:C22)</f>
        <v>375242.01800000004</v>
      </c>
      <c r="D23" s="111">
        <f t="shared" si="3"/>
        <v>356415.9820000001</v>
      </c>
      <c r="E23" s="110">
        <f t="shared" si="3"/>
        <v>2686287.3200000003</v>
      </c>
      <c r="F23" s="111">
        <f t="shared" si="3"/>
        <v>6390880.679999997</v>
      </c>
      <c r="G23" s="110">
        <f t="shared" si="3"/>
        <v>5569333.241999997</v>
      </c>
      <c r="H23" s="111">
        <f t="shared" si="3"/>
        <v>17083205.757999986</v>
      </c>
      <c r="I23" s="110">
        <f t="shared" si="1"/>
        <v>8630862.579999996</v>
      </c>
      <c r="J23" s="112">
        <f t="shared" si="0"/>
        <v>23830502.419999983</v>
      </c>
    </row>
    <row r="24" spans="2:10" ht="12.75" customHeight="1">
      <c r="B24" s="37" t="s">
        <v>24</v>
      </c>
      <c r="C24" s="95">
        <v>56976.841349886214</v>
      </c>
      <c r="D24" s="96">
        <v>9489.158650113783</v>
      </c>
      <c r="E24" s="95">
        <v>217140.54541399606</v>
      </c>
      <c r="F24" s="96">
        <v>43953.45458600391</v>
      </c>
      <c r="G24" s="95">
        <v>197888.95408090195</v>
      </c>
      <c r="H24" s="96">
        <v>42660.045919098295</v>
      </c>
      <c r="I24" s="95">
        <f t="shared" si="1"/>
        <v>472006.3408447842</v>
      </c>
      <c r="J24" s="96">
        <f t="shared" si="0"/>
        <v>96102.65915521598</v>
      </c>
    </row>
    <row r="25" spans="2:10" ht="12.75" customHeight="1">
      <c r="B25" s="27" t="s">
        <v>18</v>
      </c>
      <c r="C25" s="98">
        <v>66276.1399714302</v>
      </c>
      <c r="D25" s="99">
        <v>2675.860028569797</v>
      </c>
      <c r="E25" s="98">
        <v>288221.1906716223</v>
      </c>
      <c r="F25" s="99">
        <v>23934.80932837754</v>
      </c>
      <c r="G25" s="98">
        <v>171718.42423531783</v>
      </c>
      <c r="H25" s="99">
        <v>26968.575764682144</v>
      </c>
      <c r="I25" s="98">
        <f t="shared" si="1"/>
        <v>526215.7548783703</v>
      </c>
      <c r="J25" s="99">
        <f t="shared" si="0"/>
        <v>53579.24512162948</v>
      </c>
    </row>
    <row r="26" spans="2:10" ht="12.75" customHeight="1">
      <c r="B26" s="27" t="s">
        <v>33</v>
      </c>
      <c r="C26" s="98">
        <v>-10783.03</v>
      </c>
      <c r="D26" s="99">
        <v>-761.9700000000013</v>
      </c>
      <c r="E26" s="98">
        <v>1068960.198</v>
      </c>
      <c r="F26" s="99">
        <v>75536.80199999995</v>
      </c>
      <c r="G26" s="98">
        <v>1087115.29</v>
      </c>
      <c r="H26" s="99">
        <v>76819.70999999992</v>
      </c>
      <c r="I26" s="98">
        <f t="shared" si="1"/>
        <v>2145292.458</v>
      </c>
      <c r="J26" s="99">
        <f t="shared" si="0"/>
        <v>151594.54199999987</v>
      </c>
    </row>
    <row r="27" spans="2:10" ht="12.75" customHeight="1">
      <c r="B27" s="29" t="s">
        <v>19</v>
      </c>
      <c r="C27" s="100">
        <v>13458.136666063758</v>
      </c>
      <c r="D27" s="101">
        <v>1055.8633339362407</v>
      </c>
      <c r="E27" s="100">
        <v>39467.93815901164</v>
      </c>
      <c r="F27" s="101">
        <v>7163.06184098838</v>
      </c>
      <c r="G27" s="100">
        <v>20939.544772025292</v>
      </c>
      <c r="H27" s="101">
        <v>4881.455227974706</v>
      </c>
      <c r="I27" s="100">
        <f t="shared" si="1"/>
        <v>73865.61959710068</v>
      </c>
      <c r="J27" s="101">
        <f t="shared" si="0"/>
        <v>13100.380402899327</v>
      </c>
    </row>
    <row r="28" spans="2:10" s="32" customFormat="1" ht="12.75" customHeight="1" thickBot="1">
      <c r="B28" s="42" t="s">
        <v>34</v>
      </c>
      <c r="C28" s="110">
        <f aca="true" t="shared" si="4" ref="C28:H28">SUM(C24:C27)</f>
        <v>125928.08798738018</v>
      </c>
      <c r="D28" s="111">
        <f t="shared" si="4"/>
        <v>12458.91201261982</v>
      </c>
      <c r="E28" s="110">
        <f t="shared" si="4"/>
        <v>1613789.87224463</v>
      </c>
      <c r="F28" s="111">
        <f t="shared" si="4"/>
        <v>150588.1277553698</v>
      </c>
      <c r="G28" s="110">
        <f t="shared" si="4"/>
        <v>1477662.2130882451</v>
      </c>
      <c r="H28" s="111">
        <f t="shared" si="4"/>
        <v>151329.78691175507</v>
      </c>
      <c r="I28" s="110">
        <f t="shared" si="1"/>
        <v>3217380.1733202552</v>
      </c>
      <c r="J28" s="112">
        <f t="shared" si="0"/>
        <v>314376.8266797447</v>
      </c>
    </row>
    <row r="29" ht="3" customHeight="1" thickBot="1">
      <c r="J29" s="91"/>
    </row>
    <row r="30" spans="2:10" s="32" customFormat="1" ht="12.75" customHeight="1" thickBot="1">
      <c r="B30" s="106" t="s">
        <v>0</v>
      </c>
      <c r="C30" s="107">
        <f aca="true" t="shared" si="5" ref="C30:J30">C28+C23+C18</f>
        <v>13922587.209918221</v>
      </c>
      <c r="D30" s="108">
        <f t="shared" si="5"/>
        <v>584518.790081777</v>
      </c>
      <c r="E30" s="107">
        <f t="shared" si="5"/>
        <v>14271219.408949811</v>
      </c>
      <c r="F30" s="108">
        <f t="shared" si="5"/>
        <v>7277290.591050184</v>
      </c>
      <c r="G30" s="107">
        <f t="shared" si="5"/>
        <v>9009751.619491553</v>
      </c>
      <c r="H30" s="108">
        <f t="shared" si="5"/>
        <v>17796474.38050843</v>
      </c>
      <c r="I30" s="107">
        <f t="shared" si="5"/>
        <v>37203558.238359585</v>
      </c>
      <c r="J30" s="109">
        <f t="shared" si="5"/>
        <v>25658283.76164039</v>
      </c>
    </row>
    <row r="31" spans="3:10" ht="12.75">
      <c r="C31" s="94"/>
      <c r="D31" s="94"/>
      <c r="E31" s="94"/>
      <c r="F31" s="94"/>
      <c r="G31" s="94"/>
      <c r="H31" s="94"/>
      <c r="I31" s="94"/>
      <c r="J31" s="94"/>
    </row>
  </sheetData>
  <mergeCells count="1">
    <mergeCell ref="B3:B4"/>
  </mergeCells>
  <printOptions/>
  <pageMargins left="0.5" right="0.5" top="1" bottom="1" header="0.5" footer="0.5"/>
  <pageSetup horizontalDpi="600" verticalDpi="600" orientation="landscape" r:id="rId1"/>
  <headerFooter alignWithMargins="0">
    <oddFooter>&amp;CPage 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3:N33"/>
  <sheetViews>
    <sheetView workbookViewId="0" topLeftCell="A1">
      <selection activeCell="G10" sqref="G10"/>
    </sheetView>
  </sheetViews>
  <sheetFormatPr defaultColWidth="9.140625" defaultRowHeight="12.75"/>
  <cols>
    <col min="1" max="1" width="0.85546875" style="31" customWidth="1"/>
    <col min="2" max="2" width="30.8515625" style="31" customWidth="1"/>
    <col min="3" max="3" width="12.421875" style="31" bestFit="1" customWidth="1"/>
    <col min="4" max="4" width="8.8515625" style="31" customWidth="1"/>
    <col min="5" max="5" width="14.00390625" style="31" bestFit="1" customWidth="1"/>
    <col min="6" max="6" width="11.28125" style="31" bestFit="1" customWidth="1"/>
    <col min="7" max="7" width="14.00390625" style="31" bestFit="1" customWidth="1"/>
    <col min="8" max="8" width="11.28125" style="31" bestFit="1" customWidth="1"/>
    <col min="9" max="9" width="14.00390625" style="31" bestFit="1" customWidth="1"/>
    <col min="10" max="10" width="12.28125" style="31" bestFit="1" customWidth="1"/>
    <col min="11" max="14" width="15.7109375" style="31" customWidth="1"/>
    <col min="15" max="16384" width="8.8515625" style="31" customWidth="1"/>
  </cols>
  <sheetData>
    <row r="2" ht="13.5" thickBot="1"/>
    <row r="3" spans="2:14" ht="18" customHeight="1" thickBot="1">
      <c r="B3" s="25"/>
      <c r="C3" s="113" t="s">
        <v>102</v>
      </c>
      <c r="D3" s="23"/>
      <c r="E3" s="23"/>
      <c r="F3" s="24"/>
      <c r="G3" s="22"/>
      <c r="H3" s="117"/>
      <c r="I3" s="118"/>
      <c r="J3" s="24"/>
      <c r="K3" s="113" t="s">
        <v>102</v>
      </c>
      <c r="L3" s="24"/>
      <c r="M3" s="22"/>
      <c r="N3" s="24"/>
    </row>
    <row r="4" spans="2:14" ht="12.75" customHeight="1" thickBot="1">
      <c r="B4" s="153" t="s">
        <v>1</v>
      </c>
      <c r="C4" s="22" t="s">
        <v>26</v>
      </c>
      <c r="D4" s="24"/>
      <c r="E4" s="23" t="s">
        <v>63</v>
      </c>
      <c r="F4" s="24"/>
      <c r="G4" s="23" t="s">
        <v>47</v>
      </c>
      <c r="H4" s="24"/>
      <c r="I4" s="23" t="s">
        <v>48</v>
      </c>
      <c r="J4" s="24"/>
      <c r="K4" s="22" t="s">
        <v>49</v>
      </c>
      <c r="L4" s="24"/>
      <c r="M4" s="22" t="s">
        <v>54</v>
      </c>
      <c r="N4" s="24"/>
    </row>
    <row r="5" spans="2:14" ht="39" thickBot="1">
      <c r="B5" s="154"/>
      <c r="C5" s="93" t="s">
        <v>55</v>
      </c>
      <c r="D5" s="26" t="s">
        <v>27</v>
      </c>
      <c r="E5" s="93" t="s">
        <v>55</v>
      </c>
      <c r="F5" s="26" t="s">
        <v>27</v>
      </c>
      <c r="G5" s="93" t="s">
        <v>55</v>
      </c>
      <c r="H5" s="26" t="s">
        <v>27</v>
      </c>
      <c r="I5" s="93" t="s">
        <v>55</v>
      </c>
      <c r="J5" s="26" t="s">
        <v>27</v>
      </c>
      <c r="K5" s="93" t="s">
        <v>55</v>
      </c>
      <c r="L5" s="92" t="s">
        <v>27</v>
      </c>
      <c r="M5" s="93" t="s">
        <v>55</v>
      </c>
      <c r="N5" s="92" t="s">
        <v>27</v>
      </c>
    </row>
    <row r="6" spans="2:14" ht="12.75" customHeight="1">
      <c r="B6" s="28" t="s">
        <v>2</v>
      </c>
      <c r="C6" s="132">
        <v>91.90913409760806</v>
      </c>
      <c r="D6" s="133">
        <v>0</v>
      </c>
      <c r="E6" s="132">
        <v>1931.2266548146133</v>
      </c>
      <c r="F6" s="133">
        <v>0.0001060458416855696</v>
      </c>
      <c r="G6" s="134">
        <v>987.0778624120582</v>
      </c>
      <c r="H6" s="135">
        <v>5.2832637697761585E-05</v>
      </c>
      <c r="I6" s="134">
        <v>368.74769556498825</v>
      </c>
      <c r="J6" s="135">
        <v>3.0373089637698135E-05</v>
      </c>
      <c r="K6" s="134">
        <v>0.5347257525625628</v>
      </c>
      <c r="L6" s="135">
        <v>3.940525633870823E-09</v>
      </c>
      <c r="M6" s="134">
        <v>3379.4960726418303</v>
      </c>
      <c r="N6" s="135">
        <v>0.00018925550954666318</v>
      </c>
    </row>
    <row r="7" spans="2:14" ht="12.75" customHeight="1">
      <c r="B7" s="28" t="s">
        <v>3</v>
      </c>
      <c r="C7" s="134">
        <v>87.35508134861696</v>
      </c>
      <c r="D7" s="135">
        <v>2.5325173781313774E-06</v>
      </c>
      <c r="E7" s="134">
        <v>212.24208952669105</v>
      </c>
      <c r="F7" s="135">
        <v>0.001186343251804111</v>
      </c>
      <c r="G7" s="134">
        <v>64.08887715186222</v>
      </c>
      <c r="H7" s="135">
        <v>6.652896373315019E-05</v>
      </c>
      <c r="I7" s="134">
        <v>11.662925697377206</v>
      </c>
      <c r="J7" s="135">
        <v>0.000792362471678761</v>
      </c>
      <c r="K7" s="134">
        <v>0.32741200071643917</v>
      </c>
      <c r="L7" s="135">
        <v>0.00033727054803116247</v>
      </c>
      <c r="M7" s="134">
        <v>375.6763857252639</v>
      </c>
      <c r="N7" s="135">
        <v>0.002385037752625316</v>
      </c>
    </row>
    <row r="8" spans="2:14" ht="12.75" customHeight="1">
      <c r="B8" s="28" t="s">
        <v>64</v>
      </c>
      <c r="C8" s="134">
        <v>3.003095446940973</v>
      </c>
      <c r="D8" s="135">
        <v>0.06298449106855392</v>
      </c>
      <c r="E8" s="134">
        <v>109.63696651378748</v>
      </c>
      <c r="F8" s="135">
        <v>1.5765945182852714</v>
      </c>
      <c r="G8" s="134">
        <v>133.38099029207157</v>
      </c>
      <c r="H8" s="135">
        <v>2.180143739819874</v>
      </c>
      <c r="I8" s="134">
        <v>119.96717198627485</v>
      </c>
      <c r="J8" s="135">
        <v>2.2882530923014595</v>
      </c>
      <c r="K8" s="134">
        <v>11.463839387918739</v>
      </c>
      <c r="L8" s="135">
        <v>0.6836139901789565</v>
      </c>
      <c r="M8" s="134">
        <v>377.4520636269936</v>
      </c>
      <c r="N8" s="135">
        <v>6.791589831654116</v>
      </c>
    </row>
    <row r="9" spans="2:14" ht="12.75" customHeight="1">
      <c r="B9" s="28" t="s">
        <v>4</v>
      </c>
      <c r="C9" s="134">
        <v>0.08933439674508903</v>
      </c>
      <c r="D9" s="135">
        <v>0</v>
      </c>
      <c r="E9" s="134">
        <v>568.9970900346717</v>
      </c>
      <c r="F9" s="135">
        <v>0</v>
      </c>
      <c r="G9" s="134">
        <v>400.4913036285436</v>
      </c>
      <c r="H9" s="135">
        <v>0</v>
      </c>
      <c r="I9" s="134">
        <v>302.1625060701057</v>
      </c>
      <c r="J9" s="135">
        <v>0</v>
      </c>
      <c r="K9" s="134">
        <v>3.2606300567907764</v>
      </c>
      <c r="L9" s="135">
        <v>0</v>
      </c>
      <c r="M9" s="134">
        <v>1275.0008641868567</v>
      </c>
      <c r="N9" s="135">
        <v>0</v>
      </c>
    </row>
    <row r="10" spans="2:14" ht="12.75" customHeight="1">
      <c r="B10" s="28" t="s">
        <v>5</v>
      </c>
      <c r="C10" s="134">
        <v>0.9273581055743673</v>
      </c>
      <c r="D10" s="135">
        <v>0</v>
      </c>
      <c r="E10" s="134">
        <v>135.88928834295464</v>
      </c>
      <c r="F10" s="135">
        <v>0</v>
      </c>
      <c r="G10" s="134">
        <v>76.73359541584324</v>
      </c>
      <c r="H10" s="135">
        <v>0</v>
      </c>
      <c r="I10" s="134">
        <v>55.102540315629426</v>
      </c>
      <c r="J10" s="135">
        <v>0</v>
      </c>
      <c r="K10" s="134">
        <v>0.1841885001028869</v>
      </c>
      <c r="L10" s="135">
        <v>0</v>
      </c>
      <c r="M10" s="134">
        <v>268.83697068010457</v>
      </c>
      <c r="N10" s="135">
        <v>0</v>
      </c>
    </row>
    <row r="11" spans="2:14" ht="12.75" customHeight="1">
      <c r="B11" s="28" t="s">
        <v>6</v>
      </c>
      <c r="C11" s="134">
        <v>2.5124926602706177</v>
      </c>
      <c r="D11" s="135">
        <v>0</v>
      </c>
      <c r="E11" s="134">
        <v>25.21766583768173</v>
      </c>
      <c r="F11" s="135">
        <v>0.02084435922358994</v>
      </c>
      <c r="G11" s="134">
        <v>6.837324371180793</v>
      </c>
      <c r="H11" s="135">
        <v>0.0005093596162827641</v>
      </c>
      <c r="I11" s="134">
        <v>5.438605559024199</v>
      </c>
      <c r="J11" s="135">
        <v>0.023070901761169778</v>
      </c>
      <c r="K11" s="134">
        <v>0.2722564863339659</v>
      </c>
      <c r="L11" s="135">
        <v>0.010123918968562049</v>
      </c>
      <c r="M11" s="134">
        <v>40.278344914491306</v>
      </c>
      <c r="N11" s="135">
        <v>0.05454853956960454</v>
      </c>
    </row>
    <row r="12" spans="2:14" ht="12.75" customHeight="1">
      <c r="B12" s="28" t="s">
        <v>8</v>
      </c>
      <c r="C12" s="134">
        <v>6.985685986138862</v>
      </c>
      <c r="D12" s="135">
        <v>0</v>
      </c>
      <c r="E12" s="134">
        <v>174.53723740504927</v>
      </c>
      <c r="F12" s="135">
        <v>0</v>
      </c>
      <c r="G12" s="134">
        <v>38.81167994460015</v>
      </c>
      <c r="H12" s="135">
        <v>0</v>
      </c>
      <c r="I12" s="134">
        <v>67.89654837697981</v>
      </c>
      <c r="J12" s="135">
        <v>0</v>
      </c>
      <c r="K12" s="134">
        <v>1.8153391589587546</v>
      </c>
      <c r="L12" s="135">
        <v>0</v>
      </c>
      <c r="M12" s="134">
        <v>290.04649087172686</v>
      </c>
      <c r="N12" s="135">
        <v>0</v>
      </c>
    </row>
    <row r="13" spans="2:14" ht="12.75" customHeight="1">
      <c r="B13" s="28" t="s">
        <v>9</v>
      </c>
      <c r="C13" s="134">
        <v>1.965646145599458</v>
      </c>
      <c r="D13" s="135">
        <v>0</v>
      </c>
      <c r="E13" s="134">
        <v>15.153085148356054</v>
      </c>
      <c r="F13" s="135">
        <v>0</v>
      </c>
      <c r="G13" s="134">
        <v>3.3382001057813913</v>
      </c>
      <c r="H13" s="135">
        <v>0</v>
      </c>
      <c r="I13" s="134">
        <v>2.3595167635069427</v>
      </c>
      <c r="J13" s="135">
        <v>0</v>
      </c>
      <c r="K13" s="134">
        <v>0.06187552060852415</v>
      </c>
      <c r="L13" s="135">
        <v>0</v>
      </c>
      <c r="M13" s="134">
        <v>22.878323683852372</v>
      </c>
      <c r="N13" s="135">
        <v>0</v>
      </c>
    </row>
    <row r="14" spans="2:14" ht="12.75" customHeight="1">
      <c r="B14" s="28" t="s">
        <v>10</v>
      </c>
      <c r="C14" s="134">
        <v>0.3585609459002136</v>
      </c>
      <c r="D14" s="135">
        <v>7.678954478691211E-05</v>
      </c>
      <c r="E14" s="134">
        <v>34.826461655695105</v>
      </c>
      <c r="F14" s="135">
        <v>0.17028435914409296</v>
      </c>
      <c r="G14" s="134">
        <v>14.541207202168179</v>
      </c>
      <c r="H14" s="135">
        <v>0.00853625264414001</v>
      </c>
      <c r="I14" s="134">
        <v>35.02872016114015</v>
      </c>
      <c r="J14" s="135">
        <v>0.11300424907408715</v>
      </c>
      <c r="K14" s="134">
        <v>6.573618138126921</v>
      </c>
      <c r="L14" s="135">
        <v>0.028779175279082733</v>
      </c>
      <c r="M14" s="134">
        <v>91.32856810303058</v>
      </c>
      <c r="N14" s="135">
        <v>0.3206808256861898</v>
      </c>
    </row>
    <row r="15" spans="2:14" ht="12.75" customHeight="1">
      <c r="B15" s="28" t="s">
        <v>13</v>
      </c>
      <c r="C15" s="134">
        <v>3.3264474567064872</v>
      </c>
      <c r="D15" s="135">
        <v>0.0033965278903038652</v>
      </c>
      <c r="E15" s="134">
        <v>145.34931227269965</v>
      </c>
      <c r="F15" s="135">
        <v>4.017309643424642</v>
      </c>
      <c r="G15" s="134">
        <v>30.875067231542825</v>
      </c>
      <c r="H15" s="135">
        <v>0.8463542303917109</v>
      </c>
      <c r="I15" s="134">
        <v>56.522919770317046</v>
      </c>
      <c r="J15" s="135">
        <v>3.0980303290550104</v>
      </c>
      <c r="K15" s="134">
        <v>18.66170539168928</v>
      </c>
      <c r="L15" s="135">
        <v>1.4350403308733357</v>
      </c>
      <c r="M15" s="134">
        <v>254.73545212295528</v>
      </c>
      <c r="N15" s="135">
        <v>9.400131061635003</v>
      </c>
    </row>
    <row r="16" spans="2:14" ht="12.75" customHeight="1">
      <c r="B16" s="28" t="s">
        <v>14</v>
      </c>
      <c r="C16" s="134">
        <v>1.2318707053175053</v>
      </c>
      <c r="D16" s="135">
        <v>0.0008247263437950455</v>
      </c>
      <c r="E16" s="134">
        <v>38.962904056587234</v>
      </c>
      <c r="F16" s="135">
        <v>0.26994361499129893</v>
      </c>
      <c r="G16" s="134">
        <v>14.860131242294445</v>
      </c>
      <c r="H16" s="135">
        <v>0.027627768981290993</v>
      </c>
      <c r="I16" s="134">
        <v>47.289255310246375</v>
      </c>
      <c r="J16" s="135">
        <v>0.26183316452783245</v>
      </c>
      <c r="K16" s="134">
        <v>8.625649678800103</v>
      </c>
      <c r="L16" s="135">
        <v>0.15500716521715288</v>
      </c>
      <c r="M16" s="134">
        <v>110.96981099324567</v>
      </c>
      <c r="N16" s="135">
        <v>0.7152364400613702</v>
      </c>
    </row>
    <row r="17" spans="2:14" ht="12.75" customHeight="1">
      <c r="B17" s="28" t="s">
        <v>12</v>
      </c>
      <c r="C17" s="134">
        <v>1.1316682481500147</v>
      </c>
      <c r="D17" s="135">
        <v>0</v>
      </c>
      <c r="E17" s="134">
        <v>105.46438248698666</v>
      </c>
      <c r="F17" s="135">
        <v>0</v>
      </c>
      <c r="G17" s="134">
        <v>20.91074526359974</v>
      </c>
      <c r="H17" s="135">
        <v>0</v>
      </c>
      <c r="I17" s="134">
        <v>39.42994743579093</v>
      </c>
      <c r="J17" s="135">
        <v>0</v>
      </c>
      <c r="K17" s="134">
        <v>11.530456625558822</v>
      </c>
      <c r="L17" s="135">
        <v>0</v>
      </c>
      <c r="M17" s="134">
        <v>178.46720006008616</v>
      </c>
      <c r="N17" s="135">
        <v>0</v>
      </c>
    </row>
    <row r="18" spans="2:14" ht="12.75" customHeight="1">
      <c r="B18" s="30" t="s">
        <v>28</v>
      </c>
      <c r="C18" s="136">
        <v>0</v>
      </c>
      <c r="D18" s="137">
        <v>0</v>
      </c>
      <c r="E18" s="136">
        <v>0</v>
      </c>
      <c r="F18" s="137">
        <v>0</v>
      </c>
      <c r="G18" s="136">
        <v>16.609750735350183</v>
      </c>
      <c r="H18" s="137">
        <v>8.177765405481491</v>
      </c>
      <c r="I18" s="136">
        <v>50.16524886643531</v>
      </c>
      <c r="J18" s="137">
        <v>16.875835451101274</v>
      </c>
      <c r="K18" s="136">
        <v>12.973830625981037</v>
      </c>
      <c r="L18" s="137">
        <v>7.1673491170525185</v>
      </c>
      <c r="M18" s="136">
        <v>79.74883022776653</v>
      </c>
      <c r="N18" s="137">
        <v>32.220949973635285</v>
      </c>
    </row>
    <row r="19" spans="2:14" s="32" customFormat="1" ht="12.75" customHeight="1" thickBot="1">
      <c r="B19" s="114" t="s">
        <v>29</v>
      </c>
      <c r="C19" s="138">
        <v>200.79637554356862</v>
      </c>
      <c r="D19" s="139">
        <v>0.06728506736481786</v>
      </c>
      <c r="E19" s="138">
        <v>3497.503138095774</v>
      </c>
      <c r="F19" s="139">
        <v>6.056268884162385</v>
      </c>
      <c r="G19" s="138">
        <v>1808.5567349968965</v>
      </c>
      <c r="H19" s="139">
        <v>11.241056118536223</v>
      </c>
      <c r="I19" s="138">
        <v>1161.7736018778162</v>
      </c>
      <c r="J19" s="139">
        <v>22.66084992338215</v>
      </c>
      <c r="K19" s="138">
        <v>76.28552732414882</v>
      </c>
      <c r="L19" s="139">
        <v>9.480250972058165</v>
      </c>
      <c r="M19" s="138">
        <v>6744.915377838204</v>
      </c>
      <c r="N19" s="139">
        <v>49.505710965503745</v>
      </c>
    </row>
    <row r="20" spans="2:14" ht="12.75" customHeight="1">
      <c r="B20" s="28" t="s">
        <v>15</v>
      </c>
      <c r="C20" s="132">
        <v>3.2341814413617507</v>
      </c>
      <c r="D20" s="133">
        <v>0</v>
      </c>
      <c r="E20" s="132">
        <v>312.38819212580063</v>
      </c>
      <c r="F20" s="133">
        <v>0</v>
      </c>
      <c r="G20" s="134">
        <v>38.989821491439166</v>
      </c>
      <c r="H20" s="135">
        <v>0</v>
      </c>
      <c r="I20" s="134">
        <v>122.5100811445159</v>
      </c>
      <c r="J20" s="135">
        <v>0</v>
      </c>
      <c r="K20" s="134">
        <v>38.06557153255257</v>
      </c>
      <c r="L20" s="135">
        <v>0</v>
      </c>
      <c r="M20" s="134">
        <v>515.18784773567</v>
      </c>
      <c r="N20" s="135">
        <v>0</v>
      </c>
    </row>
    <row r="21" spans="2:14" ht="12.75" customHeight="1">
      <c r="B21" s="28" t="s">
        <v>16</v>
      </c>
      <c r="C21" s="134">
        <v>0</v>
      </c>
      <c r="D21" s="135">
        <v>0.030665348461300656</v>
      </c>
      <c r="E21" s="134">
        <v>0</v>
      </c>
      <c r="F21" s="135">
        <v>42.108968269646454</v>
      </c>
      <c r="G21" s="134">
        <v>0</v>
      </c>
      <c r="H21" s="135">
        <v>2.840812313534746</v>
      </c>
      <c r="I21" s="134">
        <v>0</v>
      </c>
      <c r="J21" s="135">
        <v>20.31803183144065</v>
      </c>
      <c r="K21" s="134">
        <v>0</v>
      </c>
      <c r="L21" s="135">
        <v>16.769673198482657</v>
      </c>
      <c r="M21" s="134">
        <v>0</v>
      </c>
      <c r="N21" s="135">
        <v>82.06815096156579</v>
      </c>
    </row>
    <row r="22" spans="2:14" ht="12.75" customHeight="1">
      <c r="B22" s="28" t="s">
        <v>17</v>
      </c>
      <c r="C22" s="134">
        <v>0</v>
      </c>
      <c r="D22" s="135">
        <v>8.918079052991206E-05</v>
      </c>
      <c r="E22" s="134">
        <v>0</v>
      </c>
      <c r="F22" s="135">
        <v>0.07009515954159962</v>
      </c>
      <c r="G22" s="134">
        <v>0</v>
      </c>
      <c r="H22" s="135">
        <v>0.04670656793818251</v>
      </c>
      <c r="I22" s="134">
        <v>0</v>
      </c>
      <c r="J22" s="135">
        <v>0.05832886539822568</v>
      </c>
      <c r="K22" s="134">
        <v>0</v>
      </c>
      <c r="L22" s="135">
        <v>0.06274179880742181</v>
      </c>
      <c r="M22" s="134">
        <v>0</v>
      </c>
      <c r="N22" s="135">
        <v>0.2379615724759595</v>
      </c>
    </row>
    <row r="23" spans="2:14" ht="12.75" customHeight="1">
      <c r="B23" s="30" t="s">
        <v>30</v>
      </c>
      <c r="C23" s="136">
        <v>0</v>
      </c>
      <c r="D23" s="137">
        <v>0</v>
      </c>
      <c r="E23" s="136">
        <v>0</v>
      </c>
      <c r="F23" s="137">
        <v>0</v>
      </c>
      <c r="G23" s="136">
        <v>11.574621417422208</v>
      </c>
      <c r="H23" s="137">
        <v>15.69168566934966</v>
      </c>
      <c r="I23" s="136">
        <v>190.47890523325012</v>
      </c>
      <c r="J23" s="137">
        <v>176.4413895459493</v>
      </c>
      <c r="K23" s="136">
        <v>178.39510295935034</v>
      </c>
      <c r="L23" s="137">
        <v>271.37168789440796</v>
      </c>
      <c r="M23" s="136">
        <v>380.44862961002275</v>
      </c>
      <c r="N23" s="137">
        <v>463.50476310970686</v>
      </c>
    </row>
    <row r="24" spans="2:14" s="32" customFormat="1" ht="12.75" customHeight="1" thickBot="1">
      <c r="B24" s="114" t="s">
        <v>31</v>
      </c>
      <c r="C24" s="138">
        <v>3.2341814413617507</v>
      </c>
      <c r="D24" s="139">
        <v>0.03075452925183057</v>
      </c>
      <c r="E24" s="138">
        <v>312.38819212580063</v>
      </c>
      <c r="F24" s="139">
        <v>42.17906342918805</v>
      </c>
      <c r="G24" s="138">
        <v>50.564442908861366</v>
      </c>
      <c r="H24" s="139">
        <v>18.579204550822585</v>
      </c>
      <c r="I24" s="138">
        <v>312.988986377766</v>
      </c>
      <c r="J24" s="139">
        <v>196.8177502427882</v>
      </c>
      <c r="K24" s="138">
        <v>216.46067449190292</v>
      </c>
      <c r="L24" s="139">
        <v>288.204102891698</v>
      </c>
      <c r="M24" s="138">
        <v>895.6364773456926</v>
      </c>
      <c r="N24" s="139">
        <v>545.8108756437487</v>
      </c>
    </row>
    <row r="25" spans="2:14" ht="12.75" customHeight="1">
      <c r="B25" s="28" t="s">
        <v>18</v>
      </c>
      <c r="C25" s="134">
        <v>7.2420817057615166</v>
      </c>
      <c r="D25" s="135">
        <v>0.014841094518145182</v>
      </c>
      <c r="E25" s="134">
        <v>97.52522687818708</v>
      </c>
      <c r="F25" s="135">
        <v>0.9007979099671419</v>
      </c>
      <c r="G25" s="134">
        <v>8.93081247581684</v>
      </c>
      <c r="H25" s="135">
        <v>0.1394868730105605</v>
      </c>
      <c r="I25" s="134">
        <v>33.58168638524634</v>
      </c>
      <c r="J25" s="135">
        <v>0.7371120758432576</v>
      </c>
      <c r="K25" s="134">
        <v>6.6740998100726765</v>
      </c>
      <c r="L25" s="135">
        <v>0.454976325558053</v>
      </c>
      <c r="M25" s="134">
        <v>153.9539072550845</v>
      </c>
      <c r="N25" s="135">
        <v>2.2472142788971583</v>
      </c>
    </row>
    <row r="26" spans="2:14" ht="12.75" customHeight="1">
      <c r="B26" s="28" t="s">
        <v>32</v>
      </c>
      <c r="C26" s="134">
        <v>0.5561113560888611</v>
      </c>
      <c r="D26" s="135">
        <v>0.014951198726061085</v>
      </c>
      <c r="E26" s="134">
        <v>50.6776665294578</v>
      </c>
      <c r="F26" s="135">
        <v>2.150184058750907</v>
      </c>
      <c r="G26" s="134">
        <v>7.677717588555271</v>
      </c>
      <c r="H26" s="135">
        <v>0.49464959058898617</v>
      </c>
      <c r="I26" s="134">
        <v>25.29982504278131</v>
      </c>
      <c r="J26" s="135">
        <v>1.3536193961636998</v>
      </c>
      <c r="K26" s="134">
        <v>7.691257573135765</v>
      </c>
      <c r="L26" s="135">
        <v>0.7197009997772092</v>
      </c>
      <c r="M26" s="134">
        <v>91.902578090019</v>
      </c>
      <c r="N26" s="135">
        <v>4.733105244006863</v>
      </c>
    </row>
    <row r="27" spans="2:14" ht="12.75" customHeight="1">
      <c r="B27" s="28" t="s">
        <v>33</v>
      </c>
      <c r="C27" s="134">
        <v>0</v>
      </c>
      <c r="D27" s="135">
        <v>0</v>
      </c>
      <c r="E27" s="134">
        <v>0</v>
      </c>
      <c r="F27" s="135">
        <v>0</v>
      </c>
      <c r="G27" s="134">
        <v>-1.4530299877545683</v>
      </c>
      <c r="H27" s="135">
        <v>-0.0397198700578761</v>
      </c>
      <c r="I27" s="134">
        <v>124.54839300294805</v>
      </c>
      <c r="J27" s="135">
        <v>2.3262808640287336</v>
      </c>
      <c r="K27" s="134">
        <v>42.25240234311351</v>
      </c>
      <c r="L27" s="135">
        <v>1.2959953722141662</v>
      </c>
      <c r="M27" s="134">
        <v>165.34776535830702</v>
      </c>
      <c r="N27" s="135">
        <v>3.5825563661850235</v>
      </c>
    </row>
    <row r="28" spans="2:14" ht="12.75" customHeight="1">
      <c r="B28" s="30" t="s">
        <v>19</v>
      </c>
      <c r="C28" s="136">
        <v>0.9581778647387559</v>
      </c>
      <c r="D28" s="137">
        <v>0.0018135236348733165</v>
      </c>
      <c r="E28" s="136">
        <v>14.085121475523351</v>
      </c>
      <c r="F28" s="137">
        <v>0.4401991433682042</v>
      </c>
      <c r="G28" s="136">
        <v>1.8135047528468276</v>
      </c>
      <c r="H28" s="137">
        <v>0.055039902388313515</v>
      </c>
      <c r="I28" s="136">
        <v>4.598551266961795</v>
      </c>
      <c r="J28" s="137">
        <v>0.22059834739291334</v>
      </c>
      <c r="K28" s="136">
        <v>0.8138475088408073</v>
      </c>
      <c r="L28" s="137">
        <v>0.08235312766900413</v>
      </c>
      <c r="M28" s="136">
        <v>22.269202868911535</v>
      </c>
      <c r="N28" s="137">
        <v>0.8000040444533084</v>
      </c>
    </row>
    <row r="29" spans="2:14" s="32" customFormat="1" ht="12.75" customHeight="1" thickBot="1">
      <c r="B29" s="114" t="s">
        <v>34</v>
      </c>
      <c r="C29" s="138">
        <v>8.756370926589133</v>
      </c>
      <c r="D29" s="139">
        <v>0.03160581687907958</v>
      </c>
      <c r="E29" s="138">
        <v>162.28801488316824</v>
      </c>
      <c r="F29" s="139">
        <v>3.4911811120862533</v>
      </c>
      <c r="G29" s="138">
        <v>16.969004829464367</v>
      </c>
      <c r="H29" s="139">
        <v>0.6494564959299841</v>
      </c>
      <c r="I29" s="138">
        <v>188.02845569793752</v>
      </c>
      <c r="J29" s="139">
        <v>4.637610683428604</v>
      </c>
      <c r="K29" s="138">
        <v>57.43160723516276</v>
      </c>
      <c r="L29" s="139">
        <v>2.5530258252184326</v>
      </c>
      <c r="M29" s="138">
        <v>433.473453572322</v>
      </c>
      <c r="N29" s="139">
        <v>11.362879933542352</v>
      </c>
    </row>
    <row r="30" spans="2:14" ht="3" customHeight="1" thickBot="1">
      <c r="B30" s="115"/>
      <c r="C30" s="140"/>
      <c r="D30" s="141"/>
      <c r="E30" s="140"/>
      <c r="F30" s="141"/>
      <c r="G30" s="142"/>
      <c r="H30" s="143"/>
      <c r="I30" s="142"/>
      <c r="J30" s="143"/>
      <c r="K30" s="142"/>
      <c r="L30" s="143"/>
      <c r="M30" s="142"/>
      <c r="N30" s="143"/>
    </row>
    <row r="31" spans="2:14" s="32" customFormat="1" ht="12.75" customHeight="1" thickBot="1">
      <c r="B31" s="116" t="s">
        <v>0</v>
      </c>
      <c r="C31" s="144">
        <v>212.78692791151948</v>
      </c>
      <c r="D31" s="145">
        <v>0.12964541349572803</v>
      </c>
      <c r="E31" s="144">
        <v>3972.1793451047424</v>
      </c>
      <c r="F31" s="145">
        <v>51.72651342543669</v>
      </c>
      <c r="G31" s="144">
        <v>1876.0901827352222</v>
      </c>
      <c r="H31" s="145">
        <v>30.46971716528879</v>
      </c>
      <c r="I31" s="144">
        <v>1662.7910439535199</v>
      </c>
      <c r="J31" s="145">
        <v>224.11621084959896</v>
      </c>
      <c r="K31" s="144">
        <v>350.1778090512145</v>
      </c>
      <c r="L31" s="145">
        <v>300.2373796889746</v>
      </c>
      <c r="M31" s="144">
        <v>8074.025308756219</v>
      </c>
      <c r="N31" s="145">
        <v>606.6794665427948</v>
      </c>
    </row>
    <row r="32" spans="2:11" ht="12.75">
      <c r="B32" s="31" t="s">
        <v>66</v>
      </c>
      <c r="C32" s="31" t="s">
        <v>67</v>
      </c>
      <c r="K32" s="31" t="s">
        <v>67</v>
      </c>
    </row>
    <row r="33" spans="2:11" ht="12.75">
      <c r="B33" s="31" t="s">
        <v>68</v>
      </c>
      <c r="C33" s="31" t="s">
        <v>69</v>
      </c>
      <c r="K33" s="31" t="s">
        <v>69</v>
      </c>
    </row>
  </sheetData>
  <mergeCells count="1">
    <mergeCell ref="B4:B5"/>
  </mergeCells>
  <printOptions/>
  <pageMargins left="0.5" right="0.5" top="1" bottom="1" header="0.5" footer="0.5"/>
  <pageSetup firstPageNumber="5" useFirstPageNumber="1" horizontalDpi="600" verticalDpi="600" orientation="landscape" r:id="rId1"/>
  <headerFooter alignWithMargins="0"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L38"/>
  <sheetViews>
    <sheetView workbookViewId="0" topLeftCell="A7">
      <selection activeCell="G10" sqref="G10"/>
    </sheetView>
  </sheetViews>
  <sheetFormatPr defaultColWidth="9.140625" defaultRowHeight="12.75"/>
  <cols>
    <col min="1" max="1" width="38.8515625" style="82" customWidth="1"/>
    <col min="2" max="2" width="10.421875" style="80" bestFit="1" customWidth="1"/>
    <col min="3" max="3" width="9.140625" style="80" bestFit="1" customWidth="1"/>
    <col min="4" max="4" width="14.57421875" style="21" bestFit="1" customWidth="1"/>
    <col min="5" max="5" width="14.00390625" style="21" customWidth="1"/>
    <col min="6" max="6" width="7.8515625" style="21" bestFit="1" customWidth="1"/>
    <col min="7" max="7" width="12.00390625" style="21" bestFit="1" customWidth="1"/>
    <col min="8" max="8" width="9.00390625" style="21" bestFit="1" customWidth="1"/>
    <col min="9" max="9" width="6.421875" style="21" customWidth="1"/>
    <col min="10" max="10" width="9.140625" style="80" bestFit="1" customWidth="1"/>
    <col min="11" max="11" width="9.140625" style="81" bestFit="1" customWidth="1"/>
  </cols>
  <sheetData>
    <row r="2" spans="1:11" ht="18">
      <c r="A2" s="155" t="s">
        <v>92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</row>
    <row r="3" spans="1:11" ht="51">
      <c r="A3" s="49" t="s">
        <v>1</v>
      </c>
      <c r="B3" s="50" t="s">
        <v>36</v>
      </c>
      <c r="C3" s="50" t="s">
        <v>37</v>
      </c>
      <c r="D3" s="51" t="s">
        <v>38</v>
      </c>
      <c r="E3" s="51" t="s">
        <v>39</v>
      </c>
      <c r="F3" s="51" t="s">
        <v>40</v>
      </c>
      <c r="G3" s="51" t="s">
        <v>41</v>
      </c>
      <c r="H3" s="51" t="s">
        <v>70</v>
      </c>
      <c r="I3" s="51" t="s">
        <v>42</v>
      </c>
      <c r="J3" s="51" t="s">
        <v>43</v>
      </c>
      <c r="K3" s="52" t="s">
        <v>50</v>
      </c>
    </row>
    <row r="4" spans="1:12" ht="12.75" customHeight="1">
      <c r="A4" s="53" t="s">
        <v>2</v>
      </c>
      <c r="B4" s="54">
        <v>3820.071913140226</v>
      </c>
      <c r="C4" s="54">
        <v>1410.7837376053712</v>
      </c>
      <c r="D4" s="54">
        <v>883.9685037427262</v>
      </c>
      <c r="E4" s="54">
        <v>76.9087152529341</v>
      </c>
      <c r="F4" s="54">
        <v>19.32660980878358</v>
      </c>
      <c r="G4" s="54">
        <v>354.7192807545417</v>
      </c>
      <c r="H4" s="54">
        <v>0</v>
      </c>
      <c r="I4" s="54">
        <v>0</v>
      </c>
      <c r="J4" s="54">
        <v>6565.778760304583</v>
      </c>
      <c r="K4" s="55">
        <f>J4/$J$32</f>
        <v>0.6407874006670018</v>
      </c>
      <c r="L4" s="56"/>
    </row>
    <row r="5" spans="1:11" ht="12.75" customHeight="1">
      <c r="A5" s="57" t="s">
        <v>3</v>
      </c>
      <c r="B5" s="58">
        <v>89.5019041496714</v>
      </c>
      <c r="C5" s="58">
        <v>25.404378374156657</v>
      </c>
      <c r="D5" s="58">
        <v>842.6106094880798</v>
      </c>
      <c r="E5" s="58">
        <v>3.593182173111275</v>
      </c>
      <c r="F5" s="58">
        <v>0</v>
      </c>
      <c r="G5" s="58">
        <v>0</v>
      </c>
      <c r="H5" s="58">
        <v>0</v>
      </c>
      <c r="I5" s="58">
        <v>0</v>
      </c>
      <c r="J5" s="58">
        <v>961.1100741850191</v>
      </c>
      <c r="K5" s="59">
        <f aca="true" t="shared" si="0" ref="K5:K32">J5/$J$32</f>
        <v>0.09379957026808468</v>
      </c>
    </row>
    <row r="6" spans="1:11" ht="12.75">
      <c r="A6" s="57" t="s">
        <v>64</v>
      </c>
      <c r="B6" s="58">
        <v>91.30403731249451</v>
      </c>
      <c r="C6" s="58">
        <v>49.44419914509704</v>
      </c>
      <c r="D6" s="58">
        <v>15.533002154722434</v>
      </c>
      <c r="E6" s="58">
        <v>0.003782490206094533</v>
      </c>
      <c r="F6" s="58">
        <v>0.0883057712592254</v>
      </c>
      <c r="G6" s="58">
        <v>4.895887126763363</v>
      </c>
      <c r="H6" s="58">
        <v>0</v>
      </c>
      <c r="I6" s="58">
        <v>0</v>
      </c>
      <c r="J6" s="58">
        <v>161.26921400054266</v>
      </c>
      <c r="K6" s="59">
        <f t="shared" si="0"/>
        <v>0.015739074406799586</v>
      </c>
    </row>
    <row r="7" spans="1:11" ht="12.75">
      <c r="A7" s="57" t="s">
        <v>4</v>
      </c>
      <c r="B7" s="58">
        <v>553.7880162483744</v>
      </c>
      <c r="C7" s="58">
        <v>246.98295748165384</v>
      </c>
      <c r="D7" s="58">
        <v>15.40260228813636</v>
      </c>
      <c r="E7" s="58">
        <v>0.0013951528483280393</v>
      </c>
      <c r="F7" s="58">
        <v>0.2926425855140224</v>
      </c>
      <c r="G7" s="58">
        <v>12.485137672819226</v>
      </c>
      <c r="H7" s="58">
        <v>0</v>
      </c>
      <c r="I7" s="58">
        <v>0</v>
      </c>
      <c r="J7" s="58">
        <v>828.9527514293462</v>
      </c>
      <c r="K7" s="59">
        <f t="shared" si="0"/>
        <v>0.08090167187411121</v>
      </c>
    </row>
    <row r="8" spans="1:11" ht="12.75">
      <c r="A8" s="57" t="s">
        <v>5</v>
      </c>
      <c r="B8" s="58">
        <v>187.38588893372875</v>
      </c>
      <c r="C8" s="58">
        <v>73.69272971349935</v>
      </c>
      <c r="D8" s="58">
        <v>9.97335425029648</v>
      </c>
      <c r="E8" s="58">
        <v>0.03044558484804881</v>
      </c>
      <c r="F8" s="58">
        <v>0.24997034081334124</v>
      </c>
      <c r="G8" s="58">
        <v>6.56291785119431</v>
      </c>
      <c r="H8" s="58">
        <v>0</v>
      </c>
      <c r="I8" s="58">
        <v>0</v>
      </c>
      <c r="J8" s="58">
        <v>277.89530667438027</v>
      </c>
      <c r="K8" s="59">
        <f t="shared" si="0"/>
        <v>0.02712120187448637</v>
      </c>
    </row>
    <row r="9" spans="1:11" ht="12.75" customHeight="1">
      <c r="A9" s="57" t="s">
        <v>6</v>
      </c>
      <c r="B9" s="58">
        <v>27.020650594386964</v>
      </c>
      <c r="C9" s="58">
        <v>9.273590905670295</v>
      </c>
      <c r="D9" s="58">
        <v>28.5775438426889</v>
      </c>
      <c r="E9" s="58">
        <v>1.0355065401963714</v>
      </c>
      <c r="F9" s="58">
        <v>0.31340247335513777</v>
      </c>
      <c r="G9" s="58">
        <v>4.201722627423037</v>
      </c>
      <c r="H9" s="58">
        <v>0</v>
      </c>
      <c r="I9" s="58">
        <v>0</v>
      </c>
      <c r="J9" s="58">
        <v>70.42241698372071</v>
      </c>
      <c r="K9" s="59">
        <f t="shared" si="0"/>
        <v>0.006872878172579905</v>
      </c>
    </row>
    <row r="10" spans="1:11" ht="12.75" customHeight="1">
      <c r="A10" s="60" t="s">
        <v>7</v>
      </c>
      <c r="B10" s="61">
        <v>4769.0724103788825</v>
      </c>
      <c r="C10" s="61">
        <v>1815.5815932254484</v>
      </c>
      <c r="D10" s="61">
        <v>1796.0656157666504</v>
      </c>
      <c r="E10" s="61">
        <v>81.57302719414422</v>
      </c>
      <c r="F10" s="61">
        <v>20.270930979725307</v>
      </c>
      <c r="G10" s="61">
        <v>382.86494603274167</v>
      </c>
      <c r="H10" s="61">
        <v>0</v>
      </c>
      <c r="I10" s="61">
        <v>0</v>
      </c>
      <c r="J10" s="61">
        <v>8865.428523577591</v>
      </c>
      <c r="K10" s="62">
        <f t="shared" si="0"/>
        <v>0.8652217972630635</v>
      </c>
    </row>
    <row r="11" spans="1:11" ht="12.75" customHeight="1">
      <c r="A11" s="53" t="s">
        <v>8</v>
      </c>
      <c r="B11" s="63">
        <v>0</v>
      </c>
      <c r="C11" s="63">
        <v>0</v>
      </c>
      <c r="D11" s="63">
        <v>0</v>
      </c>
      <c r="E11" s="63">
        <v>0</v>
      </c>
      <c r="F11" s="63">
        <v>418.7332374538694</v>
      </c>
      <c r="G11" s="63">
        <v>62.9075392179009</v>
      </c>
      <c r="H11" s="63">
        <v>0</v>
      </c>
      <c r="I11" s="63">
        <v>0</v>
      </c>
      <c r="J11" s="63">
        <v>481.64077667177025</v>
      </c>
      <c r="K11" s="64">
        <f t="shared" si="0"/>
        <v>0.047005747925082754</v>
      </c>
    </row>
    <row r="12" spans="1:11" ht="12.75" customHeight="1">
      <c r="A12" s="57" t="s">
        <v>9</v>
      </c>
      <c r="B12" s="63">
        <v>0</v>
      </c>
      <c r="C12" s="63">
        <v>0</v>
      </c>
      <c r="D12" s="63">
        <v>0</v>
      </c>
      <c r="E12" s="63">
        <v>0</v>
      </c>
      <c r="F12" s="63">
        <v>0</v>
      </c>
      <c r="G12" s="63">
        <v>0</v>
      </c>
      <c r="H12" s="63">
        <v>0</v>
      </c>
      <c r="I12" s="63">
        <v>0</v>
      </c>
      <c r="J12" s="63">
        <v>0</v>
      </c>
      <c r="K12" s="65">
        <f t="shared" si="0"/>
        <v>0</v>
      </c>
    </row>
    <row r="13" spans="1:11" ht="12.75" customHeight="1">
      <c r="A13" s="57" t="s">
        <v>10</v>
      </c>
      <c r="B13" s="63">
        <v>0</v>
      </c>
      <c r="C13" s="63">
        <v>0</v>
      </c>
      <c r="D13" s="63">
        <v>0</v>
      </c>
      <c r="E13" s="63">
        <v>0</v>
      </c>
      <c r="F13" s="63">
        <v>20.46066327887199</v>
      </c>
      <c r="G13" s="63">
        <v>9.274493326159796</v>
      </c>
      <c r="H13" s="63">
        <v>0</v>
      </c>
      <c r="I13" s="63">
        <v>0</v>
      </c>
      <c r="J13" s="63">
        <v>29.735156605031783</v>
      </c>
      <c r="K13" s="65">
        <f t="shared" si="0"/>
        <v>0.0029020036167774627</v>
      </c>
    </row>
    <row r="14" spans="1:11" ht="12.75" customHeight="1">
      <c r="A14" s="60" t="s">
        <v>11</v>
      </c>
      <c r="B14" s="61">
        <v>0</v>
      </c>
      <c r="C14" s="61">
        <v>0</v>
      </c>
      <c r="D14" s="61">
        <v>0</v>
      </c>
      <c r="E14" s="61">
        <v>0</v>
      </c>
      <c r="F14" s="61">
        <v>439.1939007327414</v>
      </c>
      <c r="G14" s="61">
        <v>72.18203254406069</v>
      </c>
      <c r="H14" s="61">
        <v>0</v>
      </c>
      <c r="I14" s="61">
        <v>0</v>
      </c>
      <c r="J14" s="61">
        <v>511.3759332768021</v>
      </c>
      <c r="K14" s="62">
        <f t="shared" si="0"/>
        <v>0.049907751541860224</v>
      </c>
    </row>
    <row r="15" spans="1:11" ht="12.75" customHeight="1">
      <c r="A15" s="57" t="s">
        <v>12</v>
      </c>
      <c r="B15" s="58">
        <v>63.38603216379099</v>
      </c>
      <c r="C15" s="58">
        <v>3.929076688125626</v>
      </c>
      <c r="D15" s="58">
        <v>0.7673181787497922</v>
      </c>
      <c r="E15" s="58">
        <v>0.022375888008877687</v>
      </c>
      <c r="F15" s="58">
        <v>0</v>
      </c>
      <c r="G15" s="58">
        <v>10.338872231094363</v>
      </c>
      <c r="H15" s="58">
        <v>0</v>
      </c>
      <c r="I15" s="58">
        <v>0</v>
      </c>
      <c r="J15" s="58">
        <v>78.44367514976966</v>
      </c>
      <c r="K15" s="59">
        <f t="shared" si="0"/>
        <v>0.007655713135185777</v>
      </c>
    </row>
    <row r="16" spans="1:11" ht="12.75" customHeight="1">
      <c r="A16" s="66" t="s">
        <v>13</v>
      </c>
      <c r="B16" s="67">
        <v>192.65418895953164</v>
      </c>
      <c r="C16" s="67">
        <v>8.386910719625748</v>
      </c>
      <c r="D16" s="67">
        <v>2.843490840842035</v>
      </c>
      <c r="E16" s="67">
        <v>0.08317213160458241</v>
      </c>
      <c r="F16" s="67">
        <v>0</v>
      </c>
      <c r="G16" s="67">
        <v>21.80779484653393</v>
      </c>
      <c r="H16" s="67">
        <v>0</v>
      </c>
      <c r="I16" s="67">
        <v>0</v>
      </c>
      <c r="J16" s="67">
        <v>225.77555749813794</v>
      </c>
      <c r="K16" s="68">
        <f t="shared" si="0"/>
        <v>0.022034573186968557</v>
      </c>
    </row>
    <row r="17" spans="1:11" ht="12.75" customHeight="1">
      <c r="A17" s="66" t="s">
        <v>14</v>
      </c>
      <c r="B17" s="67">
        <v>0</v>
      </c>
      <c r="C17" s="67">
        <v>0</v>
      </c>
      <c r="D17" s="67">
        <v>0</v>
      </c>
      <c r="E17" s="67">
        <v>0</v>
      </c>
      <c r="F17" s="67">
        <v>18.25829206481629</v>
      </c>
      <c r="G17" s="67">
        <v>9.367209787430076</v>
      </c>
      <c r="H17" s="67">
        <v>0</v>
      </c>
      <c r="I17" s="67">
        <v>0</v>
      </c>
      <c r="J17" s="67">
        <v>27.625501852246366</v>
      </c>
      <c r="K17" s="68">
        <f t="shared" si="0"/>
        <v>0.00269611178967005</v>
      </c>
    </row>
    <row r="18" spans="1:11" ht="12.75" customHeight="1">
      <c r="A18" s="60" t="s">
        <v>23</v>
      </c>
      <c r="B18" s="61">
        <v>256.0402211233226</v>
      </c>
      <c r="C18" s="61">
        <v>12.315987407751374</v>
      </c>
      <c r="D18" s="61">
        <v>3.6108090195918274</v>
      </c>
      <c r="E18" s="61">
        <v>0.1055480196134601</v>
      </c>
      <c r="F18" s="61">
        <v>18.25829206481629</v>
      </c>
      <c r="G18" s="61">
        <v>41.51387686505837</v>
      </c>
      <c r="H18" s="61">
        <v>0</v>
      </c>
      <c r="I18" s="61">
        <v>0</v>
      </c>
      <c r="J18" s="61">
        <v>331.844734500154</v>
      </c>
      <c r="K18" s="62">
        <f t="shared" si="0"/>
        <v>0.03238639811182439</v>
      </c>
    </row>
    <row r="19" spans="1:11" ht="12.75" customHeight="1">
      <c r="A19" s="53" t="s">
        <v>15</v>
      </c>
      <c r="B19" s="63">
        <v>0</v>
      </c>
      <c r="C19" s="63">
        <v>0</v>
      </c>
      <c r="D19" s="63">
        <v>0</v>
      </c>
      <c r="E19" s="63">
        <v>0</v>
      </c>
      <c r="F19" s="63">
        <v>0</v>
      </c>
      <c r="G19" s="63">
        <v>0</v>
      </c>
      <c r="H19" s="63">
        <v>142.80307487635207</v>
      </c>
      <c r="I19" s="63">
        <v>0</v>
      </c>
      <c r="J19" s="63">
        <v>142.80307487635207</v>
      </c>
      <c r="K19" s="64">
        <f t="shared" si="0"/>
        <v>0.013936870933041908</v>
      </c>
    </row>
    <row r="20" spans="1:11" ht="12.75" customHeight="1">
      <c r="A20" s="57" t="s">
        <v>16</v>
      </c>
      <c r="B20" s="58">
        <v>0</v>
      </c>
      <c r="C20" s="58">
        <v>0</v>
      </c>
      <c r="D20" s="58">
        <v>0</v>
      </c>
      <c r="E20" s="58">
        <v>0</v>
      </c>
      <c r="F20" s="58">
        <v>0</v>
      </c>
      <c r="G20" s="58">
        <v>0</v>
      </c>
      <c r="H20" s="58">
        <v>0</v>
      </c>
      <c r="I20" s="58">
        <v>15.63584254872246</v>
      </c>
      <c r="J20" s="58">
        <v>15.63584254872246</v>
      </c>
      <c r="K20" s="59">
        <f t="shared" si="0"/>
        <v>0.0015259805835385147</v>
      </c>
    </row>
    <row r="21" spans="1:11" ht="12.75" customHeight="1">
      <c r="A21" s="57" t="s">
        <v>17</v>
      </c>
      <c r="B21" s="58">
        <v>0</v>
      </c>
      <c r="C21" s="58">
        <v>0</v>
      </c>
      <c r="D21" s="58">
        <v>0</v>
      </c>
      <c r="E21" s="58">
        <v>0</v>
      </c>
      <c r="F21" s="58">
        <v>0</v>
      </c>
      <c r="G21" s="58">
        <v>0</v>
      </c>
      <c r="H21" s="58">
        <v>0.12176544262005634</v>
      </c>
      <c r="I21" s="58">
        <v>0</v>
      </c>
      <c r="J21" s="58">
        <v>0.12176544262005634</v>
      </c>
      <c r="K21" s="59">
        <f t="shared" si="0"/>
        <v>1.1883702499892531E-05</v>
      </c>
    </row>
    <row r="22" spans="1:11" ht="12.75" customHeight="1">
      <c r="A22" s="60" t="s">
        <v>101</v>
      </c>
      <c r="B22" s="61">
        <v>0</v>
      </c>
      <c r="C22" s="61">
        <v>0</v>
      </c>
      <c r="D22" s="61">
        <v>0</v>
      </c>
      <c r="E22" s="61">
        <v>0</v>
      </c>
      <c r="F22" s="61">
        <v>0</v>
      </c>
      <c r="G22" s="61">
        <v>0</v>
      </c>
      <c r="H22" s="61">
        <v>142.92484031897212</v>
      </c>
      <c r="I22" s="61">
        <v>15.63584254872246</v>
      </c>
      <c r="J22" s="61">
        <v>158.56068286769457</v>
      </c>
      <c r="K22" s="62">
        <f t="shared" si="0"/>
        <v>0.015474735219080313</v>
      </c>
    </row>
    <row r="23" spans="1:11" ht="12.75" customHeight="1">
      <c r="A23" s="53" t="s">
        <v>18</v>
      </c>
      <c r="B23" s="63">
        <v>0</v>
      </c>
      <c r="C23" s="63">
        <v>0</v>
      </c>
      <c r="D23" s="63">
        <v>0</v>
      </c>
      <c r="E23" s="63">
        <v>0</v>
      </c>
      <c r="F23" s="63">
        <v>0</v>
      </c>
      <c r="G23" s="63">
        <v>0</v>
      </c>
      <c r="H23" s="63">
        <v>0</v>
      </c>
      <c r="I23" s="63">
        <v>0</v>
      </c>
      <c r="J23" s="63">
        <v>0</v>
      </c>
      <c r="K23" s="64">
        <f t="shared" si="0"/>
        <v>0</v>
      </c>
    </row>
    <row r="24" spans="1:11" ht="12.75" customHeight="1">
      <c r="A24" s="66" t="s">
        <v>24</v>
      </c>
      <c r="B24" s="67">
        <v>0</v>
      </c>
      <c r="C24" s="67">
        <v>0</v>
      </c>
      <c r="D24" s="67">
        <v>0</v>
      </c>
      <c r="E24" s="67">
        <v>0</v>
      </c>
      <c r="F24" s="67">
        <v>0</v>
      </c>
      <c r="G24" s="67">
        <v>0</v>
      </c>
      <c r="H24" s="67">
        <v>0</v>
      </c>
      <c r="I24" s="67">
        <v>0</v>
      </c>
      <c r="J24" s="67">
        <v>0</v>
      </c>
      <c r="K24" s="68">
        <f t="shared" si="0"/>
        <v>0</v>
      </c>
    </row>
    <row r="25" spans="1:11" ht="12.75" customHeight="1">
      <c r="A25" s="66" t="s">
        <v>19</v>
      </c>
      <c r="B25" s="67">
        <v>0</v>
      </c>
      <c r="C25" s="67">
        <v>0</v>
      </c>
      <c r="D25" s="67">
        <v>0</v>
      </c>
      <c r="E25" s="67">
        <v>0</v>
      </c>
      <c r="F25" s="67">
        <v>0</v>
      </c>
      <c r="G25" s="67">
        <v>0</v>
      </c>
      <c r="H25" s="67">
        <v>0</v>
      </c>
      <c r="I25" s="67">
        <v>0</v>
      </c>
      <c r="J25" s="67">
        <v>0</v>
      </c>
      <c r="K25" s="68">
        <f t="shared" si="0"/>
        <v>0</v>
      </c>
    </row>
    <row r="26" spans="1:11" ht="12.75" customHeight="1">
      <c r="A26" s="60" t="s">
        <v>100</v>
      </c>
      <c r="B26" s="61">
        <v>0</v>
      </c>
      <c r="C26" s="61">
        <v>0</v>
      </c>
      <c r="D26" s="61">
        <v>0</v>
      </c>
      <c r="E26" s="61">
        <v>0</v>
      </c>
      <c r="F26" s="61">
        <v>0</v>
      </c>
      <c r="G26" s="61">
        <v>0</v>
      </c>
      <c r="H26" s="61">
        <v>0</v>
      </c>
      <c r="I26" s="61">
        <v>0</v>
      </c>
      <c r="J26" s="61">
        <v>0</v>
      </c>
      <c r="K26" s="62">
        <f t="shared" si="0"/>
        <v>0</v>
      </c>
    </row>
    <row r="27" spans="1:11" ht="12.75" customHeight="1">
      <c r="A27" s="69" t="s">
        <v>20</v>
      </c>
      <c r="B27" s="61">
        <v>5025.112631502205</v>
      </c>
      <c r="C27" s="61">
        <v>1827.8975806331998</v>
      </c>
      <c r="D27" s="61">
        <v>1799.6764247862423</v>
      </c>
      <c r="E27" s="61">
        <v>81.67857521375768</v>
      </c>
      <c r="F27" s="61">
        <v>477.72312377728304</v>
      </c>
      <c r="G27" s="61">
        <v>496.5608554418607</v>
      </c>
      <c r="H27" s="61">
        <v>142.92484031897212</v>
      </c>
      <c r="I27" s="61">
        <v>15.63584254872246</v>
      </c>
      <c r="J27" s="61">
        <v>9867.209874222242</v>
      </c>
      <c r="K27" s="62">
        <f t="shared" si="0"/>
        <v>0.9629906821358285</v>
      </c>
    </row>
    <row r="28" spans="1:11" ht="12.75" customHeight="1">
      <c r="A28" s="70" t="s">
        <v>28</v>
      </c>
      <c r="B28" s="63">
        <v>126.35979152345868</v>
      </c>
      <c r="C28" s="63">
        <v>68.43799634113735</v>
      </c>
      <c r="D28" s="63">
        <v>0</v>
      </c>
      <c r="E28" s="63">
        <v>0</v>
      </c>
      <c r="F28" s="63">
        <v>0.10287622271688986</v>
      </c>
      <c r="G28" s="63">
        <v>14.472358136830188</v>
      </c>
      <c r="H28" s="63">
        <v>0</v>
      </c>
      <c r="I28" s="63">
        <v>0</v>
      </c>
      <c r="J28" s="63">
        <v>209.37302222414314</v>
      </c>
      <c r="K28" s="64">
        <f t="shared" si="0"/>
        <v>0.020433767200919103</v>
      </c>
    </row>
    <row r="29" spans="1:11" ht="12.75" customHeight="1">
      <c r="A29" s="71" t="s">
        <v>57</v>
      </c>
      <c r="B29" s="58">
        <v>0</v>
      </c>
      <c r="C29" s="58">
        <v>0</v>
      </c>
      <c r="D29" s="58">
        <v>0</v>
      </c>
      <c r="E29" s="58">
        <v>0</v>
      </c>
      <c r="F29" s="58">
        <v>0</v>
      </c>
      <c r="G29" s="58">
        <v>0</v>
      </c>
      <c r="H29" s="58">
        <v>0</v>
      </c>
      <c r="I29" s="58">
        <v>0</v>
      </c>
      <c r="J29" s="58">
        <v>0</v>
      </c>
      <c r="K29" s="59">
        <f t="shared" si="0"/>
        <v>0</v>
      </c>
    </row>
    <row r="30" spans="1:11" ht="12.75" customHeight="1">
      <c r="A30" s="66" t="s">
        <v>56</v>
      </c>
      <c r="B30" s="67">
        <v>0</v>
      </c>
      <c r="C30" s="67">
        <v>0</v>
      </c>
      <c r="D30" s="67">
        <v>0</v>
      </c>
      <c r="E30" s="67">
        <v>0</v>
      </c>
      <c r="F30" s="67">
        <v>0</v>
      </c>
      <c r="G30" s="67">
        <v>0</v>
      </c>
      <c r="H30" s="67">
        <v>152.09494610233708</v>
      </c>
      <c r="I30" s="67">
        <v>17.745157451277546</v>
      </c>
      <c r="J30" s="67">
        <v>169.84010355361463</v>
      </c>
      <c r="K30" s="68">
        <f t="shared" si="0"/>
        <v>0.016575550663252395</v>
      </c>
    </row>
    <row r="31" spans="1:11" ht="12.75" customHeight="1">
      <c r="A31" s="72" t="s">
        <v>44</v>
      </c>
      <c r="B31" s="61">
        <v>126.35979152345868</v>
      </c>
      <c r="C31" s="61">
        <v>68.43799634113735</v>
      </c>
      <c r="D31" s="61">
        <v>0</v>
      </c>
      <c r="E31" s="61">
        <v>0</v>
      </c>
      <c r="F31" s="61">
        <v>0.10287622271688986</v>
      </c>
      <c r="G31" s="61">
        <v>14.472358136830188</v>
      </c>
      <c r="H31" s="61">
        <v>152.09494610233708</v>
      </c>
      <c r="I31" s="61">
        <v>17.745157451277546</v>
      </c>
      <c r="J31" s="61">
        <v>379.21312577775774</v>
      </c>
      <c r="K31" s="62">
        <f t="shared" si="0"/>
        <v>0.0370093178641715</v>
      </c>
    </row>
    <row r="32" spans="1:11" ht="12.75" customHeight="1">
      <c r="A32" s="73" t="s">
        <v>0</v>
      </c>
      <c r="B32" s="74">
        <v>5151.472423025663</v>
      </c>
      <c r="C32" s="74">
        <v>1896.335576974337</v>
      </c>
      <c r="D32" s="74">
        <v>1799.6764247862423</v>
      </c>
      <c r="E32" s="74">
        <v>81.67857521375768</v>
      </c>
      <c r="F32" s="74">
        <v>477.8259999999999</v>
      </c>
      <c r="G32" s="74">
        <v>511.0332135786909</v>
      </c>
      <c r="H32" s="74">
        <v>295.01978642130916</v>
      </c>
      <c r="I32" s="74">
        <v>33.38100000000001</v>
      </c>
      <c r="J32" s="74">
        <v>10246.423</v>
      </c>
      <c r="K32" s="75">
        <f t="shared" si="0"/>
        <v>1</v>
      </c>
    </row>
    <row r="33" spans="1:12" s="79" customFormat="1" ht="12.75" customHeight="1">
      <c r="A33" s="73" t="s">
        <v>51</v>
      </c>
      <c r="B33" s="76">
        <f>B32/$J$32</f>
        <v>0.5027581257406281</v>
      </c>
      <c r="C33" s="76">
        <f aca="true" t="shared" si="1" ref="C33:J33">C32/$J$32</f>
        <v>0.1850729349134168</v>
      </c>
      <c r="D33" s="76">
        <f t="shared" si="1"/>
        <v>0.17563948167923987</v>
      </c>
      <c r="E33" s="76">
        <f t="shared" si="1"/>
        <v>0.00797142331658157</v>
      </c>
      <c r="F33" s="76">
        <f t="shared" si="1"/>
        <v>0.04663344466649482</v>
      </c>
      <c r="G33" s="76">
        <f t="shared" si="1"/>
        <v>0.04987430380130616</v>
      </c>
      <c r="H33" s="76">
        <f t="shared" si="1"/>
        <v>0.028792466055843013</v>
      </c>
      <c r="I33" s="76">
        <f t="shared" si="1"/>
        <v>0.0032578198264896934</v>
      </c>
      <c r="J33" s="76">
        <f t="shared" si="1"/>
        <v>1</v>
      </c>
      <c r="K33" s="77"/>
      <c r="L33" s="78"/>
    </row>
    <row r="34" ht="14.25" customHeight="1">
      <c r="A34" s="39" t="s">
        <v>52</v>
      </c>
    </row>
    <row r="35" ht="12.75">
      <c r="A35" s="39" t="s">
        <v>71</v>
      </c>
    </row>
    <row r="36" ht="12.75">
      <c r="A36" s="39" t="s">
        <v>72</v>
      </c>
    </row>
    <row r="37" ht="12.75">
      <c r="A37" s="39"/>
    </row>
    <row r="38" ht="12.75">
      <c r="A38" s="39"/>
    </row>
  </sheetData>
  <mergeCells count="1">
    <mergeCell ref="A2:K2"/>
  </mergeCells>
  <printOptions/>
  <pageMargins left="0.5" right="0.5" top="1" bottom="1" header="0.5" footer="0.5"/>
  <pageSetup horizontalDpi="600" verticalDpi="600" orientation="landscape" scale="90" r:id="rId1"/>
  <headerFooter alignWithMargins="0">
    <oddFooter>&amp;CPage 7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2:F35"/>
  <sheetViews>
    <sheetView workbookViewId="0" topLeftCell="A1">
      <selection activeCell="G10" sqref="G10"/>
    </sheetView>
  </sheetViews>
  <sheetFormatPr defaultColWidth="9.140625" defaultRowHeight="12.75"/>
  <cols>
    <col min="2" max="2" width="40.7109375" style="0" customWidth="1"/>
    <col min="3" max="6" width="16.7109375" style="0" customWidth="1"/>
  </cols>
  <sheetData>
    <row r="1" ht="13.5" thickBot="1"/>
    <row r="2" spans="2:6" ht="18">
      <c r="B2" s="146" t="s">
        <v>1</v>
      </c>
      <c r="C2" s="148" t="s">
        <v>78</v>
      </c>
      <c r="D2" s="149"/>
      <c r="E2" s="149"/>
      <c r="F2" s="150"/>
    </row>
    <row r="3" spans="2:6" ht="25.5">
      <c r="B3" s="147"/>
      <c r="C3" s="8" t="s">
        <v>47</v>
      </c>
      <c r="D3" s="1" t="s">
        <v>48</v>
      </c>
      <c r="E3" s="1" t="s">
        <v>49</v>
      </c>
      <c r="F3" s="9" t="s">
        <v>35</v>
      </c>
    </row>
    <row r="4" spans="2:6" ht="12.75">
      <c r="B4" s="40" t="s">
        <v>2</v>
      </c>
      <c r="C4" s="10">
        <v>11885059.60544554</v>
      </c>
      <c r="D4" s="2">
        <v>4191678.93811207</v>
      </c>
      <c r="E4" s="2">
        <v>203353.2328410341</v>
      </c>
      <c r="F4" s="11">
        <f>C4+D4+E4</f>
        <v>16280091.776398644</v>
      </c>
    </row>
    <row r="5" spans="2:6" ht="12.75">
      <c r="B5" s="41" t="s">
        <v>3</v>
      </c>
      <c r="C5" s="12">
        <v>1566253.94679741</v>
      </c>
      <c r="D5" s="3">
        <v>249380.885588634</v>
      </c>
      <c r="E5" s="3">
        <v>5166.48040126054</v>
      </c>
      <c r="F5" s="13">
        <f aca="true" t="shared" si="0" ref="F5:F32">C5+D5+E5</f>
        <v>1820801.3127873046</v>
      </c>
    </row>
    <row r="6" spans="2:6" ht="12.75">
      <c r="B6" s="41" t="s">
        <v>64</v>
      </c>
      <c r="C6" s="12">
        <v>342961.9456225861</v>
      </c>
      <c r="D6" s="3">
        <v>339662.26420135633</v>
      </c>
      <c r="E6" s="3">
        <v>96483.99694857735</v>
      </c>
      <c r="F6" s="13">
        <f t="shared" si="0"/>
        <v>779108.2067725199</v>
      </c>
    </row>
    <row r="7" spans="2:6" ht="12.75">
      <c r="B7" s="41" t="s">
        <v>4</v>
      </c>
      <c r="C7" s="12">
        <v>1571577.36608678</v>
      </c>
      <c r="D7" s="3">
        <v>1340782.6885437218</v>
      </c>
      <c r="E7" s="3">
        <v>60167.4073077766</v>
      </c>
      <c r="F7" s="13">
        <f t="shared" si="0"/>
        <v>2972527.4619382787</v>
      </c>
    </row>
    <row r="8" spans="2:6" ht="12.75">
      <c r="B8" s="41" t="s">
        <v>5</v>
      </c>
      <c r="C8" s="12">
        <v>485658.5432774145</v>
      </c>
      <c r="D8" s="3">
        <v>403244.3817776702</v>
      </c>
      <c r="E8" s="3">
        <v>9333.83348153988</v>
      </c>
      <c r="F8" s="13">
        <f t="shared" si="0"/>
        <v>898236.7585366246</v>
      </c>
    </row>
    <row r="9" spans="2:6" ht="12.75">
      <c r="B9" s="41" t="s">
        <v>6</v>
      </c>
      <c r="C9" s="12">
        <v>103353.705273477</v>
      </c>
      <c r="D9" s="3">
        <v>79139.5312127082</v>
      </c>
      <c r="E9" s="3">
        <v>8406.65640430693</v>
      </c>
      <c r="F9" s="131">
        <f t="shared" si="0"/>
        <v>190899.89289049213</v>
      </c>
    </row>
    <row r="10" spans="2:6" ht="12.75">
      <c r="B10" s="42" t="s">
        <v>7</v>
      </c>
      <c r="C10" s="14">
        <v>15954865.11250321</v>
      </c>
      <c r="D10" s="4">
        <v>6603888.68943616</v>
      </c>
      <c r="E10" s="4">
        <v>382911.6073844954</v>
      </c>
      <c r="F10" s="15">
        <f t="shared" si="0"/>
        <v>22941665.409323864</v>
      </c>
    </row>
    <row r="11" spans="2:6" ht="12.75">
      <c r="B11" s="43" t="s">
        <v>8</v>
      </c>
      <c r="C11" s="16">
        <v>936440.089629009</v>
      </c>
      <c r="D11" s="5">
        <v>1669025.3701807</v>
      </c>
      <c r="E11" s="5">
        <v>104356.53167886</v>
      </c>
      <c r="F11" s="13">
        <f t="shared" si="0"/>
        <v>2709821.991488569</v>
      </c>
    </row>
    <row r="12" spans="2:6" ht="12.75">
      <c r="B12" s="41" t="s">
        <v>9</v>
      </c>
      <c r="C12" s="12">
        <v>124250.593178715</v>
      </c>
      <c r="D12" s="3">
        <v>109097.115642834</v>
      </c>
      <c r="E12" s="3">
        <v>703.57332056717</v>
      </c>
      <c r="F12" s="13">
        <f t="shared" si="0"/>
        <v>234051.2821421162</v>
      </c>
    </row>
    <row r="13" spans="2:6" ht="12.75">
      <c r="B13" s="41" t="s">
        <v>10</v>
      </c>
      <c r="C13" s="12">
        <v>17317.771337849503</v>
      </c>
      <c r="D13" s="3">
        <v>56201.033610580496</v>
      </c>
      <c r="E13" s="3">
        <v>22930.516487101064</v>
      </c>
      <c r="F13" s="13">
        <f t="shared" si="0"/>
        <v>96449.32143553106</v>
      </c>
    </row>
    <row r="14" spans="2:6" ht="12.75">
      <c r="B14" s="42" t="s">
        <v>11</v>
      </c>
      <c r="C14" s="14">
        <v>1078008.4541455735</v>
      </c>
      <c r="D14" s="4">
        <v>1834323.5194341145</v>
      </c>
      <c r="E14" s="4">
        <v>127990.62148652824</v>
      </c>
      <c r="F14" s="15">
        <f t="shared" si="0"/>
        <v>3040322.5950662163</v>
      </c>
    </row>
    <row r="15" spans="2:6" ht="12.75">
      <c r="B15" s="41" t="s">
        <v>12</v>
      </c>
      <c r="C15" s="12">
        <v>43553.8571301466</v>
      </c>
      <c r="D15" s="3">
        <v>99031.9577912042</v>
      </c>
      <c r="E15" s="3">
        <v>64525.3364748525</v>
      </c>
      <c r="F15" s="13">
        <f t="shared" si="0"/>
        <v>207111.1513962033</v>
      </c>
    </row>
    <row r="16" spans="2:6" ht="12.75">
      <c r="B16" s="44" t="s">
        <v>13</v>
      </c>
      <c r="C16" s="18">
        <v>74205.79705950961</v>
      </c>
      <c r="D16" s="6">
        <v>169057.40309268766</v>
      </c>
      <c r="E16" s="6">
        <v>130735.88119318103</v>
      </c>
      <c r="F16" s="19">
        <f t="shared" si="0"/>
        <v>373999.0813453783</v>
      </c>
    </row>
    <row r="17" spans="2:6" ht="12.75">
      <c r="B17" s="41" t="s">
        <v>14</v>
      </c>
      <c r="C17" s="12">
        <v>16258.895033047522</v>
      </c>
      <c r="D17" s="3">
        <v>55140.115242986125</v>
      </c>
      <c r="E17" s="3">
        <v>28009.18442043228</v>
      </c>
      <c r="F17" s="13">
        <f t="shared" si="0"/>
        <v>99408.19469646593</v>
      </c>
    </row>
    <row r="18" spans="2:6" ht="12.75">
      <c r="B18" s="42" t="s">
        <v>23</v>
      </c>
      <c r="C18" s="14">
        <v>134018.54922270373</v>
      </c>
      <c r="D18" s="7">
        <v>323229.476126878</v>
      </c>
      <c r="E18" s="7">
        <v>223270.40208846578</v>
      </c>
      <c r="F18" s="20">
        <f t="shared" si="0"/>
        <v>680518.4274380475</v>
      </c>
    </row>
    <row r="19" spans="2:6" ht="12.75">
      <c r="B19" s="43" t="s">
        <v>15</v>
      </c>
      <c r="C19" s="16">
        <v>104534.28767243175</v>
      </c>
      <c r="D19" s="5">
        <v>304276.781522996</v>
      </c>
      <c r="E19" s="5">
        <v>244234.84892079938</v>
      </c>
      <c r="F19" s="17">
        <f t="shared" si="0"/>
        <v>653045.9181162271</v>
      </c>
    </row>
    <row r="20" spans="2:6" ht="12.75">
      <c r="B20" s="41" t="s">
        <v>16</v>
      </c>
      <c r="C20" s="12">
        <v>3174.61348681869</v>
      </c>
      <c r="D20" s="3">
        <v>36491.5885241401</v>
      </c>
      <c r="E20" s="3">
        <v>49193.9880982659</v>
      </c>
      <c r="F20" s="13">
        <f t="shared" si="0"/>
        <v>88860.1901092247</v>
      </c>
    </row>
    <row r="21" spans="2:6" ht="12.75">
      <c r="B21" s="41" t="s">
        <v>17</v>
      </c>
      <c r="C21" s="12">
        <v>115.027303678541</v>
      </c>
      <c r="D21" s="3">
        <v>230.920701515343</v>
      </c>
      <c r="E21" s="3">
        <v>396.375445865567</v>
      </c>
      <c r="F21" s="13">
        <f t="shared" si="0"/>
        <v>742.3234510594509</v>
      </c>
    </row>
    <row r="22" spans="2:6" ht="12.75">
      <c r="B22" s="42" t="s">
        <v>101</v>
      </c>
      <c r="C22" s="14">
        <v>107823.92846292898</v>
      </c>
      <c r="D22" s="14">
        <v>340999.29074865143</v>
      </c>
      <c r="E22" s="14">
        <v>293825.21246493084</v>
      </c>
      <c r="F22" s="45">
        <f t="shared" si="0"/>
        <v>742648.4316765112</v>
      </c>
    </row>
    <row r="23" spans="2:6" ht="12.75">
      <c r="B23" s="43" t="s">
        <v>18</v>
      </c>
      <c r="C23" s="16">
        <v>52741.8676605646</v>
      </c>
      <c r="D23" s="5">
        <v>283210.7668051099</v>
      </c>
      <c r="E23" s="5">
        <v>89715.12810612966</v>
      </c>
      <c r="F23" s="17">
        <f t="shared" si="0"/>
        <v>425667.76257180417</v>
      </c>
    </row>
    <row r="24" spans="2:6" ht="12.75">
      <c r="B24" s="44" t="s">
        <v>24</v>
      </c>
      <c r="C24" s="18">
        <v>12399.265554673</v>
      </c>
      <c r="D24" s="6">
        <v>45211.1722364283</v>
      </c>
      <c r="E24" s="6">
        <v>36929.1650001415</v>
      </c>
      <c r="F24" s="19">
        <f t="shared" si="0"/>
        <v>94539.6027912428</v>
      </c>
    </row>
    <row r="25" spans="2:6" ht="12.75">
      <c r="B25" s="44" t="s">
        <v>19</v>
      </c>
      <c r="C25" s="18">
        <v>5298.92271361382</v>
      </c>
      <c r="D25" s="6">
        <v>12287.62094415</v>
      </c>
      <c r="E25" s="6">
        <v>4618.26111347654</v>
      </c>
      <c r="F25" s="19">
        <f t="shared" si="0"/>
        <v>22204.804771240357</v>
      </c>
    </row>
    <row r="26" spans="2:6" ht="12.75">
      <c r="B26" s="42" t="s">
        <v>34</v>
      </c>
      <c r="C26" s="14">
        <v>70440.05592885142</v>
      </c>
      <c r="D26" s="14">
        <v>340709.55998568825</v>
      </c>
      <c r="E26" s="14">
        <v>131262.5542197477</v>
      </c>
      <c r="F26" s="45">
        <f t="shared" si="0"/>
        <v>542412.1701342873</v>
      </c>
    </row>
    <row r="27" spans="2:6" ht="12.75">
      <c r="B27" s="102" t="s">
        <v>25</v>
      </c>
      <c r="C27" s="103">
        <v>17345156.100263268</v>
      </c>
      <c r="D27" s="103">
        <v>9443150.535731493</v>
      </c>
      <c r="E27" s="103">
        <v>1159260.3976441678</v>
      </c>
      <c r="F27" s="104">
        <f t="shared" si="0"/>
        <v>27947567.03363893</v>
      </c>
    </row>
    <row r="28" spans="2:6" ht="12.75">
      <c r="B28" s="43" t="s">
        <v>28</v>
      </c>
      <c r="C28" s="18">
        <v>326012.97026551625</v>
      </c>
      <c r="D28" s="6">
        <v>830032.5149999998</v>
      </c>
      <c r="E28" s="6">
        <v>303137.02620000014</v>
      </c>
      <c r="F28" s="19">
        <f t="shared" si="0"/>
        <v>1459182.5114655162</v>
      </c>
    </row>
    <row r="29" spans="2:6" ht="12.75">
      <c r="B29" s="41" t="s">
        <v>57</v>
      </c>
      <c r="C29" s="18">
        <v>42878.38732268443</v>
      </c>
      <c r="D29" s="6">
        <v>778475.6423999993</v>
      </c>
      <c r="E29" s="6">
        <v>416106.87300000014</v>
      </c>
      <c r="F29" s="19">
        <f t="shared" si="0"/>
        <v>1237460.9027226837</v>
      </c>
    </row>
    <row r="30" spans="2:6" ht="12.75">
      <c r="B30" s="41" t="s">
        <v>56</v>
      </c>
      <c r="C30" s="18">
        <v>762429.5944117992</v>
      </c>
      <c r="D30" s="6">
        <v>4458474.2826</v>
      </c>
      <c r="E30" s="6">
        <v>6757648.1406000005</v>
      </c>
      <c r="F30" s="19">
        <f t="shared" si="0"/>
        <v>11978552.017611798</v>
      </c>
    </row>
    <row r="31" spans="2:6" ht="12.75">
      <c r="B31" s="42" t="s">
        <v>44</v>
      </c>
      <c r="C31" s="14">
        <f>SUM(C28:C30)</f>
        <v>1131320.952</v>
      </c>
      <c r="D31" s="14">
        <f>SUM(D28:D30)</f>
        <v>6066982.439999999</v>
      </c>
      <c r="E31" s="14">
        <f>SUM(E28:E30)</f>
        <v>7476892.039800001</v>
      </c>
      <c r="F31" s="45">
        <f t="shared" si="0"/>
        <v>14675195.4318</v>
      </c>
    </row>
    <row r="32" spans="2:6" ht="13.5" thickBot="1">
      <c r="B32" s="46" t="s">
        <v>58</v>
      </c>
      <c r="C32" s="47">
        <f>C27+C31</f>
        <v>18476477.052263267</v>
      </c>
      <c r="D32" s="47">
        <f>D27+D31</f>
        <v>15510132.975731492</v>
      </c>
      <c r="E32" s="47">
        <f>E27+E31</f>
        <v>8636152.43744417</v>
      </c>
      <c r="F32" s="48">
        <f t="shared" si="0"/>
        <v>42622762.46543893</v>
      </c>
    </row>
    <row r="33" ht="14.25">
      <c r="B33" t="s">
        <v>81</v>
      </c>
    </row>
    <row r="34" spans="3:6" ht="12.75">
      <c r="C34" s="39"/>
      <c r="D34" s="39"/>
      <c r="E34" s="39"/>
      <c r="F34" s="39"/>
    </row>
    <row r="35" spans="3:6" ht="12.75">
      <c r="C35" s="39"/>
      <c r="D35" s="39"/>
      <c r="E35" s="39"/>
      <c r="F35" s="39"/>
    </row>
  </sheetData>
  <mergeCells count="2">
    <mergeCell ref="B2:B3"/>
    <mergeCell ref="C2:F2"/>
  </mergeCells>
  <printOptions/>
  <pageMargins left="0.75" right="0.75" top="1" bottom="1" header="0.5" footer="0.5"/>
  <pageSetup horizontalDpi="600" verticalDpi="600" orientation="landscape" r:id="rId1"/>
  <headerFooter alignWithMargins="0">
    <oddFooter>&amp;CPage 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Happy the Clown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Happy the Clown</dc:creator>
  <cp:keywords/>
  <dc:description/>
  <cp:lastModifiedBy>David H. Weingart</cp:lastModifiedBy>
  <cp:lastPrinted>2007-03-01T17:44:30Z</cp:lastPrinted>
  <dcterms:created xsi:type="dcterms:W3CDTF">2005-10-17T15:22:59Z</dcterms:created>
  <dcterms:modified xsi:type="dcterms:W3CDTF">2007-03-01T17:47:24Z</dcterms:modified>
  <cp:category/>
  <cp:version/>
  <cp:contentType/>
  <cp:contentStatus/>
</cp:coreProperties>
</file>