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120" yWindow="3525" windowWidth="12120" windowHeight="7155" activeTab="0"/>
  </bookViews>
  <sheets>
    <sheet name="2-2" sheetId="1" r:id="rId1"/>
  </sheets>
  <definedNames>
    <definedName name="HTML_CodePage" hidden="1">1252</definedName>
    <definedName name="HTML_Control" hidden="1">{"'2-2'!$A$1:$R$114"}</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"C:\WINNT\Profiles\dmegret\Desktop\current tasks\nts2000\nts2000\HTML\Ch2_web\2-2.htm"</definedName>
    <definedName name="HTML_Title" hidden="1">"Table 2-2"</definedName>
    <definedName name="_xlnm.Print_Area" localSheetId="0">'2-2'!$A$1:$Z$88</definedName>
  </definedNames>
  <calcPr fullCalcOnLoad="1"/>
</workbook>
</file>

<file path=xl/sharedStrings.xml><?xml version="1.0" encoding="utf-8"?>
<sst xmlns="http://schemas.openxmlformats.org/spreadsheetml/2006/main" count="213" uniqueCount="83">
  <si>
    <t>N</t>
  </si>
  <si>
    <t>Passenger car occupants</t>
  </si>
  <si>
    <t>Motorcyclists</t>
  </si>
  <si>
    <t>Bus occupants</t>
  </si>
  <si>
    <t>Recreational boating</t>
  </si>
  <si>
    <t>Gas pipeline</t>
  </si>
  <si>
    <t>U</t>
  </si>
  <si>
    <t>Air:</t>
  </si>
  <si>
    <t>Highway:</t>
  </si>
  <si>
    <t>Rail:</t>
  </si>
  <si>
    <t>Highway-rail grade crossings:</t>
  </si>
  <si>
    <t>Railroad:</t>
  </si>
  <si>
    <t>Transit:</t>
  </si>
  <si>
    <t>Water:</t>
  </si>
  <si>
    <t>Recreational boating:</t>
  </si>
  <si>
    <t>Railroad</t>
  </si>
  <si>
    <t>Pedestrians</t>
  </si>
  <si>
    <t>Pedalcyclists</t>
  </si>
  <si>
    <t>1975: U.S. Department of Transportation, Federal Railroad Administration, Office of Policy and Program Development, personal communication.</t>
  </si>
  <si>
    <t>Hazardous liquid and gas pipeline:</t>
  </si>
  <si>
    <t>Hazardous liquid pipeline</t>
  </si>
  <si>
    <t>1970-91: U.S. Department of Transportation, U.S. Coast Guard, Office of Investigations and Analysis, Compliance Analysis Division, (G-MOA-2), personal communication, Apr. 13, 1999.</t>
  </si>
  <si>
    <t>Table 2-2:  Injured Persons by Transportation Mode</t>
  </si>
  <si>
    <r>
      <t xml:space="preserve">1980-91: Ibid., </t>
    </r>
    <r>
      <rPr>
        <i/>
        <sz val="9"/>
        <rFont val="Arial"/>
        <family val="2"/>
      </rPr>
      <t>Rail-Highway Crossing Accident/Incident and Inventory Bulletin</t>
    </r>
    <r>
      <rPr>
        <sz val="9"/>
        <rFont val="Arial"/>
        <family val="2"/>
      </rPr>
      <t xml:space="preserve"> (Washington, DC: Annual issues), table S.</t>
    </r>
  </si>
  <si>
    <r>
      <t xml:space="preserve">1960-70: National Safety Council, </t>
    </r>
    <r>
      <rPr>
        <i/>
        <sz val="9"/>
        <rFont val="Arial"/>
        <family val="2"/>
      </rPr>
      <t xml:space="preserve">Accident Facts, 1974 </t>
    </r>
    <r>
      <rPr>
        <sz val="9"/>
        <rFont val="Arial"/>
        <family val="2"/>
      </rPr>
      <t>(Washington, DC: 1974).</t>
    </r>
  </si>
  <si>
    <r>
      <t xml:space="preserve">1970-94: National Transportation Safety Board,  </t>
    </r>
    <r>
      <rPr>
        <i/>
        <sz val="9"/>
        <rFont val="Arial"/>
        <family val="2"/>
      </rPr>
      <t>Annual Review of Aircraft Accident Data: General Aviation</t>
    </r>
    <r>
      <rPr>
        <sz val="9"/>
        <rFont val="Arial"/>
        <family val="2"/>
      </rPr>
      <t xml:space="preserve">  (Washington, DC: Annual issues).</t>
    </r>
  </si>
  <si>
    <r>
      <t xml:space="preserve">1960-70: National Safety Council,  </t>
    </r>
    <r>
      <rPr>
        <i/>
        <sz val="9"/>
        <rFont val="Arial"/>
        <family val="2"/>
      </rPr>
      <t>Accident Facts, 1974</t>
    </r>
    <r>
      <rPr>
        <sz val="9"/>
        <rFont val="Arial"/>
        <family val="2"/>
      </rPr>
      <t xml:space="preserve"> (Washington, DC: 1974).</t>
    </r>
  </si>
  <si>
    <r>
      <t xml:space="preserve">1970-91: U.S. Department of Transportation, Federal Railroad Administration,  </t>
    </r>
    <r>
      <rPr>
        <i/>
        <sz val="9"/>
        <rFont val="Arial"/>
        <family val="2"/>
      </rPr>
      <t>Highway-Rail Crossing Accident/Incident and Inventory Bulletin</t>
    </r>
    <r>
      <rPr>
        <sz val="9"/>
        <rFont val="Arial"/>
        <family val="2"/>
      </rPr>
      <t xml:space="preserve"> (Washington, DC: Annual issues), table 7.</t>
    </r>
  </si>
  <si>
    <t>SOURCES</t>
  </si>
  <si>
    <r>
      <t xml:space="preserve">1990-99: U.S. Department of Transportation, National Highway Traffic Safety Administration, National Center for Statistics and Analysis, </t>
    </r>
    <r>
      <rPr>
        <i/>
        <sz val="9"/>
        <rFont val="Arial"/>
        <family val="2"/>
      </rPr>
      <t xml:space="preserve">Traffic Safety Facts 1999, </t>
    </r>
    <r>
      <rPr>
        <sz val="9"/>
        <rFont val="Arial"/>
        <family val="2"/>
      </rPr>
      <t xml:space="preserve">DOT HS 809 100 (Washington, DC: December 2000), table 4. </t>
    </r>
  </si>
  <si>
    <t>Highway, total</t>
  </si>
  <si>
    <t>Pipeline, total</t>
  </si>
  <si>
    <t>Vessel- and nonvessel-related:</t>
  </si>
  <si>
    <r>
      <t xml:space="preserve">j  </t>
    </r>
    <r>
      <rPr>
        <sz val="9"/>
        <rFont val="Arial"/>
        <family val="2"/>
      </rPr>
      <t xml:space="preserve">Includes motor bus, commuter rail, heavy rail, light rail, demand response, van pool, and automated guideway. Transit injuries include those resulting from all reportable incidents, not just from accidents. Directly Operated (DO) modes only. The drop in the number of injuries in 2002 is due largely to a change in definitions by the Federal Transit Administration.  Only injuries requiring immediate medical treatment away from the scene now qualify as reportable.  Previously, any injury was reportable.  </t>
    </r>
  </si>
  <si>
    <r>
      <t>U.S. air carrier</t>
    </r>
    <r>
      <rPr>
        <vertAlign val="superscript"/>
        <sz val="11"/>
        <rFont val="Arial Narrow"/>
        <family val="2"/>
      </rPr>
      <t>b</t>
    </r>
  </si>
  <si>
    <r>
      <t>Commuter carrier</t>
    </r>
    <r>
      <rPr>
        <vertAlign val="superscript"/>
        <sz val="11"/>
        <rFont val="Arial Narrow"/>
        <family val="2"/>
      </rPr>
      <t>c</t>
    </r>
  </si>
  <si>
    <r>
      <t>On-demand air taxi</t>
    </r>
    <r>
      <rPr>
        <vertAlign val="superscript"/>
        <sz val="11"/>
        <rFont val="Arial Narrow"/>
        <family val="2"/>
      </rPr>
      <t>d</t>
    </r>
  </si>
  <si>
    <r>
      <t>General aviation</t>
    </r>
    <r>
      <rPr>
        <vertAlign val="superscript"/>
        <sz val="11"/>
        <rFont val="Arial Narrow"/>
        <family val="2"/>
      </rPr>
      <t>e</t>
    </r>
  </si>
  <si>
    <r>
      <t>Truck occupants</t>
    </r>
    <r>
      <rPr>
        <vertAlign val="superscript"/>
        <sz val="11"/>
        <rFont val="Arial Narrow"/>
        <family val="2"/>
      </rPr>
      <t>f</t>
    </r>
    <r>
      <rPr>
        <sz val="11"/>
        <rFont val="Arial Narrow"/>
        <family val="2"/>
      </rPr>
      <t>, light</t>
    </r>
  </si>
  <si>
    <r>
      <t>Truck occupants</t>
    </r>
    <r>
      <rPr>
        <vertAlign val="superscript"/>
        <sz val="11"/>
        <rFont val="Arial Narrow"/>
        <family val="2"/>
      </rPr>
      <t>f</t>
    </r>
    <r>
      <rPr>
        <sz val="11"/>
        <rFont val="Arial Narrow"/>
        <family val="2"/>
      </rPr>
      <t>, large</t>
    </r>
  </si>
  <si>
    <r>
      <t>Highway-rail grade crossing</t>
    </r>
    <r>
      <rPr>
        <vertAlign val="superscript"/>
        <sz val="11"/>
        <rFont val="Arial Narrow"/>
        <family val="2"/>
      </rPr>
      <t>i</t>
    </r>
  </si>
  <si>
    <t>Transit</t>
  </si>
  <si>
    <r>
      <t xml:space="preserve">a </t>
    </r>
    <r>
      <rPr>
        <sz val="9"/>
        <rFont val="Arial"/>
        <family val="2"/>
      </rPr>
      <t xml:space="preserve">Injuries classified as serious. See definitions of injuries in the glossary. </t>
    </r>
  </si>
  <si>
    <r>
      <t xml:space="preserve">d </t>
    </r>
    <r>
      <rPr>
        <sz val="9"/>
        <rFont val="Arial"/>
        <family val="2"/>
      </rPr>
      <t>Nonscheduled service operating under 14 CFR 135 (on-demand air taxis).</t>
    </r>
  </si>
  <si>
    <r>
      <t>e</t>
    </r>
    <r>
      <rPr>
        <sz val="9"/>
        <rFont val="Arial"/>
        <family val="2"/>
      </rPr>
      <t xml:space="preserve"> All operations other than those operating under 14 CFR 121 and 14 CFR 135.</t>
    </r>
  </si>
  <si>
    <r>
      <t>f</t>
    </r>
    <r>
      <rPr>
        <sz val="9"/>
        <rFont val="Arial"/>
        <family val="2"/>
      </rPr>
      <t xml:space="preserve"> Large trucks are defined as trucks over 10,000 pounds gross vehicle weight rating, including single-unit trucks and truck tractors. Light trucks are defined as trucks of 10,000 pounds gross vehicle weight rating or less, including pickups, vans, truck-based station wagons, and utility vehicles.</t>
    </r>
  </si>
  <si>
    <r>
      <t>g</t>
    </r>
    <r>
      <rPr>
        <sz val="9"/>
        <rFont val="Arial"/>
        <family val="2"/>
      </rPr>
      <t xml:space="preserve"> Includes occupants of other unknown vehicle types and other nonmotorists.</t>
    </r>
  </si>
  <si>
    <r>
      <t>Highway-rail grade crossing</t>
    </r>
    <r>
      <rPr>
        <vertAlign val="superscript"/>
        <sz val="11"/>
        <rFont val="Arial Narrow"/>
        <family val="2"/>
      </rPr>
      <t>k</t>
    </r>
  </si>
  <si>
    <r>
      <t>Waterborne, total</t>
    </r>
    <r>
      <rPr>
        <b/>
        <vertAlign val="superscript"/>
        <sz val="11"/>
        <rFont val="Arial Narrow"/>
        <family val="2"/>
      </rPr>
      <t>l</t>
    </r>
  </si>
  <si>
    <r>
      <t>Not related to vessel casualties</t>
    </r>
    <r>
      <rPr>
        <vertAlign val="superscript"/>
        <sz val="11"/>
        <rFont val="Arial Narrow"/>
        <family val="2"/>
      </rPr>
      <t>m</t>
    </r>
  </si>
  <si>
    <r>
      <t>Vessel-related</t>
    </r>
    <r>
      <rPr>
        <vertAlign val="superscript"/>
        <sz val="11"/>
        <rFont val="Arial Narrow"/>
        <family val="2"/>
      </rPr>
      <t>m</t>
    </r>
  </si>
  <si>
    <r>
      <t xml:space="preserve">l  </t>
    </r>
    <r>
      <rPr>
        <sz val="9"/>
        <rFont val="Arial"/>
        <family val="2"/>
      </rPr>
      <t xml:space="preserve">Vessel-related injuries include those involving damage to vessels, such as collisions or groundings.  Injuries not related to vessel casualties include those from falls overboard or from accidents involving onboard equipment. </t>
    </r>
  </si>
  <si>
    <r>
      <t xml:space="preserve">n </t>
    </r>
    <r>
      <rPr>
        <sz val="9"/>
        <rFont val="Arial"/>
        <family val="2"/>
      </rPr>
      <t>Other than the persons aboard the aircraft who were killed, fatalities resulting from the September 11 terrorist acts are excluded.</t>
    </r>
    <r>
      <rPr>
        <vertAlign val="superscript"/>
        <sz val="9"/>
        <rFont val="Arial"/>
        <family val="2"/>
      </rPr>
      <t xml:space="preserve"> </t>
    </r>
  </si>
  <si>
    <r>
      <t>Other</t>
    </r>
    <r>
      <rPr>
        <vertAlign val="superscript"/>
        <sz val="11"/>
        <rFont val="Arial Narrow"/>
        <family val="2"/>
      </rPr>
      <t>g</t>
    </r>
  </si>
  <si>
    <r>
      <t>Railroad, total</t>
    </r>
    <r>
      <rPr>
        <b/>
        <vertAlign val="superscript"/>
        <sz val="11"/>
        <rFont val="Arial Narrow"/>
        <family val="2"/>
      </rPr>
      <t>h</t>
    </r>
  </si>
  <si>
    <r>
      <t>Transit, total</t>
    </r>
    <r>
      <rPr>
        <b/>
        <vertAlign val="superscript"/>
        <sz val="11"/>
        <rFont val="Arial Narrow"/>
        <family val="2"/>
      </rPr>
      <t>j</t>
    </r>
  </si>
  <si>
    <r>
      <t xml:space="preserve">h </t>
    </r>
    <r>
      <rPr>
        <sz val="9"/>
        <rFont val="Arial"/>
        <family val="2"/>
      </rPr>
      <t xml:space="preserve">Includes Amtrak. Figures include those injuries resulting from train accidents, train incidents, and nontrain incidents. Injury figures also include occupational illness. Railroad injury data for 1970 and before are not comparable with post-1970 data due to a change in the reporting system.  </t>
    </r>
  </si>
  <si>
    <r>
      <t xml:space="preserve">i </t>
    </r>
    <r>
      <rPr>
        <sz val="9"/>
        <rFont val="Arial"/>
        <family val="2"/>
      </rPr>
      <t xml:space="preserve">Injuries occurring at highway-rail crossings resulting from freight and passenger rail operations including commuter rail. Highway-rail grade crossing injuries, except train occupants, are also counted under highway. </t>
    </r>
  </si>
  <si>
    <r>
      <t xml:space="preserve">1991-99: Ibid., </t>
    </r>
    <r>
      <rPr>
        <i/>
        <sz val="9"/>
        <rFont val="Arial"/>
        <family val="2"/>
      </rPr>
      <t xml:space="preserve">Interim Railroad Safety Statistics Annual Report 2002 </t>
    </r>
    <r>
      <rPr>
        <sz val="9"/>
        <rFont val="Arial"/>
        <family val="2"/>
      </rPr>
      <t>(Washington, DC: August 2003), table 1-1.</t>
    </r>
  </si>
  <si>
    <r>
      <t xml:space="preserve">1990-92: U.S. Department of Transportation, Federal Transit Administration, </t>
    </r>
    <r>
      <rPr>
        <i/>
        <sz val="9"/>
        <rFont val="Arial"/>
        <family val="2"/>
      </rPr>
      <t xml:space="preserve">Safety Management Information Statistics </t>
    </r>
    <r>
      <rPr>
        <sz val="9"/>
        <rFont val="Arial"/>
        <family val="2"/>
      </rPr>
      <t>(Washington, DC: Annual issues).</t>
    </r>
  </si>
  <si>
    <r>
      <t>m</t>
    </r>
    <r>
      <rPr>
        <sz val="9"/>
        <rFont val="Arial"/>
        <family val="2"/>
      </rPr>
      <t xml:space="preserve"> 1992-97 data come from the Marine Safety Management Information System. Between 1998 and 2001 the U.S. Coast Guard phased in a new computer system to track safety data, the Marine Information for Safety and Law Enforcement System. During that period data come from combining entries in the Marine Safety Management Information System with entries in the Marine Information for Safety and Law Enforcement System. Data for 2002, 2003, and 2004 come from the Marine Information for Safety and Law Enforcement System.  Data for prior years come from other sources and may not be directly comparable. </t>
    </r>
  </si>
  <si>
    <t>2000-04: Ibid., General Estimates System Database and personal communication, Dec. 9, 2003, Oct. 12, 2004, Apr. 20, 2006.</t>
  </si>
  <si>
    <r>
      <t>Air,</t>
    </r>
    <r>
      <rPr>
        <vertAlign val="superscript"/>
        <sz val="11"/>
        <rFont val="Arial Narrow"/>
        <family val="2"/>
      </rPr>
      <t>a</t>
    </r>
    <r>
      <rPr>
        <b/>
        <sz val="11"/>
        <rFont val="Arial Narrow"/>
        <family val="2"/>
      </rPr>
      <t xml:space="preserve"> total</t>
    </r>
  </si>
  <si>
    <t>1992-2008: U.S. Department of Homeland Security, U.S. Coast Guard, Data Administration Division (G-MRI-1), personal communication, Apr. 7, 2010.</t>
  </si>
  <si>
    <t>U.S. Department of Transportation, Federal Transit Administration, Office of Program Management, personal communication as of Apr. 7, 2010.</t>
  </si>
  <si>
    <r>
      <t xml:space="preserve">KEY: </t>
    </r>
    <r>
      <rPr>
        <sz val="9"/>
        <rFont val="Arial"/>
        <family val="2"/>
      </rPr>
      <t xml:space="preserve"> N = data do not exist; R = revised; U = data are unavailable.</t>
    </r>
  </si>
  <si>
    <t>1995-2008: Ibid., Analysis and Data Division, personal communication, Nov. 9, 2009.</t>
  </si>
  <si>
    <r>
      <t xml:space="preserve">c </t>
    </r>
    <r>
      <rPr>
        <sz val="9"/>
        <rFont val="Arial"/>
        <family val="2"/>
      </rPr>
      <t xml:space="preserve">All scheduled service operating under 14 CFR 135 (commuter air carriers). Before Mar. 20, 1997, 14 CFR 135 applied to aircraft with 30 or fewer seats. Since March 20, 1997, 14 CFR 135 includes only aircraft with fewer than 10 seats. This change makes it difficult to compare pre-1997 data for 14 CFR 121 and 14 CFR 135  with more recent years' data. </t>
    </r>
  </si>
  <si>
    <r>
      <t xml:space="preserve">b </t>
    </r>
    <r>
      <rPr>
        <sz val="9"/>
        <rFont val="Arial"/>
        <family val="2"/>
      </rPr>
      <t xml:space="preserve">All scheduled and nonscheduled service operating under 14 CFR 121. Since Mar. 20, 1997, 14 CFR 121 includes only aircraft with 10 or more seats formerly operated under 14 CFR 135. This change makes it difficult to compare pre-1997 data for 14 CFR 121 and 14 CFR 135  with more recent years' data. </t>
    </r>
  </si>
  <si>
    <t>1993-2005: U.S. Department of Transportation, Federal Transit Administration, Transit Safety and Security Statistics and Analysis Annual Report (Washington, DC: Annual issues), available at http://transit-safety.volpe.dot.gov/data/SAMIS.asp as of Sep. 4, 2007.</t>
  </si>
  <si>
    <t>NOTES</t>
  </si>
  <si>
    <t>Totals may not sum from the components due to rounding.</t>
  </si>
  <si>
    <t>Highway numbers are not actual counts, but estimates of the actual counts. The estimates are calculated from data obtained from a nationally representative sample of crashes collected through NHTSA's General Estimates System (GES). Estimates are rounded to the nearest 1,000. Estimates less than 500 indicate that the sample size was too small to produce a meaningful estimate and should be rounded to 0.</t>
  </si>
  <si>
    <t>2006-08: U.S. Department of Transportation, Research and Innovative Technology Administration, Volpe Center, Transit Safety and Security Statistics and Analysis Program, personal communication, Apr. 7, 2010.</t>
  </si>
  <si>
    <t>2009-2010: Ibid., Analysis and Data Division, personal communication, Sep. 29, 2011.</t>
  </si>
  <si>
    <r>
      <t xml:space="preserve">2005-09: U.S. Department of Transportation, National Highway Traffic Safety Administration, National Center for Statistics and Analysis, </t>
    </r>
    <r>
      <rPr>
        <i/>
        <sz val="9"/>
        <rFont val="Arial"/>
        <family val="2"/>
      </rPr>
      <t>Traffic Safety Facts</t>
    </r>
    <r>
      <rPr>
        <sz val="9"/>
        <rFont val="Arial"/>
        <family val="2"/>
      </rPr>
      <t xml:space="preserve"> (Washington, DC: Annual Issues), table 4.</t>
    </r>
  </si>
  <si>
    <t>2000-10: Ibid., available at http://safetydata.fra.dot.gov/OfficeofSafety/ as of Jan. 30, 2012.</t>
  </si>
  <si>
    <t>2000-10: Ibid., available at http://safetydata.fra.dot.gov/OfficeofSafety/ as of Jan. 29, 2012.</t>
  </si>
  <si>
    <t>U.S. Department of Homeland Security, U.S. Coast Guard, Office of Boating Safety,  Boating Statistics (Washington, DC: Annual issues), available at available at http://www.uscgboating.org as of Jan. 20, 2012.</t>
  </si>
  <si>
    <t>2009-2010: U.S. Department of Homeland Security, U.S. Coast Guard, Data Administration Division (G-MRI-1), personal communication, Nov. 4, 2011.</t>
  </si>
  <si>
    <r>
      <t>1970-2010: U.S. Department of Transportation, Pipeline and Hazardous Materials Safety Administration, Office of Pipeline Safety,</t>
    </r>
    <r>
      <rPr>
        <i/>
        <sz val="9"/>
        <rFont val="Arial"/>
        <family val="2"/>
      </rPr>
      <t xml:space="preserve"> Accident and Incident Summary Statistics by Year</t>
    </r>
    <r>
      <rPr>
        <sz val="9"/>
        <rFont val="Arial"/>
        <family val="2"/>
      </rPr>
      <t xml:space="preserve">,  available at http://ops.dot.gov as of Jan.29, 2012. </t>
    </r>
  </si>
  <si>
    <t>2009-10: U.S. Department of Transportation, Research and Innovative Technology Administration, Volpe Center, Transit Safety and Security Statistics and Analysis Program, personal communication, Sept. 26, 2011.</t>
  </si>
  <si>
    <r>
      <t xml:space="preserve">k </t>
    </r>
    <r>
      <rPr>
        <sz val="9"/>
        <rFont val="Arial"/>
        <family val="2"/>
      </rPr>
      <t xml:space="preserve">Injuries occurring at highway-rail crossings resulting from operations of public transit rail modes including commuter rail. Data for injuries at light rail crossings are: 1995 (179); 1996 (171); 1997 (92); 1998 (42); 1999 (148); 2000 (111); 2001 (54); 2002 (76); 2003 (56); 2004 (62); 2005 (138); 2006 (44); 2007 (139); 2008 (86); 2009 (195); and 2010 (252).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</si>
</sst>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quot;(R)&quot;\ #,##0;&quot;(R) -&quot;#,##0;&quot;(R) &quot;\ 0"/>
    <numFmt numFmtId="166" formatCode="\(\R\)\ #,##0"/>
    <numFmt numFmtId="167" formatCode="#,##0;#,##0"/>
  </numFmts>
  <fonts count="55">
    <font>
      <sz val="10"/>
      <name val="Arial"/>
      <family val="0"/>
    </font>
    <font>
      <sz val="11"/>
      <color indexed="8"/>
      <name val="Calibri"/>
      <family val="2"/>
    </font>
    <font>
      <sz val="9"/>
      <name val="Helv"/>
      <family val="0"/>
    </font>
    <font>
      <vertAlign val="superscript"/>
      <sz val="12"/>
      <name val="Helv"/>
      <family val="0"/>
    </font>
    <font>
      <sz val="10"/>
      <name val="Helv"/>
      <family val="0"/>
    </font>
    <font>
      <sz val="8"/>
      <name val="Helv"/>
      <family val="0"/>
    </font>
    <font>
      <b/>
      <sz val="9"/>
      <name val="Helv"/>
      <family val="0"/>
    </font>
    <font>
      <b/>
      <sz val="10"/>
      <name val="Helv"/>
      <family val="0"/>
    </font>
    <font>
      <b/>
      <sz val="14"/>
      <name val="Helv"/>
      <family val="0"/>
    </font>
    <font>
      <b/>
      <sz val="12"/>
      <name val="Helv"/>
      <family val="0"/>
    </font>
    <font>
      <b/>
      <sz val="14"/>
      <name val="Arial"/>
      <family val="2"/>
    </font>
    <font>
      <b/>
      <sz val="12"/>
      <name val="Arial"/>
      <family val="2"/>
    </font>
    <font>
      <b/>
      <sz val="10"/>
      <name val="Arial"/>
      <family val="2"/>
    </font>
    <font>
      <b/>
      <sz val="11"/>
      <name val="Arial Narrow"/>
      <family val="2"/>
    </font>
    <font>
      <vertAlign val="superscript"/>
      <sz val="11"/>
      <name val="Arial Narrow"/>
      <family val="2"/>
    </font>
    <font>
      <sz val="11"/>
      <name val="Arial Narrow"/>
      <family val="2"/>
    </font>
    <font>
      <b/>
      <vertAlign val="superscript"/>
      <sz val="11"/>
      <name val="Arial Narrow"/>
      <family val="2"/>
    </font>
    <font>
      <vertAlign val="superscript"/>
      <sz val="9"/>
      <name val="Arial"/>
      <family val="2"/>
    </font>
    <font>
      <sz val="9"/>
      <name val="Arial"/>
      <family val="2"/>
    </font>
    <font>
      <b/>
      <sz val="9"/>
      <name val="Arial"/>
      <family val="2"/>
    </font>
    <font>
      <i/>
      <sz val="9"/>
      <name val="Arial"/>
      <family val="2"/>
    </font>
    <font>
      <sz val="10"/>
      <name val="Arial Narrow"/>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n">
        <color indexed="2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bottom style="hair"/>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hair">
        <color indexed="8"/>
      </bottom>
    </border>
    <border>
      <left>
        <color indexed="63"/>
      </left>
      <right>
        <color indexed="63"/>
      </right>
      <top style="thin">
        <color theme="4"/>
      </top>
      <bottom style="double">
        <color theme="4"/>
      </bottom>
    </border>
    <border>
      <left/>
      <right/>
      <top/>
      <bottom style="medium"/>
    </border>
    <border>
      <left/>
      <right/>
      <top/>
      <bottom style="thin"/>
    </border>
  </borders>
  <cellStyleXfs count="8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2" fillId="0" borderId="3" applyAlignment="0">
      <protection/>
    </xf>
    <xf numFmtId="49" fontId="3" fillId="0" borderId="3">
      <alignment horizontal="left" vertical="center"/>
      <protection/>
    </xf>
    <xf numFmtId="164" fontId="4" fillId="0" borderId="3" applyNumberFormat="0" applyFill="0">
      <alignment horizontal="right"/>
      <protection/>
    </xf>
    <xf numFmtId="0" fontId="43" fillId="0" borderId="0" applyNumberFormat="0" applyFill="0" applyBorder="0" applyAlignment="0" applyProtection="0"/>
    <xf numFmtId="0" fontId="44" fillId="29" borderId="0" applyNumberFormat="0" applyBorder="0" applyAlignment="0" applyProtection="0"/>
    <xf numFmtId="0" fontId="45" fillId="0" borderId="4" applyNumberFormat="0" applyFill="0" applyAlignment="0" applyProtection="0"/>
    <xf numFmtId="0" fontId="46" fillId="0" borderId="5" applyNumberFormat="0" applyFill="0" applyAlignment="0" applyProtection="0"/>
    <xf numFmtId="0" fontId="47" fillId="0" borderId="6" applyNumberFormat="0" applyFill="0" applyAlignment="0" applyProtection="0"/>
    <xf numFmtId="0" fontId="47" fillId="0" borderId="0" applyNumberFormat="0" applyFill="0" applyBorder="0" applyAlignment="0" applyProtection="0"/>
    <xf numFmtId="0" fontId="6" fillId="0" borderId="3">
      <alignment horizontal="left"/>
      <protection/>
    </xf>
    <xf numFmtId="0" fontId="6" fillId="0" borderId="7">
      <alignment horizontal="right" vertical="center"/>
      <protection/>
    </xf>
    <xf numFmtId="0" fontId="4" fillId="0" borderId="3">
      <alignment horizontal="left" vertical="center"/>
      <protection/>
    </xf>
    <xf numFmtId="0" fontId="7" fillId="0" borderId="3">
      <alignment horizontal="left"/>
      <protection/>
    </xf>
    <xf numFmtId="0" fontId="7" fillId="30" borderId="0">
      <alignment horizontal="centerContinuous" wrapText="1"/>
      <protection/>
    </xf>
    <xf numFmtId="0" fontId="48" fillId="31" borderId="1" applyNumberFormat="0" applyAlignment="0" applyProtection="0"/>
    <xf numFmtId="0" fontId="49" fillId="0" borderId="8" applyNumberFormat="0" applyFill="0" applyAlignment="0" applyProtection="0"/>
    <xf numFmtId="0" fontId="50" fillId="32" borderId="0" applyNumberFormat="0" applyBorder="0" applyAlignment="0" applyProtection="0"/>
    <xf numFmtId="0" fontId="0" fillId="0" borderId="0">
      <alignment/>
      <protection/>
    </xf>
    <xf numFmtId="0" fontId="0" fillId="0" borderId="0">
      <alignment/>
      <protection/>
    </xf>
    <xf numFmtId="0" fontId="0" fillId="33" borderId="9" applyNumberFormat="0" applyFont="0" applyAlignment="0" applyProtection="0"/>
    <xf numFmtId="0" fontId="51" fillId="27" borderId="10" applyNumberFormat="0" applyAlignment="0" applyProtection="0"/>
    <xf numFmtId="9" fontId="0" fillId="0" borderId="0" applyFont="0" applyFill="0" applyBorder="0" applyAlignment="0" applyProtection="0"/>
    <xf numFmtId="0" fontId="5" fillId="0" borderId="0">
      <alignment horizontal="right"/>
      <protection/>
    </xf>
    <xf numFmtId="0" fontId="3" fillId="0" borderId="0">
      <alignment horizontal="right"/>
      <protection/>
    </xf>
    <xf numFmtId="0" fontId="5" fillId="0" borderId="0">
      <alignment horizontal="left"/>
      <protection/>
    </xf>
    <xf numFmtId="49" fontId="3" fillId="0" borderId="3">
      <alignment horizontal="left" vertical="center"/>
      <protection/>
    </xf>
    <xf numFmtId="164" fontId="2" fillId="0" borderId="0" applyNumberFormat="0">
      <alignment horizontal="right"/>
      <protection/>
    </xf>
    <xf numFmtId="0" fontId="6" fillId="34" borderId="0">
      <alignment horizontal="centerContinuous" vertical="center" wrapText="1"/>
      <protection/>
    </xf>
    <xf numFmtId="0" fontId="6" fillId="0" borderId="11">
      <alignment horizontal="left" vertical="center"/>
      <protection/>
    </xf>
    <xf numFmtId="0" fontId="8" fillId="0" borderId="0">
      <alignment horizontal="left" vertical="top"/>
      <protection/>
    </xf>
    <xf numFmtId="0" fontId="52" fillId="0" borderId="0" applyNumberFormat="0" applyFill="0" applyBorder="0" applyAlignment="0" applyProtection="0"/>
    <xf numFmtId="0" fontId="7" fillId="0" borderId="0">
      <alignment horizontal="left"/>
      <protection/>
    </xf>
    <xf numFmtId="0" fontId="9" fillId="0" borderId="0">
      <alignment horizontal="left"/>
      <protection/>
    </xf>
    <xf numFmtId="0" fontId="4" fillId="0" borderId="0">
      <alignment horizontal="left"/>
      <protection/>
    </xf>
    <xf numFmtId="0" fontId="8" fillId="0" borderId="0">
      <alignment horizontal="left" vertical="top"/>
      <protection/>
    </xf>
    <xf numFmtId="0" fontId="9" fillId="0" borderId="0">
      <alignment horizontal="left"/>
      <protection/>
    </xf>
    <xf numFmtId="0" fontId="4" fillId="0" borderId="0">
      <alignment horizontal="left"/>
      <protection/>
    </xf>
    <xf numFmtId="0" fontId="53" fillId="0" borderId="12" applyNumberFormat="0" applyFill="0" applyAlignment="0" applyProtection="0"/>
    <xf numFmtId="0" fontId="54" fillId="0" borderId="0" applyNumberFormat="0" applyFill="0" applyBorder="0" applyAlignment="0" applyProtection="0"/>
    <xf numFmtId="49" fontId="2" fillId="0" borderId="3">
      <alignment horizontal="left"/>
      <protection/>
    </xf>
    <xf numFmtId="0" fontId="6" fillId="0" borderId="7">
      <alignment horizontal="left"/>
      <protection/>
    </xf>
    <xf numFmtId="0" fontId="7" fillId="0" borderId="0">
      <alignment horizontal="left" vertical="center"/>
      <protection/>
    </xf>
  </cellStyleXfs>
  <cellXfs count="59">
    <xf numFmtId="0" fontId="0" fillId="0" borderId="0" xfId="0" applyAlignment="1">
      <alignment/>
    </xf>
    <xf numFmtId="3" fontId="0" fillId="0" borderId="0" xfId="55" applyNumberFormat="1" applyFont="1" applyFill="1" applyBorder="1" applyAlignment="1">
      <alignment horizontal="right"/>
      <protection/>
    </xf>
    <xf numFmtId="3" fontId="10" fillId="0" borderId="0" xfId="55" applyNumberFormat="1" applyFont="1" applyFill="1" applyBorder="1" applyAlignment="1">
      <alignment horizontal="right"/>
      <protection/>
    </xf>
    <xf numFmtId="3" fontId="12" fillId="0" borderId="0" xfId="55" applyNumberFormat="1" applyFont="1" applyFill="1" applyBorder="1" applyAlignment="1">
      <alignment horizontal="right"/>
      <protection/>
    </xf>
    <xf numFmtId="3" fontId="0" fillId="0" borderId="0" xfId="55" applyNumberFormat="1" applyFont="1" applyFill="1" applyBorder="1" applyAlignment="1">
      <alignment horizontal="left"/>
      <protection/>
    </xf>
    <xf numFmtId="3" fontId="13" fillId="0" borderId="0" xfId="55" applyNumberFormat="1" applyFont="1" applyFill="1" applyBorder="1" applyAlignment="1">
      <alignment horizontal="left"/>
      <protection/>
    </xf>
    <xf numFmtId="3" fontId="13" fillId="0" borderId="0" xfId="55" applyNumberFormat="1" applyFont="1" applyFill="1" applyBorder="1" applyAlignment="1">
      <alignment horizontal="right"/>
      <protection/>
    </xf>
    <xf numFmtId="3" fontId="15" fillId="0" borderId="0" xfId="55" applyNumberFormat="1" applyFont="1" applyFill="1" applyBorder="1" applyAlignment="1">
      <alignment horizontal="right"/>
      <protection/>
    </xf>
    <xf numFmtId="3" fontId="17" fillId="0" borderId="0" xfId="55" applyNumberFormat="1" applyFont="1" applyFill="1" applyBorder="1" applyAlignment="1">
      <alignment horizontal="left"/>
      <protection/>
    </xf>
    <xf numFmtId="0" fontId="18" fillId="0" borderId="0" xfId="70" applyFont="1" applyFill="1" applyAlignment="1">
      <alignment horizontal="left"/>
      <protection/>
    </xf>
    <xf numFmtId="49" fontId="18" fillId="0" borderId="0" xfId="0" applyNumberFormat="1" applyFont="1" applyFill="1" applyAlignment="1">
      <alignment horizontal="left" vertical="center"/>
    </xf>
    <xf numFmtId="49" fontId="19" fillId="0" borderId="0" xfId="0" applyNumberFormat="1" applyFont="1" applyFill="1" applyAlignment="1">
      <alignment horizontal="left"/>
    </xf>
    <xf numFmtId="49" fontId="20" fillId="0" borderId="0" xfId="0" applyNumberFormat="1" applyFont="1" applyFill="1" applyAlignment="1">
      <alignment horizontal="left"/>
    </xf>
    <xf numFmtId="49" fontId="18" fillId="0" borderId="0" xfId="0" applyNumberFormat="1" applyFont="1" applyFill="1" applyAlignment="1">
      <alignment horizontal="left"/>
    </xf>
    <xf numFmtId="3" fontId="15" fillId="0" borderId="13" xfId="55" applyNumberFormat="1" applyFont="1" applyFill="1" applyBorder="1" applyAlignment="1">
      <alignment horizontal="right"/>
      <protection/>
    </xf>
    <xf numFmtId="3" fontId="13" fillId="0" borderId="0" xfId="55" applyNumberFormat="1" applyFont="1" applyFill="1" applyBorder="1" applyAlignment="1">
      <alignment horizontal="left" vertical="top"/>
      <protection/>
    </xf>
    <xf numFmtId="3" fontId="0" fillId="0" borderId="0" xfId="55" applyNumberFormat="1" applyFont="1" applyFill="1" applyBorder="1" applyAlignment="1">
      <alignment horizontal="center"/>
      <protection/>
    </xf>
    <xf numFmtId="3" fontId="21" fillId="0" borderId="0" xfId="55" applyNumberFormat="1" applyFont="1" applyFill="1" applyBorder="1" applyAlignment="1">
      <alignment horizontal="right"/>
      <protection/>
    </xf>
    <xf numFmtId="0" fontId="13" fillId="0" borderId="14" xfId="55" applyNumberFormat="1" applyFont="1" applyFill="1" applyBorder="1" applyAlignment="1">
      <alignment horizontal="center"/>
      <protection/>
    </xf>
    <xf numFmtId="3" fontId="17" fillId="0" borderId="0" xfId="55" applyNumberFormat="1" applyFont="1" applyFill="1" applyBorder="1" applyAlignment="1">
      <alignment horizontal="left" vertical="top"/>
      <protection/>
    </xf>
    <xf numFmtId="3" fontId="18" fillId="0" borderId="0" xfId="55" applyNumberFormat="1" applyFont="1" applyFill="1" applyBorder="1" applyAlignment="1">
      <alignment horizontal="left" vertical="top"/>
      <protection/>
    </xf>
    <xf numFmtId="0" fontId="18" fillId="0" borderId="0" xfId="70" applyFont="1" applyFill="1" applyAlignment="1">
      <alignment horizontal="left" vertical="top"/>
      <protection/>
    </xf>
    <xf numFmtId="0" fontId="13" fillId="0" borderId="14" xfId="55" applyNumberFormat="1" applyFont="1" applyFill="1" applyBorder="1" applyAlignment="1">
      <alignment horizontal="center" vertical="top"/>
      <protection/>
    </xf>
    <xf numFmtId="3" fontId="15" fillId="0" borderId="0" xfId="55" applyNumberFormat="1" applyFont="1" applyFill="1" applyBorder="1" applyAlignment="1">
      <alignment horizontal="left" indent="1"/>
      <protection/>
    </xf>
    <xf numFmtId="3" fontId="15" fillId="0" borderId="0" xfId="55" applyNumberFormat="1" applyFont="1" applyFill="1" applyBorder="1" applyAlignment="1">
      <alignment horizontal="left" vertical="top" indent="1"/>
      <protection/>
    </xf>
    <xf numFmtId="3" fontId="15" fillId="0" borderId="13" xfId="55" applyNumberFormat="1" applyFont="1" applyFill="1" applyBorder="1" applyAlignment="1">
      <alignment horizontal="left" indent="1"/>
      <protection/>
    </xf>
    <xf numFmtId="165" fontId="13" fillId="0" borderId="0" xfId="55" applyNumberFormat="1" applyFont="1" applyFill="1" applyBorder="1" applyAlignment="1">
      <alignment horizontal="right"/>
      <protection/>
    </xf>
    <xf numFmtId="165" fontId="15" fillId="0" borderId="0" xfId="55" applyNumberFormat="1" applyFont="1" applyFill="1" applyBorder="1" applyAlignment="1">
      <alignment horizontal="right"/>
      <protection/>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horizontal="left"/>
    </xf>
    <xf numFmtId="0" fontId="0" fillId="0" borderId="0" xfId="0" applyFont="1" applyFill="1" applyAlignment="1">
      <alignment wrapText="1"/>
    </xf>
    <xf numFmtId="0" fontId="0" fillId="0" borderId="0" xfId="0" applyFont="1" applyFill="1" applyAlignment="1">
      <alignment vertical="top" wrapText="1"/>
    </xf>
    <xf numFmtId="0" fontId="18" fillId="0" borderId="0" xfId="0" applyNumberFormat="1" applyFont="1" applyFill="1" applyAlignment="1">
      <alignment horizontal="left" wrapText="1"/>
    </xf>
    <xf numFmtId="49" fontId="18" fillId="0" borderId="0" xfId="0" applyNumberFormat="1" applyFont="1" applyFill="1" applyAlignment="1">
      <alignment horizontal="left" wrapText="1"/>
    </xf>
    <xf numFmtId="3" fontId="18" fillId="0" borderId="0" xfId="55" applyNumberFormat="1" applyFont="1" applyFill="1" applyBorder="1" applyAlignment="1">
      <alignment horizontal="left"/>
      <protection/>
    </xf>
    <xf numFmtId="167" fontId="13" fillId="0" borderId="0" xfId="0" applyNumberFormat="1" applyFont="1" applyFill="1" applyBorder="1" applyAlignment="1">
      <alignment horizontal="right" vertical="top" wrapText="1"/>
    </xf>
    <xf numFmtId="167" fontId="15" fillId="0" borderId="0" xfId="0" applyNumberFormat="1" applyFont="1" applyFill="1" applyBorder="1" applyAlignment="1">
      <alignment horizontal="right" vertical="top" wrapText="1"/>
    </xf>
    <xf numFmtId="166" fontId="13" fillId="0" borderId="0" xfId="55" applyNumberFormat="1" applyFont="1" applyFill="1" applyBorder="1" applyAlignment="1">
      <alignment horizontal="right"/>
      <protection/>
    </xf>
    <xf numFmtId="166" fontId="15" fillId="0" borderId="0" xfId="55" applyNumberFormat="1" applyFont="1" applyFill="1" applyBorder="1" applyAlignment="1">
      <alignment horizontal="right"/>
      <protection/>
    </xf>
    <xf numFmtId="166" fontId="15" fillId="0" borderId="13" xfId="55" applyNumberFormat="1" applyFont="1" applyFill="1" applyBorder="1" applyAlignment="1">
      <alignment horizontal="right"/>
      <protection/>
    </xf>
    <xf numFmtId="0" fontId="18" fillId="0" borderId="0" xfId="0" applyNumberFormat="1" applyFont="1" applyFill="1" applyAlignment="1">
      <alignment horizontal="left" wrapText="1"/>
    </xf>
    <xf numFmtId="49" fontId="18" fillId="0" borderId="0" xfId="0" applyNumberFormat="1" applyFont="1" applyFill="1" applyAlignment="1">
      <alignment horizontal="left" wrapText="1"/>
    </xf>
    <xf numFmtId="49" fontId="19" fillId="0" borderId="0" xfId="0" applyNumberFormat="1" applyFont="1" applyFill="1" applyAlignment="1">
      <alignment horizontal="left" wrapText="1"/>
    </xf>
    <xf numFmtId="49" fontId="20" fillId="0" borderId="0" xfId="0" applyNumberFormat="1" applyFont="1" applyFill="1" applyAlignment="1">
      <alignment horizontal="left" wrapText="1"/>
    </xf>
    <xf numFmtId="0" fontId="0" fillId="0" borderId="0" xfId="0" applyFont="1" applyFill="1" applyAlignment="1">
      <alignment horizontal="left" wrapText="1"/>
    </xf>
    <xf numFmtId="3" fontId="11" fillId="0" borderId="13" xfId="55" applyNumberFormat="1" applyFont="1" applyFill="1" applyBorder="1" applyAlignment="1">
      <alignment horizontal="left" wrapText="1"/>
      <protection/>
    </xf>
    <xf numFmtId="0" fontId="17" fillId="0" borderId="0" xfId="55" applyNumberFormat="1" applyFont="1" applyFill="1" applyBorder="1" applyAlignment="1">
      <alignment horizontal="left" vertical="top" wrapText="1"/>
      <protection/>
    </xf>
    <xf numFmtId="0" fontId="0" fillId="0" borderId="0" xfId="0" applyFont="1" applyFill="1" applyAlignment="1">
      <alignment horizontal="left" vertical="top" wrapText="1"/>
    </xf>
    <xf numFmtId="3" fontId="18" fillId="0" borderId="0" xfId="55" applyNumberFormat="1" applyFont="1" applyFill="1" applyBorder="1" applyAlignment="1">
      <alignment horizontal="left"/>
      <protection/>
    </xf>
    <xf numFmtId="3" fontId="18" fillId="0" borderId="0" xfId="55" applyNumberFormat="1" applyFont="1" applyFill="1" applyBorder="1" applyAlignment="1">
      <alignment horizontal="left" vertical="top" wrapText="1"/>
      <protection/>
    </xf>
    <xf numFmtId="3" fontId="19" fillId="0" borderId="0" xfId="55" applyNumberFormat="1" applyFont="1" applyFill="1" applyBorder="1" applyAlignment="1">
      <alignment horizontal="left" wrapText="1"/>
      <protection/>
    </xf>
    <xf numFmtId="0" fontId="0" fillId="0" borderId="0" xfId="0" applyFont="1" applyFill="1" applyBorder="1" applyAlignment="1">
      <alignment horizontal="left" wrapText="1"/>
    </xf>
    <xf numFmtId="0" fontId="0" fillId="0" borderId="0" xfId="0" applyFont="1" applyFill="1" applyBorder="1" applyAlignment="1">
      <alignment horizontal="left" vertical="top" wrapText="1"/>
    </xf>
    <xf numFmtId="0" fontId="17" fillId="0" borderId="0" xfId="0" applyFont="1" applyFill="1" applyAlignment="1">
      <alignment horizontal="left" vertical="top" wrapText="1"/>
    </xf>
    <xf numFmtId="3" fontId="17" fillId="0" borderId="0" xfId="55" applyNumberFormat="1" applyFont="1" applyFill="1" applyBorder="1" applyAlignment="1">
      <alignment horizontal="left" vertical="top" wrapText="1"/>
      <protection/>
    </xf>
    <xf numFmtId="0" fontId="0" fillId="0" borderId="0" xfId="0" applyFont="1" applyFill="1" applyAlignment="1">
      <alignment vertical="top" wrapText="1"/>
    </xf>
    <xf numFmtId="3" fontId="19" fillId="0" borderId="0" xfId="55" applyNumberFormat="1" applyFont="1" applyFill="1" applyBorder="1" applyAlignment="1">
      <alignment horizontal="left" vertical="top" wrapText="1"/>
      <protection/>
    </xf>
    <xf numFmtId="0" fontId="18" fillId="0" borderId="0" xfId="55" applyNumberFormat="1" applyFont="1" applyFill="1" applyBorder="1" applyAlignment="1">
      <alignment horizontal="left" vertical="top" wrapText="1"/>
      <protection/>
    </xf>
  </cellXfs>
  <cellStyles count="7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a" xfId="46"/>
    <cellStyle name="Data Superscript" xfId="47"/>
    <cellStyle name="Data_1-1A-Regular" xfId="48"/>
    <cellStyle name="Explanatory Text" xfId="49"/>
    <cellStyle name="Good" xfId="50"/>
    <cellStyle name="Heading 1" xfId="51"/>
    <cellStyle name="Heading 2" xfId="52"/>
    <cellStyle name="Heading 3" xfId="53"/>
    <cellStyle name="Heading 4" xfId="54"/>
    <cellStyle name="Hed Side" xfId="55"/>
    <cellStyle name="Hed Side bold" xfId="56"/>
    <cellStyle name="Hed Side Regular" xfId="57"/>
    <cellStyle name="Hed Side_1-1A-Regular" xfId="58"/>
    <cellStyle name="Hed Top" xfId="59"/>
    <cellStyle name="Input" xfId="60"/>
    <cellStyle name="Linked Cell" xfId="61"/>
    <cellStyle name="Neutral" xfId="62"/>
    <cellStyle name="Normal 3" xfId="63"/>
    <cellStyle name="Normal 4" xfId="64"/>
    <cellStyle name="Note" xfId="65"/>
    <cellStyle name="Output" xfId="66"/>
    <cellStyle name="Percent" xfId="67"/>
    <cellStyle name="Source Hed" xfId="68"/>
    <cellStyle name="Source Superscript" xfId="69"/>
    <cellStyle name="Source Text" xfId="70"/>
    <cellStyle name="Superscript" xfId="71"/>
    <cellStyle name="Table Data" xfId="72"/>
    <cellStyle name="Table Head Top" xfId="73"/>
    <cellStyle name="Table Hed Side" xfId="74"/>
    <cellStyle name="Table Title" xfId="75"/>
    <cellStyle name="Title" xfId="76"/>
    <cellStyle name="Title Text" xfId="77"/>
    <cellStyle name="Title Text 1" xfId="78"/>
    <cellStyle name="Title Text 2" xfId="79"/>
    <cellStyle name="Title-1" xfId="80"/>
    <cellStyle name="Title-2" xfId="81"/>
    <cellStyle name="Title-3" xfId="82"/>
    <cellStyle name="Total" xfId="83"/>
    <cellStyle name="Warning Text" xfId="84"/>
    <cellStyle name="Wrap" xfId="85"/>
    <cellStyle name="Wrap Bold" xfId="86"/>
    <cellStyle name="Wrap Title"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112"/>
  <sheetViews>
    <sheetView tabSelected="1" zoomScaleSheetLayoutView="35" zoomScalePageLayoutView="0" workbookViewId="0" topLeftCell="A1">
      <selection activeCell="A1" sqref="A1:AB1"/>
    </sheetView>
  </sheetViews>
  <sheetFormatPr defaultColWidth="14.00390625" defaultRowHeight="12.75"/>
  <cols>
    <col min="1" max="1" width="27.28125" style="4" customWidth="1"/>
    <col min="2" max="22" width="11.7109375" style="1" customWidth="1"/>
    <col min="23" max="24" width="11.7109375" style="17" customWidth="1"/>
    <col min="25" max="28" width="11.7109375" style="1" customWidth="1"/>
    <col min="29" max="16384" width="14.00390625" style="1" customWidth="1"/>
  </cols>
  <sheetData>
    <row r="1" spans="1:28" s="2" customFormat="1" ht="16.5" customHeight="1" thickBot="1">
      <c r="A1" s="46" t="s">
        <v>22</v>
      </c>
      <c r="B1" s="46"/>
      <c r="C1" s="46"/>
      <c r="D1" s="46"/>
      <c r="E1" s="46"/>
      <c r="F1" s="46"/>
      <c r="G1" s="46"/>
      <c r="H1" s="46"/>
      <c r="I1" s="46"/>
      <c r="J1" s="46"/>
      <c r="K1" s="46"/>
      <c r="L1" s="46"/>
      <c r="M1" s="46"/>
      <c r="N1" s="46"/>
      <c r="O1" s="46"/>
      <c r="P1" s="46"/>
      <c r="Q1" s="46"/>
      <c r="R1" s="46"/>
      <c r="S1" s="46"/>
      <c r="T1" s="46"/>
      <c r="U1" s="46"/>
      <c r="V1" s="46"/>
      <c r="W1" s="46"/>
      <c r="X1" s="46"/>
      <c r="Y1" s="46"/>
      <c r="Z1" s="46"/>
      <c r="AA1" s="46"/>
      <c r="AB1" s="46"/>
    </row>
    <row r="2" spans="1:28" s="16" customFormat="1" ht="16.5" customHeight="1">
      <c r="A2" s="18"/>
      <c r="B2" s="18">
        <v>1960</v>
      </c>
      <c r="C2" s="18">
        <v>1965</v>
      </c>
      <c r="D2" s="18">
        <v>1970</v>
      </c>
      <c r="E2" s="18">
        <v>1975</v>
      </c>
      <c r="F2" s="18">
        <v>1980</v>
      </c>
      <c r="G2" s="18">
        <v>1985</v>
      </c>
      <c r="H2" s="18">
        <v>1990</v>
      </c>
      <c r="I2" s="18">
        <v>1991</v>
      </c>
      <c r="J2" s="18">
        <v>1992</v>
      </c>
      <c r="K2" s="18">
        <v>1993</v>
      </c>
      <c r="L2" s="18">
        <v>1994</v>
      </c>
      <c r="M2" s="18">
        <v>1995</v>
      </c>
      <c r="N2" s="18">
        <v>1996</v>
      </c>
      <c r="O2" s="18">
        <v>1997</v>
      </c>
      <c r="P2" s="18">
        <v>1998</v>
      </c>
      <c r="Q2" s="18">
        <v>1999</v>
      </c>
      <c r="R2" s="18">
        <v>2000</v>
      </c>
      <c r="S2" s="22">
        <v>2001</v>
      </c>
      <c r="T2" s="18">
        <v>2002</v>
      </c>
      <c r="U2" s="18">
        <v>2003</v>
      </c>
      <c r="V2" s="18">
        <v>2004</v>
      </c>
      <c r="W2" s="18">
        <v>2005</v>
      </c>
      <c r="X2" s="18">
        <v>2006</v>
      </c>
      <c r="Y2" s="18">
        <v>2007</v>
      </c>
      <c r="Z2" s="18">
        <v>2008</v>
      </c>
      <c r="AA2" s="18">
        <v>2009</v>
      </c>
      <c r="AB2" s="18">
        <v>2010</v>
      </c>
    </row>
    <row r="3" spans="1:28" s="3" customFormat="1" ht="16.5" customHeight="1">
      <c r="A3" s="15" t="s">
        <v>62</v>
      </c>
      <c r="B3" s="26" t="s">
        <v>0</v>
      </c>
      <c r="C3" s="26" t="s">
        <v>0</v>
      </c>
      <c r="D3" s="6">
        <f>SUM(D4:D7)</f>
        <v>822</v>
      </c>
      <c r="E3" s="6">
        <f>SUM(E4:E7)</f>
        <v>850</v>
      </c>
      <c r="F3" s="6">
        <f>SUM(F4:F7)</f>
        <v>757</v>
      </c>
      <c r="G3" s="6">
        <f>SUM(G4:G7)</f>
        <v>589</v>
      </c>
      <c r="H3" s="6">
        <f>SUM(H4:H7)</f>
        <v>485</v>
      </c>
      <c r="I3" s="6">
        <f aca="true" t="shared" si="0" ref="I3:AB3">SUM(I4:I7)</f>
        <v>515</v>
      </c>
      <c r="J3" s="6">
        <f t="shared" si="0"/>
        <v>456</v>
      </c>
      <c r="K3" s="6">
        <f t="shared" si="0"/>
        <v>430</v>
      </c>
      <c r="L3" s="6">
        <f t="shared" si="0"/>
        <v>484</v>
      </c>
      <c r="M3" s="6">
        <f t="shared" si="0"/>
        <v>452</v>
      </c>
      <c r="N3" s="6">
        <f t="shared" si="0"/>
        <v>467</v>
      </c>
      <c r="O3" s="6">
        <f t="shared" si="0"/>
        <v>417</v>
      </c>
      <c r="P3" s="6">
        <f t="shared" si="0"/>
        <v>369</v>
      </c>
      <c r="Q3" s="6">
        <f t="shared" si="0"/>
        <v>406</v>
      </c>
      <c r="R3" s="6">
        <f t="shared" si="0"/>
        <v>357</v>
      </c>
      <c r="S3" s="6">
        <f t="shared" si="0"/>
        <v>368</v>
      </c>
      <c r="T3" s="6">
        <f t="shared" si="0"/>
        <v>337</v>
      </c>
      <c r="U3" s="6">
        <f t="shared" si="0"/>
        <v>367</v>
      </c>
      <c r="V3" s="6">
        <f t="shared" si="0"/>
        <v>303</v>
      </c>
      <c r="W3" s="6">
        <f t="shared" si="0"/>
        <v>304</v>
      </c>
      <c r="X3" s="6">
        <f t="shared" si="0"/>
        <v>290</v>
      </c>
      <c r="Y3" s="6">
        <f t="shared" si="0"/>
        <v>291</v>
      </c>
      <c r="Z3" s="6">
        <f t="shared" si="0"/>
        <v>289</v>
      </c>
      <c r="AA3" s="6">
        <f>SUM(AA4:AA7)</f>
        <v>301</v>
      </c>
      <c r="AB3" s="6">
        <f t="shared" si="0"/>
        <v>279</v>
      </c>
    </row>
    <row r="4" spans="1:28" ht="16.5" customHeight="1">
      <c r="A4" s="24" t="s">
        <v>34</v>
      </c>
      <c r="B4" s="7" t="s">
        <v>0</v>
      </c>
      <c r="C4" s="7" t="s">
        <v>0</v>
      </c>
      <c r="D4" s="7">
        <v>107</v>
      </c>
      <c r="E4" s="7">
        <v>81</v>
      </c>
      <c r="F4" s="7">
        <v>19</v>
      </c>
      <c r="G4" s="7">
        <v>30</v>
      </c>
      <c r="H4" s="7">
        <v>29</v>
      </c>
      <c r="I4" s="7">
        <v>26</v>
      </c>
      <c r="J4" s="7">
        <v>22</v>
      </c>
      <c r="K4" s="7">
        <v>19</v>
      </c>
      <c r="L4" s="7">
        <v>31</v>
      </c>
      <c r="M4" s="7">
        <v>25</v>
      </c>
      <c r="N4" s="7">
        <v>77</v>
      </c>
      <c r="O4" s="7">
        <v>43</v>
      </c>
      <c r="P4" s="7">
        <v>30</v>
      </c>
      <c r="Q4" s="7">
        <v>67</v>
      </c>
      <c r="R4" s="7">
        <v>29</v>
      </c>
      <c r="S4" s="7">
        <v>19</v>
      </c>
      <c r="T4" s="7">
        <v>24</v>
      </c>
      <c r="U4" s="7">
        <v>31</v>
      </c>
      <c r="V4" s="7">
        <v>20</v>
      </c>
      <c r="W4" s="7">
        <v>14</v>
      </c>
      <c r="X4" s="7">
        <v>9</v>
      </c>
      <c r="Y4" s="7">
        <v>16</v>
      </c>
      <c r="Z4" s="7">
        <v>16</v>
      </c>
      <c r="AA4" s="7">
        <v>23</v>
      </c>
      <c r="AB4" s="7">
        <v>15</v>
      </c>
    </row>
    <row r="5" spans="1:28" ht="16.5" customHeight="1">
      <c r="A5" s="24" t="s">
        <v>35</v>
      </c>
      <c r="B5" s="7" t="s">
        <v>0</v>
      </c>
      <c r="C5" s="7" t="s">
        <v>0</v>
      </c>
      <c r="D5" s="7" t="s">
        <v>0</v>
      </c>
      <c r="E5" s="7" t="s">
        <v>0</v>
      </c>
      <c r="F5" s="7">
        <v>14</v>
      </c>
      <c r="G5" s="7">
        <v>14</v>
      </c>
      <c r="H5" s="7">
        <v>11</v>
      </c>
      <c r="I5" s="7">
        <v>31</v>
      </c>
      <c r="J5" s="7">
        <v>7</v>
      </c>
      <c r="K5" s="7">
        <v>2</v>
      </c>
      <c r="L5" s="7">
        <v>6</v>
      </c>
      <c r="M5" s="7">
        <v>17</v>
      </c>
      <c r="N5" s="7">
        <v>2</v>
      </c>
      <c r="O5" s="7">
        <v>1</v>
      </c>
      <c r="P5" s="7">
        <v>2</v>
      </c>
      <c r="Q5" s="7">
        <v>2</v>
      </c>
      <c r="R5" s="7">
        <v>7</v>
      </c>
      <c r="S5" s="7">
        <v>4</v>
      </c>
      <c r="T5" s="7">
        <v>0</v>
      </c>
      <c r="U5" s="7">
        <v>1</v>
      </c>
      <c r="V5" s="7">
        <v>0</v>
      </c>
      <c r="W5" s="7">
        <v>0</v>
      </c>
      <c r="X5" s="7">
        <v>1</v>
      </c>
      <c r="Y5" s="7">
        <v>0</v>
      </c>
      <c r="Z5" s="7">
        <v>2</v>
      </c>
      <c r="AA5" s="7">
        <v>1</v>
      </c>
      <c r="AB5" s="7">
        <v>2</v>
      </c>
    </row>
    <row r="6" spans="1:28" ht="16.5" customHeight="1">
      <c r="A6" s="24" t="s">
        <v>36</v>
      </c>
      <c r="B6" s="7" t="s">
        <v>0</v>
      </c>
      <c r="C6" s="7" t="s">
        <v>0</v>
      </c>
      <c r="D6" s="7" t="s">
        <v>0</v>
      </c>
      <c r="E6" s="7" t="s">
        <v>0</v>
      </c>
      <c r="F6" s="7">
        <v>43</v>
      </c>
      <c r="G6" s="7">
        <v>44</v>
      </c>
      <c r="H6" s="7">
        <v>36</v>
      </c>
      <c r="I6" s="7">
        <v>26</v>
      </c>
      <c r="J6" s="7">
        <v>19</v>
      </c>
      <c r="K6" s="7">
        <v>24</v>
      </c>
      <c r="L6" s="7">
        <v>32</v>
      </c>
      <c r="M6" s="7">
        <v>14</v>
      </c>
      <c r="N6" s="7">
        <v>22</v>
      </c>
      <c r="O6" s="7">
        <v>23</v>
      </c>
      <c r="P6" s="7">
        <v>10</v>
      </c>
      <c r="Q6" s="7">
        <v>15</v>
      </c>
      <c r="R6" s="7">
        <v>12</v>
      </c>
      <c r="S6" s="7">
        <v>24</v>
      </c>
      <c r="T6" s="7">
        <v>16</v>
      </c>
      <c r="U6" s="7">
        <v>12</v>
      </c>
      <c r="V6" s="7">
        <v>17</v>
      </c>
      <c r="W6" s="7">
        <v>23</v>
      </c>
      <c r="X6" s="7">
        <v>16</v>
      </c>
      <c r="Y6" s="7">
        <v>20</v>
      </c>
      <c r="Z6" s="7">
        <v>13</v>
      </c>
      <c r="AA6" s="7">
        <v>4</v>
      </c>
      <c r="AB6" s="7">
        <v>6</v>
      </c>
    </row>
    <row r="7" spans="1:28" ht="16.5" customHeight="1">
      <c r="A7" s="24" t="s">
        <v>37</v>
      </c>
      <c r="B7" s="7" t="s">
        <v>0</v>
      </c>
      <c r="C7" s="7" t="s">
        <v>0</v>
      </c>
      <c r="D7" s="7">
        <v>715</v>
      </c>
      <c r="E7" s="7">
        <v>769</v>
      </c>
      <c r="F7" s="7">
        <v>681</v>
      </c>
      <c r="G7" s="7">
        <v>501</v>
      </c>
      <c r="H7" s="7">
        <v>409</v>
      </c>
      <c r="I7" s="7">
        <v>432</v>
      </c>
      <c r="J7" s="7">
        <v>408</v>
      </c>
      <c r="K7" s="7">
        <v>385</v>
      </c>
      <c r="L7" s="7">
        <v>415</v>
      </c>
      <c r="M7" s="7">
        <v>396</v>
      </c>
      <c r="N7" s="7">
        <v>366</v>
      </c>
      <c r="O7" s="7">
        <v>350</v>
      </c>
      <c r="P7" s="7">
        <v>327</v>
      </c>
      <c r="Q7" s="7">
        <v>322</v>
      </c>
      <c r="R7" s="7">
        <v>309</v>
      </c>
      <c r="S7" s="7">
        <v>321</v>
      </c>
      <c r="T7" s="7">
        <v>297</v>
      </c>
      <c r="U7" s="7">
        <v>323</v>
      </c>
      <c r="V7" s="7">
        <v>266</v>
      </c>
      <c r="W7" s="7">
        <v>267</v>
      </c>
      <c r="X7" s="7">
        <v>264</v>
      </c>
      <c r="Y7" s="7">
        <v>255</v>
      </c>
      <c r="Z7" s="7">
        <v>258</v>
      </c>
      <c r="AA7" s="7">
        <v>273</v>
      </c>
      <c r="AB7" s="7">
        <v>256</v>
      </c>
    </row>
    <row r="8" spans="1:28" ht="16.5" customHeight="1">
      <c r="A8" s="5" t="s">
        <v>30</v>
      </c>
      <c r="B8" s="6" t="s">
        <v>0</v>
      </c>
      <c r="C8" s="6" t="s">
        <v>0</v>
      </c>
      <c r="D8" s="6" t="s">
        <v>0</v>
      </c>
      <c r="E8" s="6" t="s">
        <v>0</v>
      </c>
      <c r="F8" s="6" t="s">
        <v>0</v>
      </c>
      <c r="G8" s="6" t="s">
        <v>0</v>
      </c>
      <c r="H8" s="6">
        <v>3230666</v>
      </c>
      <c r="I8" s="6">
        <v>3096870</v>
      </c>
      <c r="J8" s="6">
        <v>3069603</v>
      </c>
      <c r="K8" s="6">
        <v>3149164</v>
      </c>
      <c r="L8" s="6">
        <v>3265928</v>
      </c>
      <c r="M8" s="6">
        <v>3465279</v>
      </c>
      <c r="N8" s="6">
        <v>3483319</v>
      </c>
      <c r="O8" s="6">
        <v>3347614</v>
      </c>
      <c r="P8" s="6">
        <v>3192035</v>
      </c>
      <c r="Q8" s="6">
        <v>3236238</v>
      </c>
      <c r="R8" s="6">
        <v>3188750</v>
      </c>
      <c r="S8" s="6">
        <v>3032672</v>
      </c>
      <c r="T8" s="6">
        <v>2925758</v>
      </c>
      <c r="U8" s="6">
        <v>2888601</v>
      </c>
      <c r="V8" s="6">
        <v>2788378</v>
      </c>
      <c r="W8" s="6">
        <v>2699000</v>
      </c>
      <c r="X8" s="6">
        <v>2575000</v>
      </c>
      <c r="Y8" s="6">
        <v>2491000</v>
      </c>
      <c r="Z8" s="6">
        <v>2346000</v>
      </c>
      <c r="AA8" s="36">
        <v>2217000</v>
      </c>
      <c r="AB8" s="6" t="s">
        <v>6</v>
      </c>
    </row>
    <row r="9" spans="1:28" ht="16.5" customHeight="1">
      <c r="A9" s="23" t="s">
        <v>1</v>
      </c>
      <c r="B9" s="7" t="s">
        <v>0</v>
      </c>
      <c r="C9" s="7" t="s">
        <v>0</v>
      </c>
      <c r="D9" s="7" t="s">
        <v>0</v>
      </c>
      <c r="E9" s="7" t="s">
        <v>0</v>
      </c>
      <c r="F9" s="7" t="s">
        <v>0</v>
      </c>
      <c r="G9" s="7" t="s">
        <v>0</v>
      </c>
      <c r="H9" s="7">
        <v>2376439</v>
      </c>
      <c r="I9" s="7">
        <v>2234594</v>
      </c>
      <c r="J9" s="7">
        <v>2231703</v>
      </c>
      <c r="K9" s="7">
        <v>2264809</v>
      </c>
      <c r="L9" s="7">
        <v>2363595</v>
      </c>
      <c r="M9" s="7">
        <v>2469358</v>
      </c>
      <c r="N9" s="7">
        <v>2458080</v>
      </c>
      <c r="O9" s="7">
        <v>2340612</v>
      </c>
      <c r="P9" s="7">
        <v>2201375</v>
      </c>
      <c r="Q9" s="7">
        <v>2137503</v>
      </c>
      <c r="R9" s="7">
        <v>2051609</v>
      </c>
      <c r="S9" s="7">
        <v>1926625</v>
      </c>
      <c r="T9" s="7">
        <v>1804788</v>
      </c>
      <c r="U9" s="7">
        <v>1756495</v>
      </c>
      <c r="V9" s="7">
        <v>1642549</v>
      </c>
      <c r="W9" s="7">
        <v>1573396</v>
      </c>
      <c r="X9" s="7">
        <v>1474536</v>
      </c>
      <c r="Y9" s="7">
        <v>1379181</v>
      </c>
      <c r="Z9" s="7">
        <v>1304006</v>
      </c>
      <c r="AA9" s="37">
        <v>1216000</v>
      </c>
      <c r="AB9" s="7" t="s">
        <v>6</v>
      </c>
    </row>
    <row r="10" spans="1:28" ht="16.5" customHeight="1">
      <c r="A10" s="23" t="s">
        <v>2</v>
      </c>
      <c r="B10" s="7" t="s">
        <v>0</v>
      </c>
      <c r="C10" s="7" t="s">
        <v>0</v>
      </c>
      <c r="D10" s="7" t="s">
        <v>0</v>
      </c>
      <c r="E10" s="7" t="s">
        <v>0</v>
      </c>
      <c r="F10" s="7" t="s">
        <v>0</v>
      </c>
      <c r="G10" s="7" t="s">
        <v>0</v>
      </c>
      <c r="H10" s="7">
        <v>84285</v>
      </c>
      <c r="I10" s="7">
        <v>80435</v>
      </c>
      <c r="J10" s="7">
        <v>65099</v>
      </c>
      <c r="K10" s="7">
        <v>59436</v>
      </c>
      <c r="L10" s="7">
        <v>57405</v>
      </c>
      <c r="M10" s="7">
        <v>57480</v>
      </c>
      <c r="N10" s="7">
        <v>55281</v>
      </c>
      <c r="O10" s="7">
        <v>52574</v>
      </c>
      <c r="P10" s="7">
        <v>48974</v>
      </c>
      <c r="Q10" s="7">
        <v>49986</v>
      </c>
      <c r="R10" s="7">
        <v>57723</v>
      </c>
      <c r="S10" s="7">
        <v>60236</v>
      </c>
      <c r="T10" s="7">
        <v>64713</v>
      </c>
      <c r="U10" s="7">
        <v>67103</v>
      </c>
      <c r="V10" s="7">
        <v>76379</v>
      </c>
      <c r="W10" s="7">
        <v>87335</v>
      </c>
      <c r="X10" s="7">
        <v>88652</v>
      </c>
      <c r="Y10" s="7">
        <v>102994</v>
      </c>
      <c r="Z10" s="7">
        <v>95986</v>
      </c>
      <c r="AA10" s="37">
        <v>90000</v>
      </c>
      <c r="AB10" s="7" t="s">
        <v>6</v>
      </c>
    </row>
    <row r="11" spans="1:28" ht="16.5" customHeight="1">
      <c r="A11" s="24" t="s">
        <v>38</v>
      </c>
      <c r="B11" s="7" t="s">
        <v>0</v>
      </c>
      <c r="C11" s="7" t="s">
        <v>0</v>
      </c>
      <c r="D11" s="7" t="s">
        <v>0</v>
      </c>
      <c r="E11" s="7" t="s">
        <v>0</v>
      </c>
      <c r="F11" s="7" t="s">
        <v>0</v>
      </c>
      <c r="G11" s="7" t="s">
        <v>0</v>
      </c>
      <c r="H11" s="7">
        <v>505144</v>
      </c>
      <c r="I11" s="7">
        <v>562601</v>
      </c>
      <c r="J11" s="7">
        <v>544657</v>
      </c>
      <c r="K11" s="7">
        <v>600874</v>
      </c>
      <c r="L11" s="7">
        <v>631411</v>
      </c>
      <c r="M11" s="7">
        <v>722496</v>
      </c>
      <c r="N11" s="7">
        <v>761478</v>
      </c>
      <c r="O11" s="7">
        <v>754820</v>
      </c>
      <c r="P11" s="7">
        <v>762506</v>
      </c>
      <c r="Q11" s="7">
        <v>846865</v>
      </c>
      <c r="R11" s="7">
        <v>886566</v>
      </c>
      <c r="S11" s="7">
        <v>860527</v>
      </c>
      <c r="T11" s="7">
        <v>879338</v>
      </c>
      <c r="U11" s="7">
        <v>889048</v>
      </c>
      <c r="V11" s="7">
        <v>900171</v>
      </c>
      <c r="W11" s="7">
        <v>872137</v>
      </c>
      <c r="X11" s="7">
        <v>856896</v>
      </c>
      <c r="Y11" s="7">
        <v>841451</v>
      </c>
      <c r="Z11" s="7">
        <v>768410</v>
      </c>
      <c r="AA11" s="37">
        <v>759000</v>
      </c>
      <c r="AB11" s="7" t="s">
        <v>6</v>
      </c>
    </row>
    <row r="12" spans="1:28" ht="16.5" customHeight="1">
      <c r="A12" s="24" t="s">
        <v>39</v>
      </c>
      <c r="B12" s="7" t="s">
        <v>0</v>
      </c>
      <c r="C12" s="7" t="s">
        <v>0</v>
      </c>
      <c r="D12" s="7" t="s">
        <v>0</v>
      </c>
      <c r="E12" s="7" t="s">
        <v>0</v>
      </c>
      <c r="F12" s="7" t="s">
        <v>0</v>
      </c>
      <c r="G12" s="7" t="s">
        <v>0</v>
      </c>
      <c r="H12" s="7">
        <v>41822</v>
      </c>
      <c r="I12" s="7">
        <v>28031</v>
      </c>
      <c r="J12" s="7">
        <v>33778</v>
      </c>
      <c r="K12" s="7">
        <v>32102</v>
      </c>
      <c r="L12" s="7">
        <v>30208</v>
      </c>
      <c r="M12" s="7">
        <v>30344</v>
      </c>
      <c r="N12" s="7">
        <v>32760</v>
      </c>
      <c r="O12" s="7">
        <v>30913</v>
      </c>
      <c r="P12" s="7">
        <v>28767</v>
      </c>
      <c r="Q12" s="7">
        <v>32892</v>
      </c>
      <c r="R12" s="7">
        <v>30832</v>
      </c>
      <c r="S12" s="7">
        <v>29424</v>
      </c>
      <c r="T12" s="7">
        <v>26242</v>
      </c>
      <c r="U12" s="7">
        <v>26893</v>
      </c>
      <c r="V12" s="7">
        <v>27287</v>
      </c>
      <c r="W12" s="7">
        <v>27284</v>
      </c>
      <c r="X12" s="7">
        <v>23815</v>
      </c>
      <c r="Y12" s="7">
        <v>23314</v>
      </c>
      <c r="Z12" s="7">
        <v>22947</v>
      </c>
      <c r="AA12" s="37">
        <v>17000</v>
      </c>
      <c r="AB12" s="7" t="s">
        <v>6</v>
      </c>
    </row>
    <row r="13" spans="1:28" ht="16.5" customHeight="1">
      <c r="A13" s="23" t="s">
        <v>3</v>
      </c>
      <c r="B13" s="7" t="s">
        <v>0</v>
      </c>
      <c r="C13" s="7" t="s">
        <v>0</v>
      </c>
      <c r="D13" s="7" t="s">
        <v>0</v>
      </c>
      <c r="E13" s="7" t="s">
        <v>0</v>
      </c>
      <c r="F13" s="7" t="s">
        <v>0</v>
      </c>
      <c r="G13" s="7" t="s">
        <v>0</v>
      </c>
      <c r="H13" s="7">
        <v>32691</v>
      </c>
      <c r="I13" s="7">
        <v>20959</v>
      </c>
      <c r="J13" s="7">
        <v>20144</v>
      </c>
      <c r="K13" s="7">
        <v>17056</v>
      </c>
      <c r="L13" s="7">
        <v>15767</v>
      </c>
      <c r="M13" s="7">
        <v>19214</v>
      </c>
      <c r="N13" s="7">
        <v>20291</v>
      </c>
      <c r="O13" s="7">
        <v>16887</v>
      </c>
      <c r="P13" s="7">
        <v>15559</v>
      </c>
      <c r="Q13" s="7">
        <v>21958</v>
      </c>
      <c r="R13" s="7">
        <v>17769</v>
      </c>
      <c r="S13" s="7">
        <v>15427</v>
      </c>
      <c r="T13" s="7">
        <v>18819</v>
      </c>
      <c r="U13" s="7">
        <v>18174</v>
      </c>
      <c r="V13" s="7">
        <v>16410</v>
      </c>
      <c r="W13" s="7">
        <v>11133</v>
      </c>
      <c r="X13" s="7">
        <v>9839</v>
      </c>
      <c r="Y13" s="7">
        <v>12141</v>
      </c>
      <c r="Z13" s="7">
        <v>15149</v>
      </c>
      <c r="AA13" s="37">
        <v>12000</v>
      </c>
      <c r="AB13" s="7" t="s">
        <v>6</v>
      </c>
    </row>
    <row r="14" spans="1:28" ht="16.5" customHeight="1">
      <c r="A14" s="23" t="s">
        <v>16</v>
      </c>
      <c r="B14" s="7" t="s">
        <v>0</v>
      </c>
      <c r="C14" s="7" t="s">
        <v>0</v>
      </c>
      <c r="D14" s="7" t="s">
        <v>0</v>
      </c>
      <c r="E14" s="7" t="s">
        <v>0</v>
      </c>
      <c r="F14" s="7" t="s">
        <v>0</v>
      </c>
      <c r="G14" s="7" t="s">
        <v>0</v>
      </c>
      <c r="H14" s="7">
        <v>104805</v>
      </c>
      <c r="I14" s="7">
        <v>88446</v>
      </c>
      <c r="J14" s="7">
        <v>89184</v>
      </c>
      <c r="K14" s="7">
        <v>94001</v>
      </c>
      <c r="L14" s="7">
        <v>91987</v>
      </c>
      <c r="M14" s="7">
        <v>85837</v>
      </c>
      <c r="N14" s="7">
        <v>81797</v>
      </c>
      <c r="O14" s="7">
        <v>77011</v>
      </c>
      <c r="P14" s="7">
        <v>68955</v>
      </c>
      <c r="Q14" s="7">
        <v>85235</v>
      </c>
      <c r="R14" s="7">
        <v>77625</v>
      </c>
      <c r="S14" s="7">
        <v>77619</v>
      </c>
      <c r="T14" s="7">
        <v>70664</v>
      </c>
      <c r="U14" s="7">
        <v>69949</v>
      </c>
      <c r="V14" s="7">
        <v>67985</v>
      </c>
      <c r="W14" s="7">
        <v>64446</v>
      </c>
      <c r="X14" s="7">
        <v>60924</v>
      </c>
      <c r="Y14" s="7">
        <v>70286</v>
      </c>
      <c r="Z14" s="7">
        <v>68832</v>
      </c>
      <c r="AA14" s="37">
        <v>59000</v>
      </c>
      <c r="AB14" s="7" t="s">
        <v>6</v>
      </c>
    </row>
    <row r="15" spans="1:28" ht="16.5" customHeight="1">
      <c r="A15" s="23" t="s">
        <v>17</v>
      </c>
      <c r="B15" s="7" t="s">
        <v>0</v>
      </c>
      <c r="C15" s="7" t="s">
        <v>0</v>
      </c>
      <c r="D15" s="7" t="s">
        <v>0</v>
      </c>
      <c r="E15" s="7" t="s">
        <v>0</v>
      </c>
      <c r="F15" s="7" t="s">
        <v>0</v>
      </c>
      <c r="G15" s="7" t="s">
        <v>0</v>
      </c>
      <c r="H15" s="7">
        <v>74903</v>
      </c>
      <c r="I15" s="7">
        <v>67088</v>
      </c>
      <c r="J15" s="7">
        <v>62691</v>
      </c>
      <c r="K15" s="7">
        <v>67916</v>
      </c>
      <c r="L15" s="7">
        <v>62489</v>
      </c>
      <c r="M15" s="7">
        <v>66572</v>
      </c>
      <c r="N15" s="7">
        <v>58158</v>
      </c>
      <c r="O15" s="7">
        <v>57802</v>
      </c>
      <c r="P15" s="7">
        <v>53379</v>
      </c>
      <c r="Q15" s="7">
        <v>51290</v>
      </c>
      <c r="R15" s="7">
        <v>51160</v>
      </c>
      <c r="S15" s="7">
        <v>45277</v>
      </c>
      <c r="T15" s="7">
        <v>48011</v>
      </c>
      <c r="U15" s="7">
        <v>46378</v>
      </c>
      <c r="V15" s="7">
        <v>41086</v>
      </c>
      <c r="W15" s="7">
        <v>45439</v>
      </c>
      <c r="X15" s="7">
        <v>44012</v>
      </c>
      <c r="Y15" s="7">
        <v>43481</v>
      </c>
      <c r="Z15" s="7">
        <v>52395</v>
      </c>
      <c r="AA15" s="37">
        <v>51000</v>
      </c>
      <c r="AB15" s="7" t="s">
        <v>6</v>
      </c>
    </row>
    <row r="16" spans="1:28" ht="16.5" customHeight="1">
      <c r="A16" s="24" t="s">
        <v>53</v>
      </c>
      <c r="B16" s="7" t="s">
        <v>0</v>
      </c>
      <c r="C16" s="7" t="s">
        <v>0</v>
      </c>
      <c r="D16" s="7" t="s">
        <v>0</v>
      </c>
      <c r="E16" s="7" t="s">
        <v>0</v>
      </c>
      <c r="F16" s="7" t="s">
        <v>0</v>
      </c>
      <c r="G16" s="7" t="s">
        <v>0</v>
      </c>
      <c r="H16" s="7">
        <f>3742+6836</f>
        <v>10578</v>
      </c>
      <c r="I16" s="7">
        <f>4030+10686</f>
        <v>14716</v>
      </c>
      <c r="J16" s="7">
        <f>12425+9923</f>
        <v>22348</v>
      </c>
      <c r="K16" s="7">
        <f>4043+8926</f>
        <v>12969</v>
      </c>
      <c r="L16" s="7">
        <f>3611+9454</f>
        <v>13065</v>
      </c>
      <c r="M16" s="7">
        <f>4468+9509</f>
        <v>13977</v>
      </c>
      <c r="N16" s="7">
        <f>4131+11342</f>
        <v>15473</v>
      </c>
      <c r="O16" s="7">
        <f>5602+11393</f>
        <v>16995</v>
      </c>
      <c r="P16" s="7">
        <f>4287+8232</f>
        <v>12519</v>
      </c>
      <c r="Q16" s="7">
        <f>7377+3132</f>
        <v>10509</v>
      </c>
      <c r="R16" s="7">
        <f>10120+5346</f>
        <v>15466</v>
      </c>
      <c r="S16" s="7">
        <f>9197+8339</f>
        <v>17536</v>
      </c>
      <c r="T16" s="7">
        <v>13182</v>
      </c>
      <c r="U16" s="7">
        <v>14561</v>
      </c>
      <c r="V16" s="7">
        <v>16511</v>
      </c>
      <c r="W16" s="7">
        <v>17806</v>
      </c>
      <c r="X16" s="7">
        <v>17989</v>
      </c>
      <c r="Y16" s="7">
        <v>17685</v>
      </c>
      <c r="Z16" s="7">
        <v>18011</v>
      </c>
      <c r="AA16" s="7">
        <v>14000</v>
      </c>
      <c r="AB16" s="7" t="s">
        <v>6</v>
      </c>
    </row>
    <row r="17" spans="1:28" s="3" customFormat="1" ht="16.5" customHeight="1">
      <c r="A17" s="15" t="s">
        <v>54</v>
      </c>
      <c r="B17" s="6">
        <f>SUM(B18:B19)</f>
        <v>19480</v>
      </c>
      <c r="C17" s="6">
        <f aca="true" t="shared" si="1" ref="C17:M17">SUM(C18:C19)</f>
        <v>25655</v>
      </c>
      <c r="D17" s="6">
        <f t="shared" si="1"/>
        <v>21206</v>
      </c>
      <c r="E17" s="6">
        <f t="shared" si="1"/>
        <v>53998</v>
      </c>
      <c r="F17" s="6">
        <f t="shared" si="1"/>
        <v>62246</v>
      </c>
      <c r="G17" s="6">
        <f t="shared" si="1"/>
        <v>34304</v>
      </c>
      <c r="H17" s="6">
        <f t="shared" si="1"/>
        <v>25143</v>
      </c>
      <c r="I17" s="6">
        <f t="shared" si="1"/>
        <v>23468</v>
      </c>
      <c r="J17" s="6">
        <f t="shared" si="1"/>
        <v>21383</v>
      </c>
      <c r="K17" s="6">
        <f t="shared" si="1"/>
        <v>19121</v>
      </c>
      <c r="L17" s="6">
        <f t="shared" si="1"/>
        <v>16812</v>
      </c>
      <c r="M17" s="6">
        <f t="shared" si="1"/>
        <v>14440</v>
      </c>
      <c r="N17" s="6">
        <v>12558</v>
      </c>
      <c r="O17" s="6">
        <v>11767</v>
      </c>
      <c r="P17" s="6">
        <v>11459</v>
      </c>
      <c r="Q17" s="6">
        <v>11700</v>
      </c>
      <c r="R17" s="6">
        <v>11643</v>
      </c>
      <c r="S17" s="6">
        <v>10985</v>
      </c>
      <c r="T17" s="6">
        <v>11103</v>
      </c>
      <c r="U17" s="6">
        <v>9264</v>
      </c>
      <c r="V17" s="26">
        <v>9194</v>
      </c>
      <c r="W17" s="26">
        <v>9550</v>
      </c>
      <c r="X17" s="26">
        <v>8797</v>
      </c>
      <c r="Y17" s="38">
        <v>9644</v>
      </c>
      <c r="Z17" s="38">
        <v>9033</v>
      </c>
      <c r="AA17" s="6">
        <v>7979</v>
      </c>
      <c r="AB17" s="6">
        <v>8268</v>
      </c>
    </row>
    <row r="18" spans="1:28" ht="16.5" customHeight="1">
      <c r="A18" s="23" t="s">
        <v>40</v>
      </c>
      <c r="B18" s="7">
        <v>3367</v>
      </c>
      <c r="C18" s="7">
        <v>3725</v>
      </c>
      <c r="D18" s="7">
        <v>3272</v>
      </c>
      <c r="E18" s="7">
        <v>3860</v>
      </c>
      <c r="F18" s="7">
        <v>3550</v>
      </c>
      <c r="G18" s="7">
        <v>2687</v>
      </c>
      <c r="H18" s="7">
        <v>2407</v>
      </c>
      <c r="I18" s="7">
        <v>2094</v>
      </c>
      <c r="J18" s="7">
        <v>1975</v>
      </c>
      <c r="K18" s="7">
        <v>1837</v>
      </c>
      <c r="L18" s="7">
        <v>1961</v>
      </c>
      <c r="M18" s="7">
        <v>1894</v>
      </c>
      <c r="N18" s="7">
        <v>1610</v>
      </c>
      <c r="O18" s="7">
        <v>1540</v>
      </c>
      <c r="P18" s="7">
        <v>1303</v>
      </c>
      <c r="Q18" s="7">
        <v>1396</v>
      </c>
      <c r="R18" s="7">
        <v>1219</v>
      </c>
      <c r="S18" s="7">
        <v>1157</v>
      </c>
      <c r="T18" s="7">
        <v>999</v>
      </c>
      <c r="U18" s="7">
        <v>1035</v>
      </c>
      <c r="V18" s="27">
        <v>1094</v>
      </c>
      <c r="W18" s="27">
        <v>1053</v>
      </c>
      <c r="X18" s="7">
        <v>1070</v>
      </c>
      <c r="Y18" s="39">
        <v>1059</v>
      </c>
      <c r="Z18" s="39">
        <v>989</v>
      </c>
      <c r="AA18" s="7">
        <v>741</v>
      </c>
      <c r="AB18" s="7">
        <v>849</v>
      </c>
    </row>
    <row r="19" spans="1:28" ht="16.5" customHeight="1">
      <c r="A19" s="23" t="s">
        <v>15</v>
      </c>
      <c r="B19" s="7">
        <v>16113</v>
      </c>
      <c r="C19" s="7">
        <v>21930</v>
      </c>
      <c r="D19" s="7">
        <v>17934</v>
      </c>
      <c r="E19" s="7">
        <v>50138</v>
      </c>
      <c r="F19" s="7">
        <v>58696</v>
      </c>
      <c r="G19" s="7">
        <v>31617</v>
      </c>
      <c r="H19" s="7">
        <v>22736</v>
      </c>
      <c r="I19" s="7">
        <v>21374</v>
      </c>
      <c r="J19" s="7">
        <v>19408</v>
      </c>
      <c r="K19" s="7">
        <v>17284</v>
      </c>
      <c r="L19" s="7">
        <v>14851</v>
      </c>
      <c r="M19" s="7">
        <v>12546</v>
      </c>
      <c r="N19" s="7">
        <f>N17-N18</f>
        <v>10948</v>
      </c>
      <c r="O19" s="7">
        <f>O17-O18</f>
        <v>10227</v>
      </c>
      <c r="P19" s="7">
        <f>P17-P18</f>
        <v>10156</v>
      </c>
      <c r="Q19" s="7">
        <f>Q17-Q18</f>
        <v>10304</v>
      </c>
      <c r="R19" s="7">
        <f>R17-R18</f>
        <v>10424</v>
      </c>
      <c r="S19" s="7">
        <v>9828</v>
      </c>
      <c r="T19" s="7">
        <v>10104</v>
      </c>
      <c r="U19" s="7">
        <v>8229</v>
      </c>
      <c r="V19" s="27">
        <v>8100</v>
      </c>
      <c r="W19" s="27">
        <v>8497</v>
      </c>
      <c r="X19" s="27">
        <v>7727</v>
      </c>
      <c r="Y19" s="39">
        <v>8585</v>
      </c>
      <c r="Z19" s="39">
        <v>8044</v>
      </c>
      <c r="AA19" s="7">
        <v>7238</v>
      </c>
      <c r="AB19" s="7">
        <v>7419</v>
      </c>
    </row>
    <row r="20" spans="1:28" s="3" customFormat="1" ht="16.5" customHeight="1">
      <c r="A20" s="15" t="s">
        <v>55</v>
      </c>
      <c r="B20" s="6" t="s">
        <v>0</v>
      </c>
      <c r="C20" s="6" t="s">
        <v>0</v>
      </c>
      <c r="D20" s="6" t="s">
        <v>0</v>
      </c>
      <c r="E20" s="6" t="s">
        <v>0</v>
      </c>
      <c r="F20" s="6" t="s">
        <v>0</v>
      </c>
      <c r="G20" s="6" t="s">
        <v>0</v>
      </c>
      <c r="H20" s="6">
        <v>54556</v>
      </c>
      <c r="I20" s="6">
        <v>52125</v>
      </c>
      <c r="J20" s="6">
        <v>55089</v>
      </c>
      <c r="K20" s="6">
        <v>52668</v>
      </c>
      <c r="L20" s="6">
        <v>58193</v>
      </c>
      <c r="M20" s="6">
        <v>57196</v>
      </c>
      <c r="N20" s="6">
        <v>55288</v>
      </c>
      <c r="O20" s="6">
        <v>56132</v>
      </c>
      <c r="P20" s="6">
        <v>55990</v>
      </c>
      <c r="Q20" s="6">
        <v>55325</v>
      </c>
      <c r="R20" s="6">
        <v>56697</v>
      </c>
      <c r="S20" s="6">
        <v>53945</v>
      </c>
      <c r="T20" s="6">
        <v>19260</v>
      </c>
      <c r="U20" s="6">
        <v>18235</v>
      </c>
      <c r="V20" s="6">
        <v>18982</v>
      </c>
      <c r="W20" s="6">
        <v>18131</v>
      </c>
      <c r="X20" s="6">
        <v>18327</v>
      </c>
      <c r="Y20" s="6">
        <v>20944</v>
      </c>
      <c r="Z20" s="6">
        <v>23105</v>
      </c>
      <c r="AA20" s="6">
        <v>21420</v>
      </c>
      <c r="AB20" s="6">
        <v>23414</v>
      </c>
    </row>
    <row r="21" spans="1:28" s="3" customFormat="1" ht="16.5" customHeight="1">
      <c r="A21" s="24" t="s">
        <v>47</v>
      </c>
      <c r="B21" s="7" t="s">
        <v>0</v>
      </c>
      <c r="C21" s="7" t="s">
        <v>0</v>
      </c>
      <c r="D21" s="7" t="s">
        <v>0</v>
      </c>
      <c r="E21" s="7" t="s">
        <v>0</v>
      </c>
      <c r="F21" s="7" t="s">
        <v>0</v>
      </c>
      <c r="G21" s="7" t="s">
        <v>0</v>
      </c>
      <c r="H21" s="7" t="s">
        <v>0</v>
      </c>
      <c r="I21" s="7" t="s">
        <v>0</v>
      </c>
      <c r="J21" s="7" t="s">
        <v>0</v>
      </c>
      <c r="K21" s="7" t="s">
        <v>0</v>
      </c>
      <c r="L21" s="7" t="s">
        <v>0</v>
      </c>
      <c r="M21" s="7">
        <v>195</v>
      </c>
      <c r="N21" s="7">
        <v>184</v>
      </c>
      <c r="O21" s="7">
        <v>126</v>
      </c>
      <c r="P21" s="7">
        <v>58</v>
      </c>
      <c r="Q21" s="7">
        <v>159</v>
      </c>
      <c r="R21" s="7">
        <v>123</v>
      </c>
      <c r="S21" s="7">
        <v>74</v>
      </c>
      <c r="T21" s="7">
        <v>108</v>
      </c>
      <c r="U21" s="7">
        <v>117</v>
      </c>
      <c r="V21" s="7">
        <v>153</v>
      </c>
      <c r="W21" s="7">
        <v>194</v>
      </c>
      <c r="X21" s="7">
        <v>172</v>
      </c>
      <c r="Y21" s="7">
        <v>224</v>
      </c>
      <c r="Z21" s="7">
        <v>271</v>
      </c>
      <c r="AA21" s="7">
        <v>279</v>
      </c>
      <c r="AB21" s="7">
        <v>321</v>
      </c>
    </row>
    <row r="22" spans="1:28" s="3" customFormat="1" ht="16.5" customHeight="1">
      <c r="A22" s="24" t="s">
        <v>41</v>
      </c>
      <c r="B22" s="7" t="s">
        <v>0</v>
      </c>
      <c r="C22" s="7" t="s">
        <v>0</v>
      </c>
      <c r="D22" s="7" t="s">
        <v>0</v>
      </c>
      <c r="E22" s="7" t="s">
        <v>0</v>
      </c>
      <c r="F22" s="7" t="s">
        <v>0</v>
      </c>
      <c r="G22" s="7" t="s">
        <v>0</v>
      </c>
      <c r="H22" s="7" t="s">
        <v>0</v>
      </c>
      <c r="I22" s="7" t="s">
        <v>0</v>
      </c>
      <c r="J22" s="7" t="s">
        <v>0</v>
      </c>
      <c r="K22" s="7" t="s">
        <v>0</v>
      </c>
      <c r="L22" s="7" t="s">
        <v>0</v>
      </c>
      <c r="M22" s="7">
        <f aca="true" t="shared" si="2" ref="M22:T22">M20-M21</f>
        <v>57001</v>
      </c>
      <c r="N22" s="7">
        <f t="shared" si="2"/>
        <v>55104</v>
      </c>
      <c r="O22" s="7">
        <f t="shared" si="2"/>
        <v>56006</v>
      </c>
      <c r="P22" s="7">
        <f t="shared" si="2"/>
        <v>55932</v>
      </c>
      <c r="Q22" s="7">
        <f t="shared" si="2"/>
        <v>55166</v>
      </c>
      <c r="R22" s="7">
        <f t="shared" si="2"/>
        <v>56574</v>
      </c>
      <c r="S22" s="7">
        <f t="shared" si="2"/>
        <v>53871</v>
      </c>
      <c r="T22" s="7">
        <f t="shared" si="2"/>
        <v>19152</v>
      </c>
      <c r="U22" s="7">
        <f>U20-U21</f>
        <v>18118</v>
      </c>
      <c r="V22" s="7">
        <f>V20-V21</f>
        <v>18829</v>
      </c>
      <c r="W22" s="7">
        <f>W20-W21</f>
        <v>17937</v>
      </c>
      <c r="X22" s="7">
        <f>X20-X21</f>
        <v>18155</v>
      </c>
      <c r="Y22" s="7">
        <v>20720</v>
      </c>
      <c r="Z22" s="7">
        <v>22834</v>
      </c>
      <c r="AA22" s="7">
        <v>21141</v>
      </c>
      <c r="AB22" s="7">
        <v>23093</v>
      </c>
    </row>
    <row r="23" spans="1:28" s="3" customFormat="1" ht="16.5" customHeight="1">
      <c r="A23" s="15" t="s">
        <v>48</v>
      </c>
      <c r="B23" s="6" t="s">
        <v>0</v>
      </c>
      <c r="C23" s="6" t="s">
        <v>0</v>
      </c>
      <c r="D23" s="6" t="s">
        <v>6</v>
      </c>
      <c r="E23" s="6" t="s">
        <v>6</v>
      </c>
      <c r="F23" s="6" t="s">
        <v>6</v>
      </c>
      <c r="G23" s="6" t="s">
        <v>6</v>
      </c>
      <c r="H23" s="6" t="s">
        <v>6</v>
      </c>
      <c r="I23" s="6" t="s">
        <v>6</v>
      </c>
      <c r="J23" s="6">
        <f>SUM(J24:J26)</f>
        <v>5356</v>
      </c>
      <c r="K23" s="6">
        <f aca="true" t="shared" si="3" ref="K23:U23">SUM(K24:K26)</f>
        <v>5128</v>
      </c>
      <c r="L23" s="6">
        <f t="shared" si="3"/>
        <v>6144</v>
      </c>
      <c r="M23" s="6">
        <f t="shared" si="3"/>
        <v>6165</v>
      </c>
      <c r="N23" s="6">
        <f t="shared" si="3"/>
        <v>6064</v>
      </c>
      <c r="O23" s="6">
        <f t="shared" si="3"/>
        <v>5737</v>
      </c>
      <c r="P23" s="6">
        <f t="shared" si="3"/>
        <v>5321</v>
      </c>
      <c r="Q23" s="6">
        <f t="shared" si="3"/>
        <v>4992</v>
      </c>
      <c r="R23" s="6">
        <f t="shared" si="3"/>
        <v>5112</v>
      </c>
      <c r="S23" s="6">
        <f t="shared" si="3"/>
        <v>5008</v>
      </c>
      <c r="T23" s="6">
        <f t="shared" si="3"/>
        <v>4856</v>
      </c>
      <c r="U23" s="6">
        <f t="shared" si="3"/>
        <v>4666</v>
      </c>
      <c r="V23" s="6">
        <f>SUM(V24:V26)</f>
        <v>4066</v>
      </c>
      <c r="W23" s="6">
        <f aca="true" t="shared" si="4" ref="W23:AB23">SUM(W24:W26)</f>
        <v>4095</v>
      </c>
      <c r="X23" s="38">
        <f t="shared" si="4"/>
        <v>4245</v>
      </c>
      <c r="Y23" s="6">
        <f t="shared" si="4"/>
        <v>4422</v>
      </c>
      <c r="Z23" s="6">
        <f t="shared" si="4"/>
        <v>3947</v>
      </c>
      <c r="AA23" s="6">
        <f t="shared" si="4"/>
        <v>3931</v>
      </c>
      <c r="AB23" s="6">
        <f t="shared" si="4"/>
        <v>3709</v>
      </c>
    </row>
    <row r="24" spans="1:28" ht="16.5" customHeight="1">
      <c r="A24" s="24" t="s">
        <v>50</v>
      </c>
      <c r="B24" s="7" t="s">
        <v>0</v>
      </c>
      <c r="C24" s="7" t="s">
        <v>0</v>
      </c>
      <c r="D24" s="7">
        <v>105</v>
      </c>
      <c r="E24" s="7">
        <v>97</v>
      </c>
      <c r="F24" s="7">
        <v>180</v>
      </c>
      <c r="G24" s="7">
        <v>172</v>
      </c>
      <c r="H24" s="7">
        <v>175</v>
      </c>
      <c r="I24" s="7">
        <v>110</v>
      </c>
      <c r="J24" s="7">
        <v>170</v>
      </c>
      <c r="K24" s="7">
        <v>171</v>
      </c>
      <c r="L24" s="7">
        <v>182</v>
      </c>
      <c r="M24" s="7">
        <v>154</v>
      </c>
      <c r="N24" s="7">
        <v>254</v>
      </c>
      <c r="O24" s="7">
        <v>120</v>
      </c>
      <c r="P24" s="7">
        <v>130</v>
      </c>
      <c r="Q24" s="7">
        <v>152</v>
      </c>
      <c r="R24" s="7">
        <v>150</v>
      </c>
      <c r="S24" s="7">
        <v>210</v>
      </c>
      <c r="T24" s="7">
        <v>192</v>
      </c>
      <c r="U24" s="7">
        <v>227</v>
      </c>
      <c r="V24" s="7">
        <v>198</v>
      </c>
      <c r="W24" s="7">
        <v>140</v>
      </c>
      <c r="X24" s="7">
        <v>177</v>
      </c>
      <c r="Y24" s="7">
        <v>190</v>
      </c>
      <c r="Z24" s="7">
        <v>152</v>
      </c>
      <c r="AA24" s="7">
        <v>196</v>
      </c>
      <c r="AB24" s="7">
        <v>139</v>
      </c>
    </row>
    <row r="25" spans="1:28" ht="16.5" customHeight="1">
      <c r="A25" s="24" t="s">
        <v>49</v>
      </c>
      <c r="B25" s="7" t="s">
        <v>0</v>
      </c>
      <c r="C25" s="7" t="s">
        <v>0</v>
      </c>
      <c r="D25" s="7" t="s">
        <v>6</v>
      </c>
      <c r="E25" s="7" t="s">
        <v>6</v>
      </c>
      <c r="F25" s="7" t="s">
        <v>6</v>
      </c>
      <c r="G25" s="7" t="s">
        <v>6</v>
      </c>
      <c r="H25" s="7" t="s">
        <v>6</v>
      </c>
      <c r="I25" s="7" t="s">
        <v>6</v>
      </c>
      <c r="J25" s="7">
        <v>1503</v>
      </c>
      <c r="K25" s="7">
        <v>1398</v>
      </c>
      <c r="L25" s="7">
        <v>1878</v>
      </c>
      <c r="M25" s="7">
        <v>1870</v>
      </c>
      <c r="N25" s="7">
        <v>1368</v>
      </c>
      <c r="O25" s="7">
        <v>1062</v>
      </c>
      <c r="P25" s="7">
        <v>579</v>
      </c>
      <c r="Q25" s="7">
        <v>525</v>
      </c>
      <c r="R25" s="7">
        <v>607</v>
      </c>
      <c r="S25" s="7">
        <v>524</v>
      </c>
      <c r="T25" s="7">
        <v>602</v>
      </c>
      <c r="U25" s="7">
        <v>551</v>
      </c>
      <c r="V25" s="7">
        <v>505</v>
      </c>
      <c r="W25" s="7">
        <v>504</v>
      </c>
      <c r="X25" s="7">
        <v>594</v>
      </c>
      <c r="Y25" s="7">
        <v>559</v>
      </c>
      <c r="Z25" s="7">
        <v>464</v>
      </c>
      <c r="AA25" s="7">
        <v>377</v>
      </c>
      <c r="AB25" s="7">
        <v>417</v>
      </c>
    </row>
    <row r="26" spans="1:28" ht="16.5" customHeight="1">
      <c r="A26" s="23" t="s">
        <v>4</v>
      </c>
      <c r="B26" s="7">
        <v>929</v>
      </c>
      <c r="C26" s="7">
        <v>927</v>
      </c>
      <c r="D26" s="7">
        <v>780</v>
      </c>
      <c r="E26" s="7">
        <v>2136</v>
      </c>
      <c r="F26" s="7">
        <v>2650</v>
      </c>
      <c r="G26" s="7">
        <v>2757</v>
      </c>
      <c r="H26" s="7">
        <v>3822</v>
      </c>
      <c r="I26" s="7">
        <v>3967</v>
      </c>
      <c r="J26" s="7">
        <v>3683</v>
      </c>
      <c r="K26" s="7">
        <v>3559</v>
      </c>
      <c r="L26" s="7">
        <v>4084</v>
      </c>
      <c r="M26" s="7">
        <v>4141</v>
      </c>
      <c r="N26" s="7">
        <v>4442</v>
      </c>
      <c r="O26" s="7">
        <v>4555</v>
      </c>
      <c r="P26" s="7">
        <v>4612</v>
      </c>
      <c r="Q26" s="7">
        <v>4315</v>
      </c>
      <c r="R26" s="7">
        <v>4355</v>
      </c>
      <c r="S26" s="7">
        <v>4274</v>
      </c>
      <c r="T26" s="7">
        <v>4062</v>
      </c>
      <c r="U26" s="7">
        <v>3888</v>
      </c>
      <c r="V26" s="7">
        <v>3363</v>
      </c>
      <c r="W26" s="7">
        <v>3451</v>
      </c>
      <c r="X26" s="39">
        <v>3474</v>
      </c>
      <c r="Y26" s="7">
        <v>3673</v>
      </c>
      <c r="Z26" s="7">
        <v>3331</v>
      </c>
      <c r="AA26" s="7">
        <v>3358</v>
      </c>
      <c r="AB26" s="7">
        <v>3153</v>
      </c>
    </row>
    <row r="27" spans="1:28" s="3" customFormat="1" ht="16.5" customHeight="1">
      <c r="A27" s="5" t="s">
        <v>31</v>
      </c>
      <c r="B27" s="6" t="s">
        <v>0</v>
      </c>
      <c r="C27" s="6" t="s">
        <v>0</v>
      </c>
      <c r="D27" s="6">
        <f>SUM(D28:D29)</f>
        <v>254</v>
      </c>
      <c r="E27" s="6">
        <f aca="true" t="shared" si="5" ref="E27:U27">SUM(E28:E29)</f>
        <v>231</v>
      </c>
      <c r="F27" s="6">
        <f t="shared" si="5"/>
        <v>192</v>
      </c>
      <c r="G27" s="6">
        <f t="shared" si="5"/>
        <v>126</v>
      </c>
      <c r="H27" s="6">
        <f t="shared" si="5"/>
        <v>76</v>
      </c>
      <c r="I27" s="6">
        <f t="shared" si="5"/>
        <v>98</v>
      </c>
      <c r="J27" s="6">
        <f t="shared" si="5"/>
        <v>118</v>
      </c>
      <c r="K27" s="6">
        <f t="shared" si="5"/>
        <v>111</v>
      </c>
      <c r="L27" s="6">
        <f t="shared" si="5"/>
        <v>1971</v>
      </c>
      <c r="M27" s="6">
        <f t="shared" si="5"/>
        <v>64</v>
      </c>
      <c r="N27" s="6">
        <f t="shared" si="5"/>
        <v>127</v>
      </c>
      <c r="O27" s="6">
        <f t="shared" si="5"/>
        <v>77</v>
      </c>
      <c r="P27" s="6">
        <f t="shared" si="5"/>
        <v>81</v>
      </c>
      <c r="Q27" s="6">
        <f t="shared" si="5"/>
        <v>108</v>
      </c>
      <c r="R27" s="6">
        <f t="shared" si="5"/>
        <v>81</v>
      </c>
      <c r="S27" s="6">
        <f t="shared" si="5"/>
        <v>61</v>
      </c>
      <c r="T27" s="6">
        <f t="shared" si="5"/>
        <v>49</v>
      </c>
      <c r="U27" s="6">
        <f t="shared" si="5"/>
        <v>71</v>
      </c>
      <c r="V27" s="6">
        <f>SUM(V28:V29)</f>
        <v>60</v>
      </c>
      <c r="W27" s="6">
        <f>SUM(W28:W29)</f>
        <v>48</v>
      </c>
      <c r="X27" s="6">
        <f>SUM(X28:X29)</f>
        <v>36</v>
      </c>
      <c r="Y27" s="6">
        <f>SUM(Y28:Y29)</f>
        <v>53</v>
      </c>
      <c r="Z27" s="38">
        <f>SUM(Z28:Z29)</f>
        <v>60</v>
      </c>
      <c r="AA27" s="6">
        <f>SUM(AA28:AA29)</f>
        <v>67</v>
      </c>
      <c r="AB27" s="6">
        <f>SUM(AB28:AB29)</f>
        <v>109</v>
      </c>
    </row>
    <row r="28" spans="1:28" ht="16.5" customHeight="1">
      <c r="A28" s="23" t="s">
        <v>20</v>
      </c>
      <c r="B28" s="7" t="s">
        <v>0</v>
      </c>
      <c r="C28" s="7" t="s">
        <v>0</v>
      </c>
      <c r="D28" s="7">
        <v>21</v>
      </c>
      <c r="E28" s="7">
        <v>17</v>
      </c>
      <c r="F28" s="7">
        <v>15</v>
      </c>
      <c r="G28" s="7">
        <v>18</v>
      </c>
      <c r="H28" s="7">
        <v>7</v>
      </c>
      <c r="I28" s="7">
        <v>9</v>
      </c>
      <c r="J28" s="7">
        <v>38</v>
      </c>
      <c r="K28" s="7">
        <v>10</v>
      </c>
      <c r="L28" s="7">
        <v>1858</v>
      </c>
      <c r="M28" s="7">
        <v>11</v>
      </c>
      <c r="N28" s="7">
        <v>13</v>
      </c>
      <c r="O28" s="7">
        <v>5</v>
      </c>
      <c r="P28" s="7">
        <v>6</v>
      </c>
      <c r="Q28" s="7">
        <v>20</v>
      </c>
      <c r="R28" s="7">
        <v>4</v>
      </c>
      <c r="S28" s="7">
        <v>10</v>
      </c>
      <c r="T28" s="7">
        <v>0</v>
      </c>
      <c r="U28" s="7">
        <v>5</v>
      </c>
      <c r="V28" s="7">
        <v>16</v>
      </c>
      <c r="W28" s="7">
        <v>2</v>
      </c>
      <c r="X28" s="7">
        <v>2</v>
      </c>
      <c r="Y28" s="7">
        <v>10</v>
      </c>
      <c r="Z28" s="7">
        <v>2</v>
      </c>
      <c r="AA28" s="7">
        <v>4</v>
      </c>
      <c r="AB28" s="7">
        <v>4</v>
      </c>
    </row>
    <row r="29" spans="1:28" ht="16.5" customHeight="1" thickBot="1">
      <c r="A29" s="25" t="s">
        <v>5</v>
      </c>
      <c r="B29" s="14" t="s">
        <v>0</v>
      </c>
      <c r="C29" s="14" t="s">
        <v>0</v>
      </c>
      <c r="D29" s="14">
        <v>233</v>
      </c>
      <c r="E29" s="14">
        <v>214</v>
      </c>
      <c r="F29" s="14">
        <v>177</v>
      </c>
      <c r="G29" s="14">
        <v>108</v>
      </c>
      <c r="H29" s="14">
        <v>69</v>
      </c>
      <c r="I29" s="14">
        <v>89</v>
      </c>
      <c r="J29" s="14">
        <v>80</v>
      </c>
      <c r="K29" s="14">
        <v>101</v>
      </c>
      <c r="L29" s="14">
        <v>113</v>
      </c>
      <c r="M29" s="14">
        <v>53</v>
      </c>
      <c r="N29" s="14">
        <v>114</v>
      </c>
      <c r="O29" s="14">
        <v>72</v>
      </c>
      <c r="P29" s="14">
        <v>75</v>
      </c>
      <c r="Q29" s="14">
        <v>88</v>
      </c>
      <c r="R29" s="14">
        <v>77</v>
      </c>
      <c r="S29" s="14">
        <v>51</v>
      </c>
      <c r="T29" s="14">
        <v>49</v>
      </c>
      <c r="U29" s="14">
        <v>66</v>
      </c>
      <c r="V29" s="14">
        <v>44</v>
      </c>
      <c r="W29" s="14">
        <v>46</v>
      </c>
      <c r="X29" s="14">
        <v>34</v>
      </c>
      <c r="Y29" s="14">
        <v>43</v>
      </c>
      <c r="Z29" s="40">
        <v>58</v>
      </c>
      <c r="AA29" s="14">
        <v>63</v>
      </c>
      <c r="AB29" s="14">
        <v>105</v>
      </c>
    </row>
    <row r="30" spans="1:17" ht="12.75" customHeight="1">
      <c r="A30" s="51" t="s">
        <v>65</v>
      </c>
      <c r="B30" s="52"/>
      <c r="C30" s="52"/>
      <c r="D30" s="52"/>
      <c r="E30" s="52"/>
      <c r="F30" s="52"/>
      <c r="G30" s="52"/>
      <c r="H30" s="52"/>
      <c r="I30" s="52"/>
      <c r="J30" s="52"/>
      <c r="K30" s="52"/>
      <c r="L30" s="35"/>
      <c r="M30" s="35"/>
      <c r="N30" s="35"/>
      <c r="O30" s="35"/>
      <c r="P30" s="35"/>
      <c r="Q30" s="35"/>
    </row>
    <row r="31" spans="1:17" ht="12.75" customHeight="1">
      <c r="A31" s="51"/>
      <c r="B31" s="45"/>
      <c r="C31" s="45"/>
      <c r="D31" s="45"/>
      <c r="E31" s="45"/>
      <c r="F31" s="45"/>
      <c r="G31" s="45"/>
      <c r="H31" s="45"/>
      <c r="I31" s="45"/>
      <c r="J31" s="45"/>
      <c r="K31" s="45"/>
      <c r="L31" s="35"/>
      <c r="M31" s="35"/>
      <c r="N31" s="35"/>
      <c r="O31" s="35"/>
      <c r="P31" s="35"/>
      <c r="Q31" s="35"/>
    </row>
    <row r="32" spans="1:25" ht="12.75" customHeight="1">
      <c r="A32" s="47" t="s">
        <v>42</v>
      </c>
      <c r="B32" s="47"/>
      <c r="C32" s="47"/>
      <c r="D32" s="47"/>
      <c r="E32" s="47"/>
      <c r="F32" s="47"/>
      <c r="G32" s="47"/>
      <c r="H32" s="53"/>
      <c r="I32" s="53"/>
      <c r="J32" s="53"/>
      <c r="K32" s="53"/>
      <c r="L32" s="19"/>
      <c r="M32" s="8"/>
      <c r="N32" s="8"/>
      <c r="O32" s="8"/>
      <c r="P32" s="8"/>
      <c r="Q32" s="8"/>
      <c r="R32" s="8"/>
      <c r="S32" s="8"/>
      <c r="T32" s="8"/>
      <c r="U32" s="8"/>
      <c r="V32" s="8"/>
      <c r="W32" s="8"/>
      <c r="X32" s="8"/>
      <c r="Y32" s="8"/>
    </row>
    <row r="33" spans="1:24" ht="25.5" customHeight="1">
      <c r="A33" s="47" t="s">
        <v>68</v>
      </c>
      <c r="B33" s="47"/>
      <c r="C33" s="47"/>
      <c r="D33" s="47"/>
      <c r="E33" s="47"/>
      <c r="F33" s="47"/>
      <c r="G33" s="47"/>
      <c r="H33" s="48"/>
      <c r="I33" s="48"/>
      <c r="J33" s="48"/>
      <c r="K33" s="48"/>
      <c r="L33" s="19"/>
      <c r="M33" s="8"/>
      <c r="N33" s="8"/>
      <c r="O33" s="8"/>
      <c r="P33" s="8"/>
      <c r="V33" s="17"/>
      <c r="X33" s="1"/>
    </row>
    <row r="34" spans="1:13" ht="25.5" customHeight="1">
      <c r="A34" s="47" t="s">
        <v>67</v>
      </c>
      <c r="B34" s="47"/>
      <c r="C34" s="47"/>
      <c r="D34" s="47"/>
      <c r="E34" s="47"/>
      <c r="F34" s="47"/>
      <c r="G34" s="47"/>
      <c r="H34" s="54"/>
      <c r="I34" s="54"/>
      <c r="J34" s="54"/>
      <c r="K34" s="54"/>
      <c r="L34" s="19"/>
      <c r="M34" s="35"/>
    </row>
    <row r="35" spans="1:17" ht="12.75" customHeight="1">
      <c r="A35" s="47" t="s">
        <v>43</v>
      </c>
      <c r="B35" s="47"/>
      <c r="C35" s="47"/>
      <c r="D35" s="47"/>
      <c r="E35" s="47"/>
      <c r="F35" s="47"/>
      <c r="G35" s="47"/>
      <c r="H35" s="48"/>
      <c r="I35" s="48"/>
      <c r="J35" s="48"/>
      <c r="K35" s="48"/>
      <c r="L35" s="20"/>
      <c r="M35" s="35"/>
      <c r="N35" s="35"/>
      <c r="O35" s="35"/>
      <c r="P35" s="35"/>
      <c r="Q35" s="35"/>
    </row>
    <row r="36" spans="1:17" ht="12.75" customHeight="1">
      <c r="A36" s="55" t="s">
        <v>44</v>
      </c>
      <c r="B36" s="55"/>
      <c r="C36" s="55"/>
      <c r="D36" s="55"/>
      <c r="E36" s="55"/>
      <c r="F36" s="55"/>
      <c r="G36" s="55"/>
      <c r="H36" s="55"/>
      <c r="I36" s="55"/>
      <c r="J36" s="55"/>
      <c r="K36" s="55"/>
      <c r="L36" s="20"/>
      <c r="M36" s="35"/>
      <c r="N36" s="35"/>
      <c r="O36" s="35"/>
      <c r="P36" s="35"/>
      <c r="Q36" s="35"/>
    </row>
    <row r="37" spans="1:15" ht="25.5" customHeight="1">
      <c r="A37" s="55" t="s">
        <v>45</v>
      </c>
      <c r="B37" s="55"/>
      <c r="C37" s="55"/>
      <c r="D37" s="55"/>
      <c r="E37" s="55"/>
      <c r="F37" s="55"/>
      <c r="G37" s="55"/>
      <c r="H37" s="55"/>
      <c r="I37" s="55"/>
      <c r="J37" s="55"/>
      <c r="K37" s="55"/>
      <c r="L37" s="19"/>
      <c r="M37" s="35"/>
      <c r="N37" s="35"/>
      <c r="O37" s="35"/>
    </row>
    <row r="38" spans="1:15" ht="12.75" customHeight="1">
      <c r="A38" s="55" t="s">
        <v>46</v>
      </c>
      <c r="B38" s="55"/>
      <c r="C38" s="55"/>
      <c r="D38" s="55"/>
      <c r="E38" s="55"/>
      <c r="F38" s="55"/>
      <c r="G38" s="55"/>
      <c r="H38" s="55"/>
      <c r="I38" s="55"/>
      <c r="J38" s="55"/>
      <c r="K38" s="55"/>
      <c r="L38" s="19"/>
      <c r="M38" s="8"/>
      <c r="N38" s="35"/>
      <c r="O38" s="35"/>
    </row>
    <row r="39" spans="1:13" ht="25.5" customHeight="1">
      <c r="A39" s="47" t="s">
        <v>56</v>
      </c>
      <c r="B39" s="47"/>
      <c r="C39" s="47"/>
      <c r="D39" s="47"/>
      <c r="E39" s="47"/>
      <c r="F39" s="47"/>
      <c r="G39" s="47"/>
      <c r="H39" s="48"/>
      <c r="I39" s="48"/>
      <c r="J39" s="48"/>
      <c r="K39" s="48"/>
      <c r="L39" s="19"/>
      <c r="M39" s="8"/>
    </row>
    <row r="40" spans="1:13" ht="25.5" customHeight="1">
      <c r="A40" s="47" t="s">
        <v>57</v>
      </c>
      <c r="B40" s="47"/>
      <c r="C40" s="47"/>
      <c r="D40" s="47"/>
      <c r="E40" s="47"/>
      <c r="F40" s="47"/>
      <c r="G40" s="47"/>
      <c r="H40" s="47"/>
      <c r="I40" s="47"/>
      <c r="J40" s="47"/>
      <c r="K40" s="47"/>
      <c r="L40" s="19"/>
      <c r="M40" s="8"/>
    </row>
    <row r="41" spans="1:17" ht="38.25" customHeight="1">
      <c r="A41" s="47" t="s">
        <v>33</v>
      </c>
      <c r="B41" s="47"/>
      <c r="C41" s="47"/>
      <c r="D41" s="47"/>
      <c r="E41" s="47"/>
      <c r="F41" s="47"/>
      <c r="G41" s="47"/>
      <c r="H41" s="48"/>
      <c r="I41" s="48"/>
      <c r="J41" s="48"/>
      <c r="K41" s="48"/>
      <c r="L41" s="21"/>
      <c r="M41" s="8"/>
      <c r="N41" s="8"/>
      <c r="O41" s="8"/>
      <c r="P41" s="8"/>
      <c r="Q41" s="8"/>
    </row>
    <row r="42" spans="1:17" ht="25.5" customHeight="1">
      <c r="A42" s="47" t="s">
        <v>82</v>
      </c>
      <c r="B42" s="47"/>
      <c r="C42" s="47"/>
      <c r="D42" s="47"/>
      <c r="E42" s="47"/>
      <c r="F42" s="47"/>
      <c r="G42" s="47"/>
      <c r="H42" s="47"/>
      <c r="I42" s="47"/>
      <c r="J42" s="47"/>
      <c r="K42" s="47"/>
      <c r="L42" s="21"/>
      <c r="M42" s="8"/>
      <c r="N42" s="8"/>
      <c r="O42" s="8"/>
      <c r="P42" s="8"/>
      <c r="Q42" s="8"/>
    </row>
    <row r="43" spans="1:17" ht="25.5" customHeight="1">
      <c r="A43" s="47" t="s">
        <v>51</v>
      </c>
      <c r="B43" s="47"/>
      <c r="C43" s="47"/>
      <c r="D43" s="47"/>
      <c r="E43" s="47"/>
      <c r="F43" s="47"/>
      <c r="G43" s="47"/>
      <c r="H43" s="48"/>
      <c r="I43" s="48"/>
      <c r="J43" s="48"/>
      <c r="K43" s="48"/>
      <c r="L43" s="21"/>
      <c r="M43" s="9"/>
      <c r="N43" s="9"/>
      <c r="O43" s="9"/>
      <c r="P43" s="9"/>
      <c r="Q43" s="9"/>
    </row>
    <row r="44" spans="1:17" ht="51" customHeight="1">
      <c r="A44" s="55" t="s">
        <v>60</v>
      </c>
      <c r="B44" s="48"/>
      <c r="C44" s="48"/>
      <c r="D44" s="48"/>
      <c r="E44" s="48"/>
      <c r="F44" s="48"/>
      <c r="G44" s="48"/>
      <c r="H44" s="48"/>
      <c r="I44" s="48"/>
      <c r="J44" s="48"/>
      <c r="K44" s="48"/>
      <c r="L44" s="19"/>
      <c r="M44" s="9"/>
      <c r="N44" s="9"/>
      <c r="O44" s="9"/>
      <c r="P44" s="9"/>
      <c r="Q44" s="9"/>
    </row>
    <row r="45" spans="1:17" ht="12.75" customHeight="1">
      <c r="A45" s="47" t="s">
        <v>52</v>
      </c>
      <c r="B45" s="56"/>
      <c r="C45" s="56"/>
      <c r="D45" s="56"/>
      <c r="E45" s="56"/>
      <c r="F45" s="56"/>
      <c r="G45" s="56"/>
      <c r="H45" s="56"/>
      <c r="I45" s="56"/>
      <c r="J45" s="56"/>
      <c r="K45" s="56"/>
      <c r="L45" s="32"/>
      <c r="M45" s="35"/>
      <c r="N45" s="35"/>
      <c r="O45" s="35"/>
      <c r="P45" s="35"/>
      <c r="Q45" s="35"/>
    </row>
    <row r="46" spans="1:17" ht="12.75" customHeight="1">
      <c r="A46" s="49"/>
      <c r="B46" s="49"/>
      <c r="C46" s="49"/>
      <c r="D46" s="49"/>
      <c r="E46" s="49"/>
      <c r="F46" s="49"/>
      <c r="G46" s="49"/>
      <c r="H46" s="49"/>
      <c r="I46" s="49"/>
      <c r="J46" s="49"/>
      <c r="K46" s="49"/>
      <c r="L46" s="35"/>
      <c r="M46" s="8"/>
      <c r="N46" s="8"/>
      <c r="O46" s="8"/>
      <c r="P46" s="8"/>
      <c r="Q46" s="8"/>
    </row>
    <row r="47" spans="1:17" ht="12.75" customHeight="1">
      <c r="A47" s="57" t="s">
        <v>70</v>
      </c>
      <c r="B47" s="57"/>
      <c r="C47" s="57"/>
      <c r="D47" s="57"/>
      <c r="E47" s="57"/>
      <c r="F47" s="57"/>
      <c r="G47" s="57"/>
      <c r="H47" s="57"/>
      <c r="I47" s="57"/>
      <c r="J47" s="57"/>
      <c r="K47" s="57"/>
      <c r="L47" s="35"/>
      <c r="M47" s="35"/>
      <c r="N47" s="35"/>
      <c r="O47" s="35"/>
      <c r="P47" s="35"/>
      <c r="Q47" s="35"/>
    </row>
    <row r="48" spans="1:17" ht="12.75" customHeight="1">
      <c r="A48" s="50" t="s">
        <v>71</v>
      </c>
      <c r="B48" s="50"/>
      <c r="C48" s="50"/>
      <c r="D48" s="50"/>
      <c r="E48" s="50"/>
      <c r="F48" s="50"/>
      <c r="G48" s="50"/>
      <c r="H48" s="50"/>
      <c r="I48" s="50"/>
      <c r="J48" s="50"/>
      <c r="K48" s="50"/>
      <c r="L48" s="35"/>
      <c r="M48" s="35"/>
      <c r="N48" s="35"/>
      <c r="O48" s="35"/>
      <c r="P48" s="35"/>
      <c r="Q48" s="35"/>
    </row>
    <row r="49" spans="1:17" ht="38.25" customHeight="1">
      <c r="A49" s="58" t="s">
        <v>72</v>
      </c>
      <c r="B49" s="58"/>
      <c r="C49" s="58"/>
      <c r="D49" s="58"/>
      <c r="E49" s="58"/>
      <c r="F49" s="58"/>
      <c r="G49" s="58"/>
      <c r="H49" s="48"/>
      <c r="I49" s="48"/>
      <c r="J49" s="48"/>
      <c r="K49" s="48"/>
      <c r="L49" s="28"/>
      <c r="M49" s="35"/>
      <c r="N49" s="35"/>
      <c r="O49" s="35"/>
      <c r="P49" s="35"/>
      <c r="Q49" s="35"/>
    </row>
    <row r="50" spans="1:17" ht="12.75" customHeight="1">
      <c r="A50" s="49"/>
      <c r="B50" s="49"/>
      <c r="C50" s="49"/>
      <c r="D50" s="49"/>
      <c r="E50" s="49"/>
      <c r="F50" s="49"/>
      <c r="G50" s="49"/>
      <c r="H50" s="49"/>
      <c r="I50" s="49"/>
      <c r="J50" s="49"/>
      <c r="K50" s="49"/>
      <c r="L50" s="28"/>
      <c r="M50" s="35"/>
      <c r="N50" s="35"/>
      <c r="O50" s="35"/>
      <c r="P50" s="35"/>
      <c r="Q50" s="35"/>
    </row>
    <row r="51" spans="1:17" ht="12.75" customHeight="1">
      <c r="A51" s="51" t="s">
        <v>28</v>
      </c>
      <c r="B51" s="45"/>
      <c r="C51" s="45"/>
      <c r="D51" s="45"/>
      <c r="E51" s="45"/>
      <c r="F51" s="45"/>
      <c r="G51" s="45"/>
      <c r="H51" s="45"/>
      <c r="I51" s="45"/>
      <c r="J51" s="45"/>
      <c r="K51" s="45"/>
      <c r="L51" s="28"/>
      <c r="M51" s="35"/>
      <c r="N51" s="35"/>
      <c r="O51" s="35"/>
      <c r="P51" s="35"/>
      <c r="Q51" s="35"/>
    </row>
    <row r="52" spans="1:17" ht="12.75" customHeight="1">
      <c r="A52" s="43" t="s">
        <v>7</v>
      </c>
      <c r="B52" s="43"/>
      <c r="C52" s="43"/>
      <c r="D52" s="43"/>
      <c r="E52" s="43"/>
      <c r="F52" s="43"/>
      <c r="G52" s="43"/>
      <c r="H52" s="43"/>
      <c r="I52" s="43"/>
      <c r="J52" s="43"/>
      <c r="K52" s="43"/>
      <c r="L52" s="28"/>
      <c r="M52" s="35"/>
      <c r="N52" s="35"/>
      <c r="O52" s="35"/>
      <c r="P52" s="35"/>
      <c r="Q52" s="35"/>
    </row>
    <row r="53" spans="1:17" ht="12.75" customHeight="1">
      <c r="A53" s="42" t="s">
        <v>25</v>
      </c>
      <c r="B53" s="42"/>
      <c r="C53" s="42"/>
      <c r="D53" s="42"/>
      <c r="E53" s="42"/>
      <c r="F53" s="42"/>
      <c r="G53" s="42"/>
      <c r="H53" s="42"/>
      <c r="I53" s="42"/>
      <c r="J53" s="42"/>
      <c r="K53" s="42"/>
      <c r="L53" s="28"/>
      <c r="M53" s="35"/>
      <c r="N53" s="35"/>
      <c r="O53" s="35"/>
      <c r="P53" s="35"/>
      <c r="Q53" s="35"/>
    </row>
    <row r="54" spans="1:17" ht="12.75" customHeight="1">
      <c r="A54" s="42" t="s">
        <v>66</v>
      </c>
      <c r="B54" s="42"/>
      <c r="C54" s="42"/>
      <c r="D54" s="42"/>
      <c r="E54" s="42"/>
      <c r="F54" s="42"/>
      <c r="G54" s="42"/>
      <c r="H54" s="42"/>
      <c r="I54" s="42"/>
      <c r="J54" s="42"/>
      <c r="K54" s="42"/>
      <c r="L54" s="28"/>
      <c r="M54" s="11"/>
      <c r="N54" s="11"/>
      <c r="O54" s="11"/>
      <c r="P54" s="11"/>
      <c r="Q54" s="11"/>
    </row>
    <row r="55" spans="1:17" ht="12.75" customHeight="1">
      <c r="A55" s="42" t="s">
        <v>74</v>
      </c>
      <c r="B55" s="42"/>
      <c r="C55" s="42"/>
      <c r="D55" s="42"/>
      <c r="E55" s="42"/>
      <c r="F55" s="42"/>
      <c r="G55" s="42"/>
      <c r="H55" s="42"/>
      <c r="I55" s="42"/>
      <c r="J55" s="42"/>
      <c r="K55" s="42"/>
      <c r="L55" s="28"/>
      <c r="M55" s="11"/>
      <c r="N55" s="11"/>
      <c r="O55" s="11"/>
      <c r="P55" s="11"/>
      <c r="Q55" s="11"/>
    </row>
    <row r="56" spans="1:17" ht="12.75" customHeight="1">
      <c r="A56" s="43" t="s">
        <v>8</v>
      </c>
      <c r="B56" s="43"/>
      <c r="C56" s="43"/>
      <c r="D56" s="43"/>
      <c r="E56" s="43"/>
      <c r="F56" s="43"/>
      <c r="G56" s="43"/>
      <c r="H56" s="43"/>
      <c r="I56" s="43"/>
      <c r="J56" s="43"/>
      <c r="K56" s="43"/>
      <c r="L56" s="28"/>
      <c r="M56" s="12"/>
      <c r="N56" s="12"/>
      <c r="O56" s="12"/>
      <c r="P56" s="12"/>
      <c r="Q56" s="12"/>
    </row>
    <row r="57" spans="1:17" ht="25.5" customHeight="1">
      <c r="A57" s="41" t="s">
        <v>29</v>
      </c>
      <c r="B57" s="41"/>
      <c r="C57" s="41"/>
      <c r="D57" s="41"/>
      <c r="E57" s="41"/>
      <c r="F57" s="41"/>
      <c r="G57" s="41"/>
      <c r="H57" s="45"/>
      <c r="I57" s="45"/>
      <c r="J57" s="45"/>
      <c r="K57" s="45"/>
      <c r="L57" s="28"/>
      <c r="M57" s="13"/>
      <c r="N57" s="13"/>
      <c r="O57" s="13"/>
      <c r="P57" s="13"/>
      <c r="Q57" s="13"/>
    </row>
    <row r="58" spans="1:17" ht="12.75" customHeight="1">
      <c r="A58" s="42" t="s">
        <v>61</v>
      </c>
      <c r="B58" s="45"/>
      <c r="C58" s="45"/>
      <c r="D58" s="45"/>
      <c r="E58" s="45"/>
      <c r="F58" s="45"/>
      <c r="G58" s="45"/>
      <c r="H58" s="45"/>
      <c r="I58" s="45"/>
      <c r="J58" s="45"/>
      <c r="K58" s="45"/>
      <c r="L58" s="28"/>
      <c r="M58" s="13"/>
      <c r="N58" s="13"/>
      <c r="O58" s="13"/>
      <c r="P58" s="13"/>
      <c r="Q58" s="13"/>
    </row>
    <row r="59" spans="1:17" ht="25.5" customHeight="1">
      <c r="A59" s="42" t="s">
        <v>75</v>
      </c>
      <c r="B59" s="42"/>
      <c r="C59" s="42"/>
      <c r="D59" s="42"/>
      <c r="E59" s="42"/>
      <c r="F59" s="42"/>
      <c r="G59" s="42"/>
      <c r="H59" s="42"/>
      <c r="I59" s="42"/>
      <c r="J59" s="42"/>
      <c r="K59" s="42"/>
      <c r="L59" s="28"/>
      <c r="M59" s="13"/>
      <c r="N59" s="13"/>
      <c r="O59" s="13"/>
      <c r="P59" s="13"/>
      <c r="Q59" s="13"/>
    </row>
    <row r="60" spans="1:17" ht="12.75" customHeight="1">
      <c r="A60" s="43" t="s">
        <v>9</v>
      </c>
      <c r="B60" s="43"/>
      <c r="C60" s="43"/>
      <c r="D60" s="43"/>
      <c r="E60" s="43"/>
      <c r="F60" s="43"/>
      <c r="G60" s="43"/>
      <c r="H60" s="43"/>
      <c r="I60" s="43"/>
      <c r="J60" s="43"/>
      <c r="K60" s="43"/>
      <c r="L60" s="28"/>
      <c r="M60" s="12"/>
      <c r="N60" s="12"/>
      <c r="O60" s="12"/>
      <c r="P60" s="12"/>
      <c r="Q60" s="12"/>
    </row>
    <row r="61" spans="1:17" ht="12.75" customHeight="1">
      <c r="A61" s="44" t="s">
        <v>10</v>
      </c>
      <c r="B61" s="44"/>
      <c r="C61" s="44"/>
      <c r="D61" s="44"/>
      <c r="E61" s="44"/>
      <c r="F61" s="44"/>
      <c r="G61" s="44"/>
      <c r="H61" s="44"/>
      <c r="I61" s="44"/>
      <c r="J61" s="44"/>
      <c r="K61" s="44"/>
      <c r="L61" s="28"/>
      <c r="M61" s="13"/>
      <c r="N61" s="13"/>
      <c r="O61" s="13"/>
      <c r="P61" s="13"/>
      <c r="Q61" s="13"/>
    </row>
    <row r="62" spans="1:17" ht="12.75" customHeight="1">
      <c r="A62" s="42" t="s">
        <v>26</v>
      </c>
      <c r="B62" s="42"/>
      <c r="C62" s="42"/>
      <c r="D62" s="42"/>
      <c r="E62" s="42"/>
      <c r="F62" s="42"/>
      <c r="G62" s="42"/>
      <c r="H62" s="42"/>
      <c r="I62" s="42"/>
      <c r="J62" s="42"/>
      <c r="K62" s="42"/>
      <c r="L62" s="28"/>
      <c r="M62" s="13"/>
      <c r="N62" s="13"/>
      <c r="O62" s="13"/>
      <c r="P62" s="13"/>
      <c r="Q62" s="13"/>
    </row>
    <row r="63" spans="1:17" ht="12.75" customHeight="1">
      <c r="A63" s="42" t="s">
        <v>18</v>
      </c>
      <c r="B63" s="42"/>
      <c r="C63" s="42"/>
      <c r="D63" s="42"/>
      <c r="E63" s="42"/>
      <c r="F63" s="42"/>
      <c r="G63" s="42"/>
      <c r="H63" s="42"/>
      <c r="I63" s="42"/>
      <c r="J63" s="42"/>
      <c r="K63" s="42"/>
      <c r="L63" s="28"/>
      <c r="M63" s="12"/>
      <c r="N63" s="12"/>
      <c r="O63" s="12"/>
      <c r="P63" s="12"/>
      <c r="Q63" s="12"/>
    </row>
    <row r="64" spans="1:17" ht="12.75" customHeight="1">
      <c r="A64" s="42" t="s">
        <v>23</v>
      </c>
      <c r="B64" s="42"/>
      <c r="C64" s="42"/>
      <c r="D64" s="42"/>
      <c r="E64" s="42"/>
      <c r="F64" s="42"/>
      <c r="G64" s="42"/>
      <c r="H64" s="42"/>
      <c r="I64" s="42"/>
      <c r="J64" s="42"/>
      <c r="K64" s="42"/>
      <c r="L64" s="28"/>
      <c r="M64" s="13"/>
      <c r="N64" s="13"/>
      <c r="O64" s="13"/>
      <c r="P64" s="13"/>
      <c r="Q64" s="13"/>
    </row>
    <row r="65" spans="1:17" ht="12.75" customHeight="1">
      <c r="A65" s="42" t="s">
        <v>58</v>
      </c>
      <c r="B65" s="42"/>
      <c r="C65" s="42"/>
      <c r="D65" s="42"/>
      <c r="E65" s="42"/>
      <c r="F65" s="42"/>
      <c r="G65" s="42"/>
      <c r="H65" s="42"/>
      <c r="I65" s="42"/>
      <c r="J65" s="42"/>
      <c r="K65" s="42"/>
      <c r="L65" s="29"/>
      <c r="M65" s="13"/>
      <c r="N65" s="13"/>
      <c r="O65" s="13"/>
      <c r="P65" s="13"/>
      <c r="Q65" s="13"/>
    </row>
    <row r="66" spans="1:17" ht="12.75" customHeight="1">
      <c r="A66" s="42" t="s">
        <v>76</v>
      </c>
      <c r="B66" s="42"/>
      <c r="C66" s="42"/>
      <c r="D66" s="42"/>
      <c r="E66" s="42"/>
      <c r="F66" s="42"/>
      <c r="G66" s="42"/>
      <c r="H66" s="42"/>
      <c r="I66" s="42"/>
      <c r="J66" s="42"/>
      <c r="K66" s="42"/>
      <c r="L66" s="34"/>
      <c r="M66" s="13"/>
      <c r="N66" s="13"/>
      <c r="O66" s="13"/>
      <c r="P66" s="13"/>
      <c r="Q66" s="13"/>
    </row>
    <row r="67" spans="1:17" ht="12.75" customHeight="1">
      <c r="A67" s="44" t="s">
        <v>11</v>
      </c>
      <c r="B67" s="44"/>
      <c r="C67" s="44"/>
      <c r="D67" s="44"/>
      <c r="E67" s="44"/>
      <c r="F67" s="44"/>
      <c r="G67" s="44"/>
      <c r="H67" s="44"/>
      <c r="I67" s="44"/>
      <c r="J67" s="44"/>
      <c r="K67" s="44"/>
      <c r="L67" s="28"/>
      <c r="M67" s="11"/>
      <c r="N67" s="11"/>
      <c r="O67" s="11"/>
      <c r="P67" s="11"/>
      <c r="Q67" s="11"/>
    </row>
    <row r="68" spans="1:17" ht="12.75" customHeight="1">
      <c r="A68" s="42" t="s">
        <v>24</v>
      </c>
      <c r="B68" s="42"/>
      <c r="C68" s="42"/>
      <c r="D68" s="42"/>
      <c r="E68" s="42"/>
      <c r="F68" s="42"/>
      <c r="G68" s="42"/>
      <c r="H68" s="42"/>
      <c r="I68" s="42"/>
      <c r="J68" s="42"/>
      <c r="K68" s="42"/>
      <c r="L68" s="28"/>
      <c r="M68" s="13"/>
      <c r="N68" s="13"/>
      <c r="O68" s="13"/>
      <c r="P68" s="13"/>
      <c r="Q68" s="13"/>
    </row>
    <row r="69" spans="1:17" ht="12.75" customHeight="1">
      <c r="A69" s="42" t="s">
        <v>27</v>
      </c>
      <c r="B69" s="42"/>
      <c r="C69" s="42"/>
      <c r="D69" s="42"/>
      <c r="E69" s="42"/>
      <c r="F69" s="42"/>
      <c r="G69" s="42"/>
      <c r="H69" s="42"/>
      <c r="I69" s="42"/>
      <c r="J69" s="42"/>
      <c r="K69" s="42"/>
      <c r="L69" s="28"/>
      <c r="M69" s="13"/>
      <c r="N69" s="13"/>
      <c r="O69" s="13"/>
      <c r="P69" s="13"/>
      <c r="Q69" s="13"/>
    </row>
    <row r="70" spans="1:17" ht="12.75" customHeight="1">
      <c r="A70" s="42" t="s">
        <v>58</v>
      </c>
      <c r="B70" s="42"/>
      <c r="C70" s="42"/>
      <c r="D70" s="42"/>
      <c r="E70" s="42"/>
      <c r="F70" s="42"/>
      <c r="G70" s="42"/>
      <c r="H70" s="42"/>
      <c r="I70" s="42"/>
      <c r="J70" s="42"/>
      <c r="K70" s="42"/>
      <c r="L70" s="29"/>
      <c r="M70" s="13"/>
      <c r="N70" s="13"/>
      <c r="O70" s="13"/>
      <c r="P70" s="13"/>
      <c r="Q70" s="13"/>
    </row>
    <row r="71" spans="1:17" ht="12.75" customHeight="1">
      <c r="A71" s="42" t="s">
        <v>77</v>
      </c>
      <c r="B71" s="42"/>
      <c r="C71" s="42"/>
      <c r="D71" s="42"/>
      <c r="E71" s="42"/>
      <c r="F71" s="42"/>
      <c r="G71" s="42"/>
      <c r="H71" s="42"/>
      <c r="I71" s="42"/>
      <c r="J71" s="42"/>
      <c r="K71" s="42"/>
      <c r="L71" s="34"/>
      <c r="M71" s="10"/>
      <c r="N71" s="10"/>
      <c r="O71" s="10"/>
      <c r="P71" s="10"/>
      <c r="Q71" s="10"/>
    </row>
    <row r="72" spans="1:17" ht="12.75" customHeight="1">
      <c r="A72" s="43" t="s">
        <v>12</v>
      </c>
      <c r="B72" s="43"/>
      <c r="C72" s="43"/>
      <c r="D72" s="43"/>
      <c r="E72" s="43"/>
      <c r="F72" s="43"/>
      <c r="G72" s="43"/>
      <c r="H72" s="43"/>
      <c r="I72" s="43"/>
      <c r="J72" s="43"/>
      <c r="K72" s="43"/>
      <c r="L72" s="28"/>
      <c r="M72" s="10"/>
      <c r="N72" s="10"/>
      <c r="O72" s="10"/>
      <c r="P72" s="10"/>
      <c r="Q72" s="10"/>
    </row>
    <row r="73" spans="1:17" ht="12.75" customHeight="1">
      <c r="A73" s="44" t="s">
        <v>10</v>
      </c>
      <c r="B73" s="44"/>
      <c r="C73" s="44"/>
      <c r="D73" s="44"/>
      <c r="E73" s="44"/>
      <c r="F73" s="44"/>
      <c r="G73" s="44"/>
      <c r="H73" s="44"/>
      <c r="I73" s="44"/>
      <c r="J73" s="44"/>
      <c r="K73" s="44"/>
      <c r="L73" s="28"/>
      <c r="M73" s="10"/>
      <c r="N73" s="10"/>
      <c r="O73" s="10"/>
      <c r="P73" s="10"/>
      <c r="Q73" s="10"/>
    </row>
    <row r="74" spans="1:17" ht="12.75" customHeight="1">
      <c r="A74" s="42" t="s">
        <v>64</v>
      </c>
      <c r="B74" s="42"/>
      <c r="C74" s="42"/>
      <c r="D74" s="42"/>
      <c r="E74" s="42"/>
      <c r="F74" s="42"/>
      <c r="G74" s="42"/>
      <c r="H74" s="42"/>
      <c r="I74" s="42"/>
      <c r="J74" s="42"/>
      <c r="K74" s="42"/>
      <c r="L74" s="28"/>
      <c r="M74" s="10"/>
      <c r="N74" s="10"/>
      <c r="O74" s="10"/>
      <c r="P74" s="10"/>
      <c r="Q74" s="10"/>
    </row>
    <row r="75" spans="1:17" ht="12.75" customHeight="1">
      <c r="A75" s="44" t="s">
        <v>12</v>
      </c>
      <c r="B75" s="44"/>
      <c r="C75" s="44"/>
      <c r="D75" s="44"/>
      <c r="E75" s="44"/>
      <c r="F75" s="44"/>
      <c r="G75" s="44"/>
      <c r="H75" s="44"/>
      <c r="I75" s="44"/>
      <c r="J75" s="44"/>
      <c r="K75" s="44"/>
      <c r="L75" s="28"/>
      <c r="M75" s="11"/>
      <c r="N75" s="11"/>
      <c r="O75" s="11"/>
      <c r="P75" s="11"/>
      <c r="Q75" s="11"/>
    </row>
    <row r="76" spans="1:17" ht="12.75" customHeight="1">
      <c r="A76" s="42" t="s">
        <v>59</v>
      </c>
      <c r="B76" s="42"/>
      <c r="C76" s="42"/>
      <c r="D76" s="42"/>
      <c r="E76" s="42"/>
      <c r="F76" s="42"/>
      <c r="G76" s="42"/>
      <c r="H76" s="42"/>
      <c r="I76" s="42"/>
      <c r="J76" s="42"/>
      <c r="K76" s="42"/>
      <c r="L76" s="28"/>
      <c r="M76" s="12"/>
      <c r="N76" s="12"/>
      <c r="O76" s="12"/>
      <c r="P76" s="12"/>
      <c r="Q76" s="12"/>
    </row>
    <row r="77" spans="1:17" ht="25.5" customHeight="1">
      <c r="A77" s="41" t="s">
        <v>69</v>
      </c>
      <c r="B77" s="41"/>
      <c r="C77" s="41"/>
      <c r="D77" s="41"/>
      <c r="E77" s="41"/>
      <c r="F77" s="41"/>
      <c r="G77" s="41"/>
      <c r="H77" s="41"/>
      <c r="I77" s="41"/>
      <c r="J77" s="41"/>
      <c r="K77" s="41"/>
      <c r="L77" s="33"/>
      <c r="M77" s="13"/>
      <c r="N77" s="13"/>
      <c r="O77" s="13"/>
      <c r="P77" s="13"/>
      <c r="Q77" s="13"/>
    </row>
    <row r="78" spans="1:17" ht="25.5" customHeight="1">
      <c r="A78" s="41" t="s">
        <v>73</v>
      </c>
      <c r="B78" s="45"/>
      <c r="C78" s="45"/>
      <c r="D78" s="45"/>
      <c r="E78" s="45"/>
      <c r="F78" s="45"/>
      <c r="G78" s="45"/>
      <c r="H78" s="45"/>
      <c r="I78" s="45"/>
      <c r="J78" s="45"/>
      <c r="K78" s="45"/>
      <c r="L78" s="30"/>
      <c r="M78" s="13"/>
      <c r="N78" s="13"/>
      <c r="O78" s="13"/>
      <c r="P78" s="13"/>
      <c r="Q78" s="13"/>
    </row>
    <row r="79" spans="1:17" ht="25.5" customHeight="1">
      <c r="A79" s="41" t="s">
        <v>81</v>
      </c>
      <c r="B79" s="45"/>
      <c r="C79" s="45"/>
      <c r="D79" s="45"/>
      <c r="E79" s="45"/>
      <c r="F79" s="45"/>
      <c r="G79" s="45"/>
      <c r="H79" s="45"/>
      <c r="I79" s="45"/>
      <c r="J79" s="45"/>
      <c r="K79" s="45"/>
      <c r="L79" s="30"/>
      <c r="M79" s="13"/>
      <c r="N79" s="13"/>
      <c r="O79" s="13"/>
      <c r="P79" s="13"/>
      <c r="Q79" s="13"/>
    </row>
    <row r="80" spans="1:17" ht="12.75" customHeight="1">
      <c r="A80" s="43" t="s">
        <v>13</v>
      </c>
      <c r="B80" s="43"/>
      <c r="C80" s="43"/>
      <c r="D80" s="43"/>
      <c r="E80" s="43"/>
      <c r="F80" s="43"/>
      <c r="G80" s="43"/>
      <c r="H80" s="43"/>
      <c r="I80" s="43"/>
      <c r="J80" s="43"/>
      <c r="K80" s="43"/>
      <c r="L80" s="28"/>
      <c r="M80" s="13"/>
      <c r="N80" s="13"/>
      <c r="O80" s="13"/>
      <c r="P80" s="13"/>
      <c r="Q80" s="13"/>
    </row>
    <row r="81" spans="1:17" ht="12.75" customHeight="1">
      <c r="A81" s="44" t="s">
        <v>32</v>
      </c>
      <c r="B81" s="44"/>
      <c r="C81" s="44"/>
      <c r="D81" s="44"/>
      <c r="E81" s="44"/>
      <c r="F81" s="44"/>
      <c r="G81" s="44"/>
      <c r="H81" s="44"/>
      <c r="I81" s="44"/>
      <c r="J81" s="44"/>
      <c r="K81" s="44"/>
      <c r="L81" s="28"/>
      <c r="M81" s="13"/>
      <c r="N81" s="13"/>
      <c r="O81" s="13"/>
      <c r="P81" s="13"/>
      <c r="Q81" s="13"/>
    </row>
    <row r="82" spans="1:17" ht="12.75" customHeight="1">
      <c r="A82" s="42" t="s">
        <v>21</v>
      </c>
      <c r="B82" s="42"/>
      <c r="C82" s="42"/>
      <c r="D82" s="42"/>
      <c r="E82" s="42"/>
      <c r="F82" s="42"/>
      <c r="G82" s="42"/>
      <c r="H82" s="42"/>
      <c r="I82" s="42"/>
      <c r="J82" s="42"/>
      <c r="K82" s="42"/>
      <c r="L82" s="28"/>
      <c r="M82" s="13"/>
      <c r="N82" s="13"/>
      <c r="O82" s="13"/>
      <c r="P82" s="13"/>
      <c r="Q82" s="13"/>
    </row>
    <row r="83" spans="1:17" ht="12.75" customHeight="1">
      <c r="A83" s="42" t="s">
        <v>63</v>
      </c>
      <c r="B83" s="45"/>
      <c r="C83" s="45"/>
      <c r="D83" s="45"/>
      <c r="E83" s="45"/>
      <c r="F83" s="45"/>
      <c r="G83" s="45"/>
      <c r="H83" s="45"/>
      <c r="I83" s="45"/>
      <c r="J83" s="45"/>
      <c r="K83" s="45"/>
      <c r="L83" s="28"/>
      <c r="M83" s="13"/>
      <c r="N83" s="13"/>
      <c r="O83" s="13"/>
      <c r="P83" s="13"/>
      <c r="Q83" s="13"/>
    </row>
    <row r="84" spans="1:17" ht="12.75" customHeight="1">
      <c r="A84" s="42" t="s">
        <v>79</v>
      </c>
      <c r="B84" s="45"/>
      <c r="C84" s="45"/>
      <c r="D84" s="45"/>
      <c r="E84" s="45"/>
      <c r="F84" s="45"/>
      <c r="G84" s="45"/>
      <c r="H84" s="45"/>
      <c r="I84" s="45"/>
      <c r="J84" s="45"/>
      <c r="K84" s="45"/>
      <c r="L84" s="28"/>
      <c r="M84" s="12"/>
      <c r="N84" s="12"/>
      <c r="O84" s="12"/>
      <c r="P84" s="12"/>
      <c r="Q84" s="12"/>
    </row>
    <row r="85" spans="1:17" ht="12.75" customHeight="1">
      <c r="A85" s="44" t="s">
        <v>14</v>
      </c>
      <c r="B85" s="44"/>
      <c r="C85" s="44"/>
      <c r="D85" s="44"/>
      <c r="E85" s="44"/>
      <c r="F85" s="44"/>
      <c r="G85" s="44"/>
      <c r="H85" s="44"/>
      <c r="I85" s="44"/>
      <c r="J85" s="44"/>
      <c r="K85" s="44"/>
      <c r="L85" s="28"/>
      <c r="M85" s="12"/>
      <c r="N85" s="12"/>
      <c r="O85" s="12"/>
      <c r="P85" s="12"/>
      <c r="Q85" s="12"/>
    </row>
    <row r="86" spans="1:17" ht="25.5" customHeight="1">
      <c r="A86" s="42" t="s">
        <v>78</v>
      </c>
      <c r="B86" s="42"/>
      <c r="C86" s="42"/>
      <c r="D86" s="42"/>
      <c r="E86" s="42"/>
      <c r="F86" s="42"/>
      <c r="G86" s="42"/>
      <c r="H86" s="42"/>
      <c r="I86" s="42"/>
      <c r="J86" s="42"/>
      <c r="K86" s="42"/>
      <c r="L86" s="28"/>
      <c r="M86" s="13"/>
      <c r="N86" s="13"/>
      <c r="O86" s="13"/>
      <c r="P86" s="13"/>
      <c r="Q86" s="13"/>
    </row>
    <row r="87" spans="1:12" ht="12.75" customHeight="1">
      <c r="A87" s="43" t="s">
        <v>19</v>
      </c>
      <c r="B87" s="43"/>
      <c r="C87" s="43"/>
      <c r="D87" s="43"/>
      <c r="E87" s="43"/>
      <c r="F87" s="43"/>
      <c r="G87" s="43"/>
      <c r="H87" s="43"/>
      <c r="I87" s="43"/>
      <c r="J87" s="43"/>
      <c r="K87" s="43"/>
      <c r="L87" s="28"/>
    </row>
    <row r="88" spans="1:17" ht="25.5" customHeight="1">
      <c r="A88" s="41" t="s">
        <v>80</v>
      </c>
      <c r="B88" s="41"/>
      <c r="C88" s="41"/>
      <c r="D88" s="41"/>
      <c r="E88" s="41"/>
      <c r="F88" s="41"/>
      <c r="G88" s="41"/>
      <c r="H88" s="41"/>
      <c r="I88" s="41"/>
      <c r="J88" s="41"/>
      <c r="K88" s="41"/>
      <c r="L88" s="31"/>
      <c r="M88" s="13"/>
      <c r="N88" s="13"/>
      <c r="O88" s="13"/>
      <c r="P88" s="13"/>
      <c r="Q88" s="13"/>
    </row>
    <row r="89" spans="12:17" ht="12.75">
      <c r="L89" s="28"/>
      <c r="M89" s="11"/>
      <c r="N89" s="11"/>
      <c r="O89" s="11"/>
      <c r="P89" s="11"/>
      <c r="Q89" s="11"/>
    </row>
    <row r="90" spans="12:17" ht="12.75">
      <c r="L90" s="28"/>
      <c r="M90" s="12"/>
      <c r="N90" s="12"/>
      <c r="O90" s="12"/>
      <c r="P90" s="12"/>
      <c r="Q90" s="12"/>
    </row>
    <row r="91" spans="12:17" ht="12.75">
      <c r="L91" s="28"/>
      <c r="M91" s="13"/>
      <c r="N91" s="13"/>
      <c r="O91" s="13"/>
      <c r="P91" s="13"/>
      <c r="Q91" s="13"/>
    </row>
    <row r="92" spans="12:17" ht="12.75">
      <c r="L92" s="28"/>
      <c r="M92" s="10"/>
      <c r="N92" s="10"/>
      <c r="O92" s="10"/>
      <c r="P92" s="10"/>
      <c r="Q92" s="10"/>
    </row>
    <row r="93" spans="12:17" ht="12.75">
      <c r="L93" s="10"/>
      <c r="M93" s="12"/>
      <c r="N93" s="12"/>
      <c r="O93" s="12"/>
      <c r="P93" s="12"/>
      <c r="Q93" s="12"/>
    </row>
    <row r="94" spans="12:17" ht="12.75">
      <c r="L94" s="12"/>
      <c r="M94" s="13"/>
      <c r="N94" s="13"/>
      <c r="O94" s="13"/>
      <c r="P94" s="13"/>
      <c r="Q94" s="13"/>
    </row>
    <row r="95" spans="12:17" ht="12.75">
      <c r="L95" s="13"/>
      <c r="M95" s="11"/>
      <c r="N95" s="11"/>
      <c r="O95" s="11"/>
      <c r="P95" s="11"/>
      <c r="Q95" s="11"/>
    </row>
    <row r="96" spans="12:17" ht="12.75">
      <c r="L96" s="11"/>
      <c r="M96" s="13"/>
      <c r="N96" s="13"/>
      <c r="O96" s="13"/>
      <c r="P96" s="13"/>
      <c r="Q96" s="13"/>
    </row>
    <row r="97" spans="12:17" ht="12.75">
      <c r="L97" s="13"/>
      <c r="M97" s="35"/>
      <c r="N97" s="35"/>
      <c r="O97" s="35"/>
      <c r="P97" s="35"/>
      <c r="Q97" s="35"/>
    </row>
    <row r="98" ht="12.75">
      <c r="L98" s="35"/>
    </row>
    <row r="104" spans="15:27" ht="16.5">
      <c r="O104" s="6"/>
      <c r="P104" s="6"/>
      <c r="Q104" s="6"/>
      <c r="R104" s="6"/>
      <c r="S104" s="6"/>
      <c r="T104" s="6"/>
      <c r="U104" s="6"/>
      <c r="V104" s="6"/>
      <c r="W104" s="6"/>
      <c r="X104" s="6"/>
      <c r="Y104" s="6"/>
      <c r="Z104" s="6"/>
      <c r="AA104" s="3"/>
    </row>
    <row r="105" spans="15:26" ht="16.5">
      <c r="O105" s="7"/>
      <c r="P105" s="7"/>
      <c r="Q105" s="7"/>
      <c r="R105" s="7"/>
      <c r="S105" s="7"/>
      <c r="T105" s="7"/>
      <c r="U105" s="7"/>
      <c r="V105" s="7"/>
      <c r="W105" s="7"/>
      <c r="X105" s="7"/>
      <c r="Y105" s="7"/>
      <c r="Z105" s="7"/>
    </row>
    <row r="106" spans="15:26" ht="16.5">
      <c r="O106" s="7"/>
      <c r="P106" s="7"/>
      <c r="Q106" s="7"/>
      <c r="R106" s="7"/>
      <c r="S106" s="7"/>
      <c r="T106" s="7"/>
      <c r="U106" s="7"/>
      <c r="V106" s="7"/>
      <c r="W106" s="7"/>
      <c r="X106" s="7"/>
      <c r="Y106" s="7"/>
      <c r="Z106" s="7"/>
    </row>
    <row r="107" spans="15:26" ht="16.5">
      <c r="O107" s="7"/>
      <c r="P107" s="7"/>
      <c r="Q107" s="7"/>
      <c r="R107" s="7"/>
      <c r="S107" s="7"/>
      <c r="T107" s="7"/>
      <c r="U107" s="7"/>
      <c r="V107" s="7"/>
      <c r="W107" s="7"/>
      <c r="X107" s="7"/>
      <c r="Y107" s="7"/>
      <c r="Z107" s="7"/>
    </row>
    <row r="108" spans="15:26" ht="16.5">
      <c r="O108" s="7"/>
      <c r="P108" s="7"/>
      <c r="Q108" s="7"/>
      <c r="R108" s="7"/>
      <c r="S108" s="7"/>
      <c r="T108" s="7"/>
      <c r="U108" s="7"/>
      <c r="V108" s="7"/>
      <c r="W108" s="7"/>
      <c r="X108" s="7"/>
      <c r="Y108" s="7"/>
      <c r="Z108" s="7"/>
    </row>
    <row r="109" spans="15:26" ht="16.5">
      <c r="O109" s="7"/>
      <c r="P109" s="7"/>
      <c r="Q109" s="7"/>
      <c r="R109" s="7"/>
      <c r="S109" s="7"/>
      <c r="T109" s="7"/>
      <c r="U109" s="7"/>
      <c r="V109" s="7"/>
      <c r="W109" s="7"/>
      <c r="X109" s="7"/>
      <c r="Y109" s="7"/>
      <c r="Z109" s="7"/>
    </row>
    <row r="110" spans="15:26" ht="16.5">
      <c r="O110" s="7"/>
      <c r="P110" s="7"/>
      <c r="Q110" s="7"/>
      <c r="R110" s="7"/>
      <c r="S110" s="7"/>
      <c r="T110" s="7"/>
      <c r="U110" s="7"/>
      <c r="V110" s="7"/>
      <c r="W110" s="7"/>
      <c r="X110" s="7"/>
      <c r="Y110" s="7"/>
      <c r="Z110" s="7"/>
    </row>
    <row r="111" spans="15:26" ht="16.5">
      <c r="O111" s="7"/>
      <c r="P111" s="7"/>
      <c r="Q111" s="7"/>
      <c r="R111" s="7"/>
      <c r="S111" s="7"/>
      <c r="T111" s="7"/>
      <c r="U111" s="7"/>
      <c r="V111" s="7"/>
      <c r="W111" s="7"/>
      <c r="X111" s="7"/>
      <c r="Y111" s="7"/>
      <c r="Z111" s="7"/>
    </row>
    <row r="112" spans="15:26" ht="16.5">
      <c r="O112" s="7"/>
      <c r="P112" s="7"/>
      <c r="Q112" s="7"/>
      <c r="R112" s="7"/>
      <c r="S112" s="7"/>
      <c r="T112" s="7"/>
      <c r="U112" s="7"/>
      <c r="V112" s="7"/>
      <c r="W112" s="7"/>
      <c r="X112" s="7"/>
      <c r="Y112" s="7"/>
      <c r="Z112" s="7"/>
    </row>
  </sheetData>
  <sheetProtection/>
  <mergeCells count="60">
    <mergeCell ref="A50:K50"/>
    <mergeCell ref="A45:K45"/>
    <mergeCell ref="A31:K31"/>
    <mergeCell ref="A42:K42"/>
    <mergeCell ref="A55:K55"/>
    <mergeCell ref="A40:K40"/>
    <mergeCell ref="A44:K44"/>
    <mergeCell ref="A47:K47"/>
    <mergeCell ref="A49:K49"/>
    <mergeCell ref="A36:K36"/>
    <mergeCell ref="A53:K53"/>
    <mergeCell ref="A51:K51"/>
    <mergeCell ref="A54:K54"/>
    <mergeCell ref="A30:K30"/>
    <mergeCell ref="A35:K35"/>
    <mergeCell ref="A41:K41"/>
    <mergeCell ref="A32:K32"/>
    <mergeCell ref="A39:K39"/>
    <mergeCell ref="A34:K34"/>
    <mergeCell ref="A33:K33"/>
    <mergeCell ref="A37:K37"/>
    <mergeCell ref="A38:K38"/>
    <mergeCell ref="A1:AB1"/>
    <mergeCell ref="A43:K43"/>
    <mergeCell ref="A46:K46"/>
    <mergeCell ref="A48:K48"/>
    <mergeCell ref="A82:K82"/>
    <mergeCell ref="A74:K74"/>
    <mergeCell ref="A73:K73"/>
    <mergeCell ref="A52:K52"/>
    <mergeCell ref="A57:K57"/>
    <mergeCell ref="A70:K70"/>
    <mergeCell ref="A59:K59"/>
    <mergeCell ref="A65:K65"/>
    <mergeCell ref="A71:K71"/>
    <mergeCell ref="A80:K80"/>
    <mergeCell ref="A78:K78"/>
    <mergeCell ref="A56:K56"/>
    <mergeCell ref="A60:K60"/>
    <mergeCell ref="A61:K61"/>
    <mergeCell ref="A87:K87"/>
    <mergeCell ref="A64:K64"/>
    <mergeCell ref="A58:K58"/>
    <mergeCell ref="A63:K63"/>
    <mergeCell ref="A67:K67"/>
    <mergeCell ref="A68:K68"/>
    <mergeCell ref="A84:K84"/>
    <mergeCell ref="A79:K79"/>
    <mergeCell ref="A83:K83"/>
    <mergeCell ref="A66:K66"/>
    <mergeCell ref="A62:K62"/>
    <mergeCell ref="A88:K88"/>
    <mergeCell ref="A69:K69"/>
    <mergeCell ref="A72:K72"/>
    <mergeCell ref="A76:K76"/>
    <mergeCell ref="A77:K77"/>
    <mergeCell ref="A75:K75"/>
    <mergeCell ref="A81:K81"/>
    <mergeCell ref="A86:K86"/>
    <mergeCell ref="A85:K85"/>
  </mergeCells>
  <printOptions/>
  <pageMargins left="0.5" right="0.5" top="0.48" bottom="0.61" header="0.5" footer="0.5"/>
  <pageSetup fitToHeight="2" horizontalDpi="600" verticalDpi="600" orientation="landscape" scale="37" r:id="rId1"/>
  <ignoredErrors>
    <ignoredError sqref="H3:AA3 H17:M17"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Zhang, Jie CTR (RITA)</dc:creator>
  <cp:keywords/>
  <dc:description/>
  <cp:lastModifiedBy>dominique.megret</cp:lastModifiedBy>
  <cp:lastPrinted>2009-01-05T18:50:52Z</cp:lastPrinted>
  <dcterms:created xsi:type="dcterms:W3CDTF">1980-01-01T05:00:00Z</dcterms:created>
  <dcterms:modified xsi:type="dcterms:W3CDTF">2012-04-09T19:54:44Z</dcterms:modified>
  <cp:category/>
  <cp:version/>
  <cp:contentType/>
  <cp:contentStatus/>
</cp:coreProperties>
</file>