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51" windowWidth="19215" windowHeight="12090" activeTab="0"/>
  </bookViews>
  <sheets>
    <sheet name="1-17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<sst xmlns="http://schemas.openxmlformats.org/spreadsheetml/2006/main" count="31" uniqueCount="24">
  <si>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SOURCES</t>
  </si>
  <si>
    <t>Table 1-17:  New and Used Passenger Car Sales and Leases (Thousands of vehicles)</t>
  </si>
  <si>
    <t>Total, new and used vehicle sales</t>
  </si>
  <si>
    <t>New vehicle sales</t>
  </si>
  <si>
    <t>Passenger cars</t>
  </si>
  <si>
    <t>Used vehicle sales</t>
  </si>
  <si>
    <t>Used vehicle sales, value, and average price:</t>
  </si>
  <si>
    <t>Total, vehicle sales and leases</t>
  </si>
  <si>
    <t>New vehicle sales and leases</t>
  </si>
  <si>
    <t>New vehicle sales and leases:</t>
  </si>
  <si>
    <t>New and used vehicle sales</t>
  </si>
  <si>
    <r>
      <t xml:space="preserve">KEY: </t>
    </r>
    <r>
      <rPr>
        <sz val="9"/>
        <rFont val="Arial"/>
        <family val="2"/>
      </rPr>
      <t>R = revised.</t>
    </r>
  </si>
  <si>
    <t>Components may not add to totals due to rounding.</t>
  </si>
  <si>
    <t>NOTES</t>
  </si>
  <si>
    <t>Manheim Consulting, personal communication, Mar. 15, 2011.</t>
  </si>
  <si>
    <t>New vehicle leases</t>
  </si>
  <si>
    <r>
      <t>Used vehicle sales</t>
    </r>
    <r>
      <rPr>
        <b/>
        <vertAlign val="superscript"/>
        <sz val="11"/>
        <rFont val="Arial Narrow"/>
        <family val="2"/>
      </rPr>
      <t>a</t>
    </r>
  </si>
  <si>
    <r>
      <t>Value ($ in billions)</t>
    </r>
    <r>
      <rPr>
        <b/>
        <vertAlign val="superscript"/>
        <sz val="11"/>
        <rFont val="Arial Narrow"/>
        <family val="2"/>
      </rPr>
      <t>b</t>
    </r>
  </si>
  <si>
    <t>CNW Research, personal communication, Mar. 22, 2011.</t>
  </si>
  <si>
    <r>
      <t>Average price (current $)</t>
    </r>
    <r>
      <rPr>
        <b/>
        <vertAlign val="superscript"/>
        <sz val="11"/>
        <rFont val="Arial Narrow"/>
        <family val="2"/>
      </rPr>
      <t>b</t>
    </r>
  </si>
  <si>
    <r>
      <t>a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Used vehicle sales</t>
    </r>
    <r>
      <rPr>
        <sz val="9"/>
        <rFont val="Arial"/>
        <family val="2"/>
      </rPr>
      <t xml:space="preserve"> include sales from franchised dealers, independent dealers, and casual sales. </t>
    </r>
  </si>
  <si>
    <r>
      <rPr>
        <i/>
        <sz val="9"/>
        <rFont val="Arial"/>
        <family val="2"/>
      </rPr>
      <t>Average price</t>
    </r>
    <r>
      <rPr>
        <sz val="9"/>
        <rFont val="Arial"/>
        <family val="2"/>
      </rPr>
      <t xml:space="preserve"> cannot be calculated from the data presented in this table because the vehicle sales and value of sales are from different sources.</t>
    </r>
  </si>
  <si>
    <t>Light trucks</t>
  </si>
  <si>
    <r>
      <t xml:space="preserve">b </t>
    </r>
    <r>
      <rPr>
        <sz val="9"/>
        <rFont val="Arial"/>
        <family val="2"/>
      </rPr>
      <t>Excludes leased vehicles.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</si>
</sst>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##0;&quot;(R) -&quot;###0;&quot;(R) &quot;\ 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165" fontId="3" fillId="0" borderId="3">
      <alignment horizontal="right" vertical="center"/>
      <protection/>
    </xf>
    <xf numFmtId="49" fontId="4" fillId="0" borderId="3">
      <alignment horizontal="left" vertical="center"/>
      <protection/>
    </xf>
    <xf numFmtId="164" fontId="2" fillId="0" borderId="3" applyNumberFormat="0" applyFill="0">
      <alignment horizontal="right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3">
      <alignment horizontal="left"/>
      <protection/>
    </xf>
    <xf numFmtId="0" fontId="7" fillId="0" borderId="7">
      <alignment horizontal="right" vertical="center"/>
      <protection/>
    </xf>
    <xf numFmtId="0" fontId="8" fillId="0" borderId="3">
      <alignment horizontal="left" vertical="center"/>
      <protection/>
    </xf>
    <xf numFmtId="0" fontId="2" fillId="0" borderId="3">
      <alignment horizontal="left" vertical="center"/>
      <protection/>
    </xf>
    <xf numFmtId="0" fontId="6" fillId="0" borderId="3">
      <alignment horizontal="left"/>
      <protection/>
    </xf>
    <xf numFmtId="0" fontId="6" fillId="30" borderId="0">
      <alignment horizontal="centerContinuous" wrapText="1"/>
      <protection/>
    </xf>
    <xf numFmtId="0" fontId="48" fillId="31" borderId="1" applyNumberFormat="0" applyAlignment="0" applyProtection="0"/>
    <xf numFmtId="0" fontId="49" fillId="0" borderId="8" applyNumberFormat="0" applyFill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33" borderId="9" applyNumberFormat="0" applyFont="0" applyAlignment="0" applyProtection="0"/>
    <xf numFmtId="0" fontId="51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3" fillId="0" borderId="0">
      <alignment horizontal="left" vertical="center"/>
      <protection/>
    </xf>
    <xf numFmtId="49" fontId="4" fillId="0" borderId="3">
      <alignment horizontal="left"/>
      <protection/>
    </xf>
    <xf numFmtId="164" fontId="3" fillId="0" borderId="0" applyNumberFormat="0">
      <alignment horizontal="right"/>
      <protection/>
    </xf>
    <xf numFmtId="0" fontId="7" fillId="34" borderId="0">
      <alignment horizontal="centerContinuous" vertical="center" wrapText="1"/>
      <protection/>
    </xf>
    <xf numFmtId="0" fontId="7" fillId="0" borderId="11">
      <alignment horizontal="left" vertical="center"/>
      <protection/>
    </xf>
    <xf numFmtId="0" fontId="9" fillId="0" borderId="0">
      <alignment horizontal="left" vertical="top"/>
      <protection/>
    </xf>
    <xf numFmtId="0" fontId="52" fillId="0" borderId="0" applyNumberFormat="0" applyFill="0" applyBorder="0" applyAlignment="0" applyProtection="0"/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9" fontId="3" fillId="0" borderId="3">
      <alignment horizontal="left"/>
      <protection/>
    </xf>
    <xf numFmtId="0" fontId="7" fillId="0" borderId="7">
      <alignment horizontal="left"/>
      <protection/>
    </xf>
    <xf numFmtId="0" fontId="6" fillId="0" borderId="0">
      <alignment horizontal="left" vertical="center"/>
      <protection/>
    </xf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12" fillId="0" borderId="13" xfId="6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49" fontId="12" fillId="0" borderId="0" xfId="61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61" applyFont="1" applyFill="1" applyBorder="1" applyAlignment="1">
      <alignment horizontal="left" wrapText="1"/>
      <protection/>
    </xf>
    <xf numFmtId="3" fontId="12" fillId="0" borderId="0" xfId="61" applyNumberFormat="1" applyFont="1" applyFill="1" applyBorder="1" applyAlignment="1">
      <alignment horizontal="center"/>
      <protection/>
    </xf>
    <xf numFmtId="3" fontId="12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4" fillId="0" borderId="0" xfId="61" applyFont="1" applyFill="1" applyBorder="1" applyAlignment="1">
      <alignment horizontal="left" wrapText="1" indent="1"/>
      <protection/>
    </xf>
    <xf numFmtId="0" fontId="14" fillId="0" borderId="14" xfId="61" applyFont="1" applyFill="1" applyBorder="1" applyAlignment="1">
      <alignment horizontal="left" wrapText="1" indent="1"/>
      <protection/>
    </xf>
    <xf numFmtId="3" fontId="14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3" fontId="12" fillId="0" borderId="0" xfId="61" applyNumberFormat="1" applyFont="1" applyFill="1" applyBorder="1" applyAlignment="1">
      <alignment horizontal="right"/>
      <protection/>
    </xf>
    <xf numFmtId="3" fontId="12" fillId="0" borderId="15" xfId="61" applyNumberFormat="1" applyFont="1" applyFill="1" applyBorder="1" applyAlignment="1">
      <alignment horizontal="right"/>
      <protection/>
    </xf>
    <xf numFmtId="166" fontId="12" fillId="0" borderId="13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wrapText="1"/>
    </xf>
    <xf numFmtId="0" fontId="15" fillId="0" borderId="0" xfId="56" applyFont="1" applyFill="1" applyBorder="1" applyAlignment="1">
      <alignment wrapText="1"/>
      <protection/>
    </xf>
    <xf numFmtId="0" fontId="16" fillId="0" borderId="0" xfId="0" applyFont="1" applyFill="1" applyAlignment="1">
      <alignment wrapText="1"/>
    </xf>
    <xf numFmtId="0" fontId="15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wrapText="1"/>
    </xf>
    <xf numFmtId="0" fontId="11" fillId="0" borderId="14" xfId="83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wrapText="1"/>
    </xf>
    <xf numFmtId="0" fontId="15" fillId="0" borderId="16" xfId="0" applyFont="1" applyFill="1" applyBorder="1" applyAlignment="1">
      <alignment vertical="top"/>
    </xf>
    <xf numFmtId="0" fontId="15" fillId="0" borderId="0" xfId="61" applyFont="1" applyFill="1" applyBorder="1" applyAlignment="1">
      <alignment horizont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no deci" xfId="47"/>
    <cellStyle name="Data Superscript" xfId="48"/>
    <cellStyle name="Data_1-1A-Regular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Indent" xfId="58"/>
    <cellStyle name="Hed Side Regular" xfId="59"/>
    <cellStyle name="Hed Side_1-1A-Regular" xfId="60"/>
    <cellStyle name="Hed Top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Source Hed" xfId="69"/>
    <cellStyle name="Source Superscript" xfId="70"/>
    <cellStyle name="Source Text" xfId="71"/>
    <cellStyle name="State" xfId="72"/>
    <cellStyle name="Superscript" xfId="73"/>
    <cellStyle name="Table Data" xfId="74"/>
    <cellStyle name="Table Head Top" xfId="75"/>
    <cellStyle name="Table Hed Side" xfId="76"/>
    <cellStyle name="Table Title" xfId="77"/>
    <cellStyle name="Title" xfId="78"/>
    <cellStyle name="Title Text" xfId="79"/>
    <cellStyle name="Title Text 1" xfId="80"/>
    <cellStyle name="Title Text 2" xfId="81"/>
    <cellStyle name="Title-1" xfId="82"/>
    <cellStyle name="Title-2" xfId="83"/>
    <cellStyle name="Title-3" xfId="84"/>
    <cellStyle name="Total" xfId="85"/>
    <cellStyle name="Warning Text" xfId="86"/>
    <cellStyle name="Wrap" xfId="87"/>
    <cellStyle name="Wrap Bold" xfId="88"/>
    <cellStyle name="Wrap Title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1" sqref="A1:V1"/>
    </sheetView>
  </sheetViews>
  <sheetFormatPr defaultColWidth="8.8515625" defaultRowHeight="12.75"/>
  <cols>
    <col min="1" max="1" width="38.57421875" style="24" customWidth="1"/>
    <col min="2" max="22" width="9.7109375" style="24" customWidth="1"/>
    <col min="23" max="16384" width="8.8515625" style="24" customWidth="1"/>
  </cols>
  <sheetData>
    <row r="1" spans="1:22" s="1" customFormat="1" ht="16.5" customHeight="1" thickBot="1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</row>
    <row r="2" spans="1:22" s="3" customFormat="1" ht="16.5" customHeight="1">
      <c r="A2" s="2"/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1">
        <v>2010</v>
      </c>
    </row>
    <row r="3" spans="1:22" s="3" customFormat="1" ht="16.5" customHeight="1">
      <c r="A3" s="7" t="s">
        <v>7</v>
      </c>
      <c r="B3" s="18">
        <f>SUM(B4,B13)</f>
        <v>52484</v>
      </c>
      <c r="C3" s="18">
        <f aca="true" t="shared" si="0" ref="C3:P3">SUM(C4,C13)</f>
        <v>50904</v>
      </c>
      <c r="D3" s="18">
        <f t="shared" si="0"/>
        <v>51142</v>
      </c>
      <c r="E3" s="18">
        <f t="shared" si="0"/>
        <v>54049</v>
      </c>
      <c r="F3" s="18">
        <f t="shared" si="0"/>
        <v>58285</v>
      </c>
      <c r="G3" s="18">
        <f t="shared" si="0"/>
        <v>59838</v>
      </c>
      <c r="H3" s="18">
        <f t="shared" si="0"/>
        <v>59481</v>
      </c>
      <c r="I3" s="18">
        <f t="shared" si="0"/>
        <v>60177.181</v>
      </c>
      <c r="J3" s="18">
        <f t="shared" si="0"/>
        <v>60911.227999999996</v>
      </c>
      <c r="K3" s="18">
        <f t="shared" si="0"/>
        <v>63159.35</v>
      </c>
      <c r="L3" s="18">
        <f t="shared" si="0"/>
        <v>64320.429000000004</v>
      </c>
      <c r="M3" s="18">
        <f t="shared" si="0"/>
        <v>64433.518</v>
      </c>
      <c r="N3" s="18">
        <f t="shared" si="0"/>
        <v>63773.085</v>
      </c>
      <c r="O3" s="18">
        <f t="shared" si="0"/>
        <v>63643.652</v>
      </c>
      <c r="P3" s="18">
        <f t="shared" si="0"/>
        <v>62839.06</v>
      </c>
      <c r="Q3" s="18">
        <f aca="true" t="shared" si="1" ref="Q3:V3">SUM(Q4,Q13)</f>
        <v>64626.263000000006</v>
      </c>
      <c r="R3" s="18">
        <f t="shared" si="1"/>
        <v>62743.544</v>
      </c>
      <c r="S3" s="18">
        <f t="shared" si="1"/>
        <v>61561.561</v>
      </c>
      <c r="T3" s="18">
        <f t="shared" si="1"/>
        <v>52845.404</v>
      </c>
      <c r="U3" s="19">
        <f t="shared" si="1"/>
        <v>48544.762</v>
      </c>
      <c r="V3" s="19">
        <f t="shared" si="1"/>
        <v>51433.987</v>
      </c>
    </row>
    <row r="4" spans="1:22" s="3" customFormat="1" ht="16.5" customHeight="1">
      <c r="A4" s="7" t="s">
        <v>8</v>
      </c>
      <c r="B4" s="18">
        <f>SUM(B5:B6)</f>
        <v>14954</v>
      </c>
      <c r="C4" s="18">
        <f aca="true" t="shared" si="2" ref="C4:U4">SUM(C5:C6)</f>
        <v>13614</v>
      </c>
      <c r="D4" s="18">
        <f t="shared" si="2"/>
        <v>14192</v>
      </c>
      <c r="E4" s="18">
        <f t="shared" si="2"/>
        <v>15992</v>
      </c>
      <c r="F4" s="18">
        <f t="shared" si="2"/>
        <v>18144</v>
      </c>
      <c r="G4" s="18">
        <f t="shared" si="2"/>
        <v>18080</v>
      </c>
      <c r="H4" s="18">
        <f t="shared" si="2"/>
        <v>18680</v>
      </c>
      <c r="I4" s="18">
        <f t="shared" si="2"/>
        <v>18940</v>
      </c>
      <c r="J4" s="18">
        <f t="shared" si="2"/>
        <v>20070</v>
      </c>
      <c r="K4" s="18">
        <f t="shared" si="2"/>
        <v>22420</v>
      </c>
      <c r="L4" s="18">
        <f t="shared" si="2"/>
        <v>22700</v>
      </c>
      <c r="M4" s="18">
        <f t="shared" si="2"/>
        <v>21810</v>
      </c>
      <c r="N4" s="18">
        <f t="shared" si="2"/>
        <v>20748</v>
      </c>
      <c r="O4" s="18">
        <f t="shared" si="2"/>
        <v>20072</v>
      </c>
      <c r="P4" s="18">
        <f t="shared" si="2"/>
        <v>20294</v>
      </c>
      <c r="Q4" s="18">
        <f t="shared" si="2"/>
        <v>20488</v>
      </c>
      <c r="R4" s="18">
        <f t="shared" si="2"/>
        <v>20178</v>
      </c>
      <c r="S4" s="18">
        <f t="shared" si="2"/>
        <v>20143</v>
      </c>
      <c r="T4" s="18">
        <f t="shared" si="2"/>
        <v>16315</v>
      </c>
      <c r="U4" s="18">
        <f t="shared" si="2"/>
        <v>13053</v>
      </c>
      <c r="V4" s="18">
        <f>SUM(V5:V6)</f>
        <v>14550</v>
      </c>
    </row>
    <row r="5" spans="1:22" s="3" customFormat="1" ht="16.5" customHeight="1">
      <c r="A5" s="11" t="s">
        <v>4</v>
      </c>
      <c r="B5" s="13">
        <f>B8+B11</f>
        <v>10280</v>
      </c>
      <c r="C5" s="13">
        <f aca="true" t="shared" si="3" ref="C5:U5">C8+C11</f>
        <v>9320</v>
      </c>
      <c r="D5" s="13">
        <f t="shared" si="3"/>
        <v>9530</v>
      </c>
      <c r="E5" s="13">
        <f t="shared" si="3"/>
        <v>10220</v>
      </c>
      <c r="F5" s="13">
        <f t="shared" si="3"/>
        <v>11230</v>
      </c>
      <c r="G5" s="13">
        <f t="shared" si="3"/>
        <v>10730</v>
      </c>
      <c r="H5" s="13">
        <f t="shared" si="3"/>
        <v>10550</v>
      </c>
      <c r="I5" s="13">
        <f t="shared" si="3"/>
        <v>10510</v>
      </c>
      <c r="J5" s="13">
        <f t="shared" si="3"/>
        <v>10990</v>
      </c>
      <c r="K5" s="13">
        <f t="shared" si="3"/>
        <v>11410</v>
      </c>
      <c r="L5" s="13">
        <f t="shared" si="3"/>
        <v>11710</v>
      </c>
      <c r="M5" s="13">
        <f t="shared" si="3"/>
        <v>11060</v>
      </c>
      <c r="N5" s="13">
        <f t="shared" si="3"/>
        <v>10250</v>
      </c>
      <c r="O5" s="13">
        <f t="shared" si="3"/>
        <v>9860</v>
      </c>
      <c r="P5" s="13">
        <f t="shared" si="3"/>
        <v>10100</v>
      </c>
      <c r="Q5" s="13">
        <f t="shared" si="3"/>
        <v>9942</v>
      </c>
      <c r="R5" s="13">
        <f t="shared" si="3"/>
        <v>10118</v>
      </c>
      <c r="S5" s="13">
        <f t="shared" si="3"/>
        <v>9943</v>
      </c>
      <c r="T5" s="13">
        <f t="shared" si="3"/>
        <v>8833</v>
      </c>
      <c r="U5" s="13">
        <f t="shared" si="3"/>
        <v>7193</v>
      </c>
      <c r="V5" s="13">
        <f>V8+V11</f>
        <v>7530</v>
      </c>
    </row>
    <row r="6" spans="1:22" s="3" customFormat="1" ht="16.5" customHeight="1">
      <c r="A6" s="11" t="s">
        <v>22</v>
      </c>
      <c r="B6" s="13">
        <f>B9+B12</f>
        <v>4674</v>
      </c>
      <c r="C6" s="13">
        <f aca="true" t="shared" si="4" ref="C6:U6">C9+C12</f>
        <v>4294</v>
      </c>
      <c r="D6" s="13">
        <f t="shared" si="4"/>
        <v>4662</v>
      </c>
      <c r="E6" s="13">
        <f t="shared" si="4"/>
        <v>5772</v>
      </c>
      <c r="F6" s="13">
        <f t="shared" si="4"/>
        <v>6914</v>
      </c>
      <c r="G6" s="13">
        <f t="shared" si="4"/>
        <v>7350</v>
      </c>
      <c r="H6" s="13">
        <f t="shared" si="4"/>
        <v>8130</v>
      </c>
      <c r="I6" s="13">
        <f t="shared" si="4"/>
        <v>8430</v>
      </c>
      <c r="J6" s="13">
        <f t="shared" si="4"/>
        <v>9080</v>
      </c>
      <c r="K6" s="13">
        <f t="shared" si="4"/>
        <v>11010</v>
      </c>
      <c r="L6" s="13">
        <f t="shared" si="4"/>
        <v>10990</v>
      </c>
      <c r="M6" s="13">
        <f t="shared" si="4"/>
        <v>10750</v>
      </c>
      <c r="N6" s="13">
        <f t="shared" si="4"/>
        <v>10498</v>
      </c>
      <c r="O6" s="13">
        <f t="shared" si="4"/>
        <v>10212</v>
      </c>
      <c r="P6" s="13">
        <f t="shared" si="4"/>
        <v>10194</v>
      </c>
      <c r="Q6" s="13">
        <f t="shared" si="4"/>
        <v>10546</v>
      </c>
      <c r="R6" s="13">
        <f t="shared" si="4"/>
        <v>10060</v>
      </c>
      <c r="S6" s="13">
        <f t="shared" si="4"/>
        <v>10200</v>
      </c>
      <c r="T6" s="13">
        <f t="shared" si="4"/>
        <v>7482</v>
      </c>
      <c r="U6" s="13">
        <f t="shared" si="4"/>
        <v>5860</v>
      </c>
      <c r="V6" s="13">
        <f>V9+V12</f>
        <v>7020</v>
      </c>
    </row>
    <row r="7" spans="1:22" s="3" customFormat="1" ht="16.5" customHeight="1">
      <c r="A7" s="7" t="s">
        <v>3</v>
      </c>
      <c r="B7" s="18">
        <f>B8+B9</f>
        <v>13890</v>
      </c>
      <c r="C7" s="18">
        <f aca="true" t="shared" si="5" ref="C7:V7">C8+C9</f>
        <v>12360</v>
      </c>
      <c r="D7" s="18">
        <f t="shared" si="5"/>
        <v>12470</v>
      </c>
      <c r="E7" s="18">
        <f t="shared" si="5"/>
        <v>13510</v>
      </c>
      <c r="F7" s="18">
        <f t="shared" si="5"/>
        <v>14920</v>
      </c>
      <c r="G7" s="18">
        <f t="shared" si="5"/>
        <v>14700</v>
      </c>
      <c r="H7" s="18">
        <f t="shared" si="5"/>
        <v>14900</v>
      </c>
      <c r="I7" s="18">
        <f t="shared" si="5"/>
        <v>15100</v>
      </c>
      <c r="J7" s="18">
        <f t="shared" si="5"/>
        <v>15560</v>
      </c>
      <c r="K7" s="18">
        <f t="shared" si="5"/>
        <v>16960</v>
      </c>
      <c r="L7" s="18">
        <f t="shared" si="5"/>
        <v>17410</v>
      </c>
      <c r="M7" s="18">
        <f t="shared" si="5"/>
        <v>17250</v>
      </c>
      <c r="N7" s="18">
        <f t="shared" si="5"/>
        <v>16800</v>
      </c>
      <c r="O7" s="18">
        <f t="shared" si="5"/>
        <v>16670</v>
      </c>
      <c r="P7" s="18">
        <f t="shared" si="5"/>
        <v>16850</v>
      </c>
      <c r="Q7" s="18">
        <f t="shared" si="5"/>
        <v>16990</v>
      </c>
      <c r="R7" s="18">
        <f t="shared" si="5"/>
        <v>16460</v>
      </c>
      <c r="S7" s="18">
        <f t="shared" si="5"/>
        <v>16230</v>
      </c>
      <c r="T7" s="18">
        <f t="shared" si="5"/>
        <v>13300</v>
      </c>
      <c r="U7" s="18">
        <f t="shared" si="5"/>
        <v>10550</v>
      </c>
      <c r="V7" s="18">
        <f t="shared" si="5"/>
        <v>11580</v>
      </c>
    </row>
    <row r="8" spans="1:22" s="3" customFormat="1" ht="16.5" customHeight="1">
      <c r="A8" s="11" t="s">
        <v>4</v>
      </c>
      <c r="B8" s="13">
        <v>9300</v>
      </c>
      <c r="C8" s="13">
        <v>8200</v>
      </c>
      <c r="D8" s="13">
        <v>8200</v>
      </c>
      <c r="E8" s="13">
        <v>8500</v>
      </c>
      <c r="F8" s="13">
        <v>9000</v>
      </c>
      <c r="G8" s="13">
        <v>8500</v>
      </c>
      <c r="H8" s="13">
        <v>8200</v>
      </c>
      <c r="I8" s="13">
        <v>8200</v>
      </c>
      <c r="J8" s="13">
        <v>8200</v>
      </c>
      <c r="K8" s="13">
        <v>8750</v>
      </c>
      <c r="L8" s="13">
        <v>9000</v>
      </c>
      <c r="M8" s="13">
        <v>8550</v>
      </c>
      <c r="N8" s="13">
        <v>8300</v>
      </c>
      <c r="O8" s="13">
        <v>8050.000000000001</v>
      </c>
      <c r="P8" s="13">
        <v>8220</v>
      </c>
      <c r="Q8" s="13">
        <v>8020</v>
      </c>
      <c r="R8" s="13">
        <v>8150</v>
      </c>
      <c r="S8" s="13">
        <v>8060.000000000001</v>
      </c>
      <c r="T8" s="13">
        <v>7110</v>
      </c>
      <c r="U8" s="13">
        <v>5850</v>
      </c>
      <c r="V8" s="13">
        <v>5980</v>
      </c>
    </row>
    <row r="9" spans="1:22" s="3" customFormat="1" ht="16.5" customHeight="1">
      <c r="A9" s="11" t="s">
        <v>22</v>
      </c>
      <c r="B9" s="13">
        <v>4590</v>
      </c>
      <c r="C9" s="13">
        <v>4160</v>
      </c>
      <c r="D9" s="13">
        <v>4270</v>
      </c>
      <c r="E9" s="13">
        <v>5010</v>
      </c>
      <c r="F9" s="13">
        <v>5920</v>
      </c>
      <c r="G9" s="13">
        <v>6200</v>
      </c>
      <c r="H9" s="13">
        <v>6700</v>
      </c>
      <c r="I9" s="13">
        <v>6900</v>
      </c>
      <c r="J9" s="13">
        <v>7360</v>
      </c>
      <c r="K9" s="13">
        <v>8210</v>
      </c>
      <c r="L9" s="13">
        <v>8410</v>
      </c>
      <c r="M9" s="13">
        <v>8700</v>
      </c>
      <c r="N9" s="13">
        <v>8500</v>
      </c>
      <c r="O9" s="13">
        <v>8620</v>
      </c>
      <c r="P9" s="13">
        <v>8630</v>
      </c>
      <c r="Q9" s="13">
        <v>8970</v>
      </c>
      <c r="R9" s="13">
        <v>8310</v>
      </c>
      <c r="S9" s="13">
        <v>8170</v>
      </c>
      <c r="T9" s="13">
        <v>6190</v>
      </c>
      <c r="U9" s="13">
        <v>4700</v>
      </c>
      <c r="V9" s="13">
        <v>5600</v>
      </c>
    </row>
    <row r="10" spans="1:22" s="3" customFormat="1" ht="16.5" customHeight="1">
      <c r="A10" s="7" t="s">
        <v>15</v>
      </c>
      <c r="B10" s="18">
        <f>+B11+B12</f>
        <v>1064</v>
      </c>
      <c r="C10" s="18">
        <f aca="true" t="shared" si="6" ref="C10:Q10">+C11+C12</f>
        <v>1254</v>
      </c>
      <c r="D10" s="18">
        <f t="shared" si="6"/>
        <v>1722</v>
      </c>
      <c r="E10" s="18">
        <f t="shared" si="6"/>
        <v>2482</v>
      </c>
      <c r="F10" s="18">
        <f t="shared" si="6"/>
        <v>3224</v>
      </c>
      <c r="G10" s="18">
        <f t="shared" si="6"/>
        <v>3380</v>
      </c>
      <c r="H10" s="18">
        <f t="shared" si="6"/>
        <v>3780</v>
      </c>
      <c r="I10" s="18">
        <f t="shared" si="6"/>
        <v>3840</v>
      </c>
      <c r="J10" s="18">
        <f t="shared" si="6"/>
        <v>4510</v>
      </c>
      <c r="K10" s="18">
        <f t="shared" si="6"/>
        <v>5460</v>
      </c>
      <c r="L10" s="18">
        <f t="shared" si="6"/>
        <v>5290</v>
      </c>
      <c r="M10" s="18">
        <f t="shared" si="6"/>
        <v>4560</v>
      </c>
      <c r="N10" s="18">
        <f t="shared" si="6"/>
        <v>3948</v>
      </c>
      <c r="O10" s="18">
        <f t="shared" si="6"/>
        <v>3402</v>
      </c>
      <c r="P10" s="18">
        <f t="shared" si="6"/>
        <v>3444</v>
      </c>
      <c r="Q10" s="18">
        <f t="shared" si="6"/>
        <v>3498</v>
      </c>
      <c r="R10" s="18">
        <f>+R11+R12</f>
        <v>3718</v>
      </c>
      <c r="S10" s="18">
        <f>+S11+S12</f>
        <v>3913</v>
      </c>
      <c r="T10" s="18">
        <f>+T11+T12</f>
        <v>3015</v>
      </c>
      <c r="U10" s="18">
        <f>+U11+U12</f>
        <v>2503</v>
      </c>
      <c r="V10" s="18">
        <f>+V11+V12</f>
        <v>2970</v>
      </c>
    </row>
    <row r="11" spans="1:22" s="3" customFormat="1" ht="16.5" customHeight="1">
      <c r="A11" s="11" t="s">
        <v>4</v>
      </c>
      <c r="B11" s="13">
        <v>980</v>
      </c>
      <c r="C11" s="13">
        <v>1120</v>
      </c>
      <c r="D11" s="13">
        <v>1330</v>
      </c>
      <c r="E11" s="13">
        <v>1720</v>
      </c>
      <c r="F11" s="13">
        <v>2230</v>
      </c>
      <c r="G11" s="13">
        <v>2230</v>
      </c>
      <c r="H11" s="13">
        <v>2350</v>
      </c>
      <c r="I11" s="13">
        <v>2310</v>
      </c>
      <c r="J11" s="13">
        <v>2790</v>
      </c>
      <c r="K11" s="13">
        <v>2660</v>
      </c>
      <c r="L11" s="13">
        <v>2710</v>
      </c>
      <c r="M11" s="13">
        <v>2510</v>
      </c>
      <c r="N11" s="13">
        <v>1950</v>
      </c>
      <c r="O11" s="13">
        <v>1810</v>
      </c>
      <c r="P11" s="13">
        <v>1880</v>
      </c>
      <c r="Q11" s="13">
        <v>1922</v>
      </c>
      <c r="R11" s="13">
        <v>1968</v>
      </c>
      <c r="S11" s="13">
        <v>1883</v>
      </c>
      <c r="T11" s="13">
        <v>1723</v>
      </c>
      <c r="U11" s="13">
        <v>1343</v>
      </c>
      <c r="V11" s="13">
        <v>1550</v>
      </c>
    </row>
    <row r="12" spans="1:22" s="3" customFormat="1" ht="16.5" customHeight="1">
      <c r="A12" s="11" t="s">
        <v>22</v>
      </c>
      <c r="B12" s="13">
        <v>84</v>
      </c>
      <c r="C12" s="13">
        <v>134</v>
      </c>
      <c r="D12" s="13">
        <v>392</v>
      </c>
      <c r="E12" s="13">
        <v>762</v>
      </c>
      <c r="F12" s="13">
        <v>994</v>
      </c>
      <c r="G12" s="13">
        <v>1150</v>
      </c>
      <c r="H12" s="13">
        <v>1430</v>
      </c>
      <c r="I12" s="13">
        <v>1530</v>
      </c>
      <c r="J12" s="13">
        <v>1720</v>
      </c>
      <c r="K12" s="13">
        <v>2800</v>
      </c>
      <c r="L12" s="13">
        <v>2580</v>
      </c>
      <c r="M12" s="13">
        <v>2050</v>
      </c>
      <c r="N12" s="13">
        <v>1998</v>
      </c>
      <c r="O12" s="13">
        <v>1592</v>
      </c>
      <c r="P12" s="13">
        <v>1564</v>
      </c>
      <c r="Q12" s="13">
        <v>1576</v>
      </c>
      <c r="R12" s="13">
        <v>1750</v>
      </c>
      <c r="S12" s="13">
        <v>2029.9999999999998</v>
      </c>
      <c r="T12" s="13">
        <v>1292</v>
      </c>
      <c r="U12" s="13">
        <v>1160</v>
      </c>
      <c r="V12" s="13">
        <v>1420</v>
      </c>
    </row>
    <row r="13" spans="1:22" s="10" customFormat="1" ht="16.5" customHeight="1">
      <c r="A13" s="7" t="s">
        <v>16</v>
      </c>
      <c r="B13" s="14">
        <v>37530</v>
      </c>
      <c r="C13" s="14">
        <v>37290</v>
      </c>
      <c r="D13" s="14">
        <v>36950</v>
      </c>
      <c r="E13" s="14">
        <v>38057</v>
      </c>
      <c r="F13" s="14">
        <v>40141</v>
      </c>
      <c r="G13" s="14">
        <v>41758</v>
      </c>
      <c r="H13" s="14">
        <v>40801</v>
      </c>
      <c r="I13" s="14">
        <v>41237.181</v>
      </c>
      <c r="J13" s="14">
        <v>40841.227999999996</v>
      </c>
      <c r="K13" s="14">
        <v>40739.35</v>
      </c>
      <c r="L13" s="14">
        <v>41620.429000000004</v>
      </c>
      <c r="M13" s="14">
        <v>42623.518</v>
      </c>
      <c r="N13" s="14">
        <v>43025.085</v>
      </c>
      <c r="O13" s="14">
        <v>43571.652</v>
      </c>
      <c r="P13" s="14">
        <v>42545.06</v>
      </c>
      <c r="Q13" s="14">
        <v>44138.263000000006</v>
      </c>
      <c r="R13" s="14">
        <v>42565.544</v>
      </c>
      <c r="S13" s="14">
        <v>41418.561</v>
      </c>
      <c r="T13" s="14">
        <v>36530.404</v>
      </c>
      <c r="U13" s="14">
        <v>35491.762</v>
      </c>
      <c r="V13" s="14">
        <v>36883.987</v>
      </c>
    </row>
    <row r="14" spans="1:22" s="3" customFormat="1" ht="16.5" customHeight="1">
      <c r="A14" s="7" t="s">
        <v>17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9"/>
      <c r="O14" s="9"/>
      <c r="P14" s="9"/>
      <c r="Q14" s="9"/>
      <c r="R14" s="9"/>
      <c r="S14" s="9"/>
      <c r="T14" s="17"/>
      <c r="U14" s="17"/>
      <c r="V14" s="17"/>
    </row>
    <row r="15" spans="1:22" s="3" customFormat="1" ht="16.5" customHeight="1">
      <c r="A15" s="7" t="s">
        <v>2</v>
      </c>
      <c r="B15" s="14">
        <f>B16+B17</f>
        <v>446.91137999999995</v>
      </c>
      <c r="C15" s="14">
        <f aca="true" t="shared" si="7" ref="C15:V15">C16+C17</f>
        <v>437.38571</v>
      </c>
      <c r="D15" s="14">
        <f t="shared" si="7"/>
        <v>486.39702</v>
      </c>
      <c r="E15" s="14">
        <f t="shared" si="7"/>
        <v>523.826326</v>
      </c>
      <c r="F15" s="14">
        <f t="shared" si="7"/>
        <v>582.002939</v>
      </c>
      <c r="G15" s="14">
        <f t="shared" si="7"/>
        <v>611.11204</v>
      </c>
      <c r="H15" s="14">
        <f t="shared" si="7"/>
        <v>627.272567</v>
      </c>
      <c r="I15" s="14">
        <f t="shared" si="7"/>
        <v>642.072213357</v>
      </c>
      <c r="J15" s="14">
        <f t="shared" si="7"/>
        <v>651.4978254619999</v>
      </c>
      <c r="K15" s="14">
        <f t="shared" si="7"/>
        <v>697.987012568</v>
      </c>
      <c r="L15" s="14">
        <f t="shared" si="7"/>
        <v>735.9658936620001</v>
      </c>
      <c r="M15" s="14">
        <f t="shared" si="7"/>
        <v>736.793696056</v>
      </c>
      <c r="N15" s="14">
        <f t="shared" si="7"/>
        <v>720.528580148</v>
      </c>
      <c r="O15" s="14">
        <f t="shared" si="7"/>
        <v>738.1930665450001</v>
      </c>
      <c r="P15" s="14">
        <f t="shared" si="7"/>
        <v>765.108240945</v>
      </c>
      <c r="Q15" s="14">
        <f t="shared" si="7"/>
        <v>776.137025492</v>
      </c>
      <c r="R15" s="14">
        <f t="shared" si="7"/>
        <v>785.629584152</v>
      </c>
      <c r="S15" s="14">
        <f t="shared" si="7"/>
        <v>774.4120841499999</v>
      </c>
      <c r="T15" s="14">
        <f t="shared" si="7"/>
        <v>642.676412068</v>
      </c>
      <c r="U15" s="14">
        <f t="shared" si="7"/>
        <v>574.862982225</v>
      </c>
      <c r="V15" s="14">
        <f t="shared" si="7"/>
        <v>635.2586748059999</v>
      </c>
    </row>
    <row r="16" spans="1:22" s="3" customFormat="1" ht="16.5" customHeight="1">
      <c r="A16" s="11" t="s">
        <v>3</v>
      </c>
      <c r="B16" s="13">
        <v>227.1015</v>
      </c>
      <c r="C16" s="13">
        <v>208.2992</v>
      </c>
      <c r="D16" s="13">
        <v>240.46295</v>
      </c>
      <c r="E16" s="13">
        <v>267.264</v>
      </c>
      <c r="F16" s="13">
        <v>291.1851</v>
      </c>
      <c r="G16" s="13">
        <v>291.93387</v>
      </c>
      <c r="H16" s="13">
        <v>297.8777</v>
      </c>
      <c r="I16" s="13">
        <v>306.450566982</v>
      </c>
      <c r="J16" s="13">
        <v>316.13919486799995</v>
      </c>
      <c r="K16" s="13">
        <v>348.152409416</v>
      </c>
      <c r="L16" s="13">
        <v>380.24431910000004</v>
      </c>
      <c r="M16" s="13">
        <v>369.442708023</v>
      </c>
      <c r="N16" s="13">
        <v>370.7442009</v>
      </c>
      <c r="O16" s="13">
        <v>381.7735673760001</v>
      </c>
      <c r="P16" s="13">
        <v>407.307559602</v>
      </c>
      <c r="Q16" s="13">
        <v>421.46264558800004</v>
      </c>
      <c r="R16" s="13">
        <v>444.72879860600005</v>
      </c>
      <c r="S16" s="13">
        <v>435.34900639999995</v>
      </c>
      <c r="T16" s="13">
        <v>350.945168486</v>
      </c>
      <c r="U16" s="13">
        <v>273.77497995</v>
      </c>
      <c r="V16" s="13">
        <v>311.19885689999995</v>
      </c>
    </row>
    <row r="17" spans="1:22" s="3" customFormat="1" ht="16.5" customHeight="1">
      <c r="A17" s="11" t="s">
        <v>5</v>
      </c>
      <c r="B17" s="13">
        <v>219.80987999999996</v>
      </c>
      <c r="C17" s="13">
        <v>229.08651</v>
      </c>
      <c r="D17" s="13">
        <v>245.93407</v>
      </c>
      <c r="E17" s="13">
        <v>256.562326</v>
      </c>
      <c r="F17" s="13">
        <v>290.817839</v>
      </c>
      <c r="G17" s="13">
        <v>319.17817</v>
      </c>
      <c r="H17" s="13">
        <v>329.394867</v>
      </c>
      <c r="I17" s="13">
        <v>335.62164637499995</v>
      </c>
      <c r="J17" s="13">
        <v>335.358630594</v>
      </c>
      <c r="K17" s="13">
        <v>349.834603152</v>
      </c>
      <c r="L17" s="13">
        <v>355.721574562</v>
      </c>
      <c r="M17" s="13">
        <v>367.350988033</v>
      </c>
      <c r="N17" s="13">
        <v>349.784379248</v>
      </c>
      <c r="O17" s="13">
        <v>356.419499169</v>
      </c>
      <c r="P17" s="13">
        <v>357.800681343</v>
      </c>
      <c r="Q17" s="13">
        <v>354.674379904</v>
      </c>
      <c r="R17" s="13">
        <v>340.900785546</v>
      </c>
      <c r="S17" s="13">
        <v>339.06307775</v>
      </c>
      <c r="T17" s="13">
        <v>291.731243582</v>
      </c>
      <c r="U17" s="13">
        <v>301.088002275</v>
      </c>
      <c r="V17" s="13">
        <v>324.059817906</v>
      </c>
    </row>
    <row r="18" spans="1:22" s="3" customFormat="1" ht="16.5" customHeight="1">
      <c r="A18" s="7" t="s">
        <v>19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9"/>
      <c r="O18" s="9"/>
      <c r="P18" s="9"/>
      <c r="Q18" s="9"/>
      <c r="R18" s="9"/>
      <c r="S18" s="9"/>
      <c r="T18" s="17"/>
      <c r="U18" s="17"/>
      <c r="V18" s="17"/>
    </row>
    <row r="19" spans="1:22" s="3" customFormat="1" ht="16.5" customHeight="1">
      <c r="A19" s="11" t="s">
        <v>10</v>
      </c>
      <c r="B19" s="13">
        <v>8691.392065344222</v>
      </c>
      <c r="C19" s="13">
        <v>8812.92988112029</v>
      </c>
      <c r="D19" s="13">
        <v>9759.16974317817</v>
      </c>
      <c r="E19" s="13">
        <v>10078.040787271293</v>
      </c>
      <c r="F19" s="13">
        <v>10543.340501077879</v>
      </c>
      <c r="G19" s="13">
        <v>10818.44002265968</v>
      </c>
      <c r="H19" s="13">
        <v>11221.133199763868</v>
      </c>
      <c r="I19" s="13">
        <v>11384.764957056426</v>
      </c>
      <c r="J19" s="13">
        <v>11544.620754256626</v>
      </c>
      <c r="K19" s="13">
        <v>12098.029218081503</v>
      </c>
      <c r="L19" s="13">
        <v>12469.1553045457</v>
      </c>
      <c r="M19" s="13">
        <v>12320.69553356083</v>
      </c>
      <c r="N19" s="13">
        <v>12034.228969273681</v>
      </c>
      <c r="O19" s="13">
        <v>12252.704775044404</v>
      </c>
      <c r="P19" s="13">
        <v>12867.954245623172</v>
      </c>
      <c r="Q19" s="13">
        <v>12695.364512180213</v>
      </c>
      <c r="R19" s="13">
        <v>13287.259446651471</v>
      </c>
      <c r="S19" s="16">
        <v>13451.073156212582</v>
      </c>
      <c r="T19" s="16">
        <v>12909.005466894305</v>
      </c>
      <c r="U19" s="16">
        <v>12517.901211938904</v>
      </c>
      <c r="V19" s="16">
        <v>13105.071881467156</v>
      </c>
    </row>
    <row r="20" spans="1:22" s="3" customFormat="1" ht="16.5" customHeight="1">
      <c r="A20" s="11" t="s">
        <v>3</v>
      </c>
      <c r="B20" s="13">
        <v>16350</v>
      </c>
      <c r="C20" s="13">
        <v>16880</v>
      </c>
      <c r="D20" s="13">
        <v>18655</v>
      </c>
      <c r="E20" s="13">
        <v>19200</v>
      </c>
      <c r="F20" s="13">
        <v>19335</v>
      </c>
      <c r="G20" s="13">
        <v>19819</v>
      </c>
      <c r="H20" s="13">
        <v>19727</v>
      </c>
      <c r="I20" s="13">
        <v>20214</v>
      </c>
      <c r="J20" s="13">
        <v>20276</v>
      </c>
      <c r="K20" s="13">
        <v>20534</v>
      </c>
      <c r="L20" s="13">
        <v>21850</v>
      </c>
      <c r="M20" s="13">
        <v>21507</v>
      </c>
      <c r="N20" s="13">
        <v>22005</v>
      </c>
      <c r="O20" s="13">
        <v>22894</v>
      </c>
      <c r="P20" s="13">
        <v>24082</v>
      </c>
      <c r="Q20" s="13">
        <v>24796</v>
      </c>
      <c r="R20" s="13">
        <v>26854</v>
      </c>
      <c r="S20" s="13">
        <v>26950</v>
      </c>
      <c r="T20" s="13">
        <v>26477</v>
      </c>
      <c r="U20" s="13">
        <v>26245</v>
      </c>
      <c r="V20" s="13">
        <v>26850</v>
      </c>
    </row>
    <row r="21" spans="1:22" s="3" customFormat="1" ht="16.5" customHeight="1" thickBot="1">
      <c r="A21" s="12" t="s">
        <v>5</v>
      </c>
      <c r="B21" s="15">
        <v>5856.9112709832125</v>
      </c>
      <c r="C21" s="15">
        <v>6143.376508447305</v>
      </c>
      <c r="D21" s="15">
        <v>6655.861163734777</v>
      </c>
      <c r="E21" s="15">
        <v>6741.527866095594</v>
      </c>
      <c r="F21" s="15">
        <v>7244.907675444059</v>
      </c>
      <c r="G21" s="15">
        <v>7643.521480913838</v>
      </c>
      <c r="H21" s="15">
        <v>8073.20573025171</v>
      </c>
      <c r="I21" s="15">
        <v>8138.811583046861</v>
      </c>
      <c r="J21" s="15">
        <v>8211.276864495849</v>
      </c>
      <c r="K21" s="15">
        <v>8587.142483912974</v>
      </c>
      <c r="L21" s="15">
        <v>8546.802210087742</v>
      </c>
      <c r="M21" s="15">
        <v>8618.504648841987</v>
      </c>
      <c r="N21" s="15">
        <v>8129.777762158983</v>
      </c>
      <c r="O21" s="15">
        <v>8180.077706693333</v>
      </c>
      <c r="P21" s="15">
        <v>8409.923063758755</v>
      </c>
      <c r="Q21" s="15">
        <v>8035.530983718139</v>
      </c>
      <c r="R21" s="15">
        <v>8008.843621169272</v>
      </c>
      <c r="S21" s="15">
        <v>8186.259241357999</v>
      </c>
      <c r="T21" s="15">
        <v>7985.984594695421</v>
      </c>
      <c r="U21" s="15">
        <v>8483.320785116275</v>
      </c>
      <c r="V21" s="15">
        <v>8785.921595352476</v>
      </c>
    </row>
    <row r="22" spans="1:16" s="3" customFormat="1" ht="12.75" customHeight="1">
      <c r="A22" s="37" t="s">
        <v>11</v>
      </c>
      <c r="B22" s="37"/>
      <c r="C22" s="37"/>
      <c r="D22" s="37"/>
      <c r="E22" s="37"/>
      <c r="F22" s="37"/>
      <c r="G22" s="37"/>
      <c r="H22" s="37"/>
      <c r="I22" s="4"/>
      <c r="J22" s="4"/>
      <c r="K22" s="4"/>
      <c r="L22" s="4"/>
      <c r="M22" s="5"/>
      <c r="N22" s="5"/>
      <c r="O22" s="6"/>
      <c r="P22" s="6"/>
    </row>
    <row r="23" spans="1:16" s="3" customFormat="1" ht="12.75" customHeight="1">
      <c r="A23" s="38"/>
      <c r="B23" s="32"/>
      <c r="C23" s="32"/>
      <c r="D23" s="32"/>
      <c r="E23" s="32"/>
      <c r="F23" s="32"/>
      <c r="G23" s="32"/>
      <c r="H23" s="32"/>
      <c r="I23" s="4"/>
      <c r="J23" s="4"/>
      <c r="K23" s="4"/>
      <c r="L23" s="4"/>
      <c r="M23" s="5"/>
      <c r="N23" s="5"/>
      <c r="O23" s="6"/>
      <c r="P23" s="6"/>
    </row>
    <row r="24" spans="1:8" s="22" customFormat="1" ht="12.75" customHeight="1">
      <c r="A24" s="34" t="s">
        <v>20</v>
      </c>
      <c r="B24" s="32"/>
      <c r="C24" s="32"/>
      <c r="D24" s="32"/>
      <c r="E24" s="32"/>
      <c r="F24" s="32"/>
      <c r="G24" s="32"/>
      <c r="H24" s="32"/>
    </row>
    <row r="25" spans="1:8" s="22" customFormat="1" ht="12.75" customHeight="1">
      <c r="A25" s="34" t="s">
        <v>23</v>
      </c>
      <c r="B25" s="32"/>
      <c r="C25" s="32"/>
      <c r="D25" s="32"/>
      <c r="E25" s="32"/>
      <c r="F25" s="32"/>
      <c r="G25" s="32"/>
      <c r="H25" s="32"/>
    </row>
    <row r="26" spans="1:8" s="22" customFormat="1" ht="12.75" customHeight="1">
      <c r="A26" s="34"/>
      <c r="B26" s="32"/>
      <c r="C26" s="32"/>
      <c r="D26" s="32"/>
      <c r="E26" s="32"/>
      <c r="F26" s="32"/>
      <c r="G26" s="32"/>
      <c r="H26" s="32"/>
    </row>
    <row r="27" spans="1:20" s="22" customFormat="1" ht="12.75" customHeight="1">
      <c r="A27" s="27" t="s">
        <v>13</v>
      </c>
      <c r="B27" s="27"/>
      <c r="C27" s="27"/>
      <c r="D27" s="27"/>
      <c r="E27" s="27"/>
      <c r="F27" s="27"/>
      <c r="G27" s="27"/>
      <c r="H27" s="27"/>
      <c r="O27" s="23"/>
      <c r="P27" s="23"/>
      <c r="Q27" s="23"/>
      <c r="R27" s="23"/>
      <c r="S27" s="23"/>
      <c r="T27" s="23"/>
    </row>
    <row r="28" spans="1:20" s="22" customFormat="1" ht="25.5" customHeight="1">
      <c r="A28" s="28" t="s">
        <v>21</v>
      </c>
      <c r="B28" s="28"/>
      <c r="C28" s="28"/>
      <c r="D28" s="28"/>
      <c r="E28" s="28"/>
      <c r="F28" s="28"/>
      <c r="G28" s="28"/>
      <c r="H28" s="28"/>
      <c r="O28" s="23"/>
      <c r="P28" s="23"/>
      <c r="Q28" s="23"/>
      <c r="R28" s="23"/>
      <c r="S28" s="23"/>
      <c r="T28" s="23"/>
    </row>
    <row r="29" spans="1:20" ht="12.75" customHeight="1">
      <c r="A29" s="32" t="s">
        <v>12</v>
      </c>
      <c r="B29" s="32"/>
      <c r="C29" s="32"/>
      <c r="D29" s="32"/>
      <c r="E29" s="32"/>
      <c r="F29" s="32"/>
      <c r="G29" s="32"/>
      <c r="H29" s="32"/>
      <c r="O29" s="23"/>
      <c r="P29" s="23"/>
      <c r="Q29" s="23"/>
      <c r="R29" s="23"/>
      <c r="S29" s="23"/>
      <c r="T29" s="23"/>
    </row>
    <row r="30" spans="1:20" ht="12.75" customHeight="1">
      <c r="A30" s="30"/>
      <c r="B30" s="30"/>
      <c r="C30" s="30"/>
      <c r="D30" s="30"/>
      <c r="E30" s="30"/>
      <c r="F30" s="30"/>
      <c r="G30" s="30"/>
      <c r="H30" s="30"/>
      <c r="O30" s="23"/>
      <c r="P30" s="23"/>
      <c r="Q30" s="23"/>
      <c r="R30" s="23"/>
      <c r="S30" s="23"/>
      <c r="T30" s="23"/>
    </row>
    <row r="31" spans="1:8" ht="12.75" customHeight="1">
      <c r="A31" s="31" t="s">
        <v>0</v>
      </c>
      <c r="B31" s="31"/>
      <c r="C31" s="31"/>
      <c r="D31" s="31"/>
      <c r="E31" s="32"/>
      <c r="F31" s="32"/>
      <c r="G31" s="32"/>
      <c r="H31" s="32"/>
    </row>
    <row r="32" spans="1:8" ht="12.75" customHeight="1">
      <c r="A32" s="31" t="s">
        <v>9</v>
      </c>
      <c r="B32" s="32"/>
      <c r="C32" s="32"/>
      <c r="D32" s="32"/>
      <c r="E32" s="32"/>
      <c r="F32" s="32"/>
      <c r="G32" s="32"/>
      <c r="H32" s="32"/>
    </row>
    <row r="33" spans="1:8" ht="12.75" customHeight="1">
      <c r="A33" s="29" t="s">
        <v>18</v>
      </c>
      <c r="B33" s="29"/>
      <c r="C33" s="29"/>
      <c r="D33" s="29"/>
      <c r="E33" s="29"/>
      <c r="F33" s="29"/>
      <c r="G33" s="29"/>
      <c r="H33" s="29"/>
    </row>
    <row r="34" spans="1:8" ht="12.75" customHeight="1">
      <c r="A34" s="33" t="s">
        <v>6</v>
      </c>
      <c r="B34" s="26"/>
      <c r="C34" s="26"/>
      <c r="D34" s="26"/>
      <c r="E34" s="26"/>
      <c r="F34" s="26"/>
      <c r="G34" s="26"/>
      <c r="H34" s="26"/>
    </row>
    <row r="35" spans="1:8" ht="12.75" customHeight="1">
      <c r="A35" s="26" t="s">
        <v>14</v>
      </c>
      <c r="B35" s="26"/>
      <c r="C35" s="26"/>
      <c r="D35" s="26"/>
      <c r="E35" s="26"/>
      <c r="F35" s="26"/>
      <c r="G35" s="26"/>
      <c r="H35" s="26"/>
    </row>
    <row r="38" spans="3:22" ht="12.7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</sheetData>
  <sheetProtection/>
  <mergeCells count="15">
    <mergeCell ref="A26:H26"/>
    <mergeCell ref="A1:V1"/>
    <mergeCell ref="A24:H24"/>
    <mergeCell ref="A22:H22"/>
    <mergeCell ref="A23:H23"/>
    <mergeCell ref="A25:H25"/>
    <mergeCell ref="A35:H35"/>
    <mergeCell ref="A27:H27"/>
    <mergeCell ref="A28:H28"/>
    <mergeCell ref="A33:H33"/>
    <mergeCell ref="A30:H30"/>
    <mergeCell ref="A31:H31"/>
    <mergeCell ref="A32:H32"/>
    <mergeCell ref="A34:H34"/>
    <mergeCell ref="A29:H29"/>
  </mergeCells>
  <printOptions/>
  <pageMargins left="0.75" right="0.75" top="1" bottom="1" header="0.5" footer="0.5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Schiro, Michael CTR (RITA)</dc:creator>
  <cp:keywords/>
  <dc:description/>
  <cp:lastModifiedBy>USDOT User</cp:lastModifiedBy>
  <cp:lastPrinted>2009-07-06T14:29:15Z</cp:lastPrinted>
  <dcterms:created xsi:type="dcterms:W3CDTF">1980-01-01T05:00:00Z</dcterms:created>
  <dcterms:modified xsi:type="dcterms:W3CDTF">2012-01-11T15:04:11Z</dcterms:modified>
  <cp:category/>
  <cp:version/>
  <cp:contentType/>
  <cp:contentStatus/>
</cp:coreProperties>
</file>