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<sst xmlns="http://schemas.openxmlformats.org/spreadsheetml/2006/main" count="43" uniqueCount="27">
  <si>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Total</t>
  </si>
  <si>
    <t>(Millions of current dollars)</t>
  </si>
  <si>
    <t xml:space="preserve">  HHS</t>
  </si>
  <si>
    <t xml:space="preserve">  NASA</t>
  </si>
  <si>
    <t xml:space="preserve">  DOE</t>
  </si>
  <si>
    <t xml:space="preserve">  NSF</t>
  </si>
  <si>
    <t xml:space="preserve">  USDA</t>
  </si>
  <si>
    <t xml:space="preserve">  All other</t>
  </si>
  <si>
    <t>By agency</t>
  </si>
  <si>
    <t xml:space="preserve">  DoD</t>
  </si>
  <si>
    <t xml:space="preserve"> </t>
  </si>
  <si>
    <t xml:space="preserve">                  NASA = National Aeronautics and Space Administration; DOE= Department of Energy;</t>
  </si>
  <si>
    <t xml:space="preserve">                  NSF = National Science Foundation; and USDA = Department of Agriculture</t>
  </si>
  <si>
    <t xml:space="preserve">   All other</t>
  </si>
  <si>
    <t>(Millions of constant 1996 dollars)</t>
  </si>
  <si>
    <r>
      <t>KEY</t>
    </r>
    <r>
      <rPr>
        <sz val="9"/>
        <rFont val="Arial Narrow"/>
        <family val="2"/>
      </rPr>
      <t>:          DoD = Department of Defense; HHS = Department of Health and Human Services;</t>
    </r>
  </si>
  <si>
    <r>
      <t>SOURCE</t>
    </r>
    <r>
      <rPr>
        <sz val="9"/>
        <rFont val="Arial Narrow"/>
        <family val="2"/>
      </rPr>
      <t xml:space="preserve">:  National Science Foundation/Division of Science Resources Statistics, </t>
    </r>
    <r>
      <rPr>
        <i/>
        <sz val="9"/>
        <rFont val="Arial Narrow"/>
        <family val="2"/>
      </rPr>
      <t xml:space="preserve">Federal Funds for Research and Development:  </t>
    </r>
  </si>
  <si>
    <t>FY 1995 actual</t>
  </si>
  <si>
    <t>FY 1999 actual</t>
  </si>
  <si>
    <t>FY 2000 actual</t>
  </si>
  <si>
    <t>FY 2002  preliminary</t>
  </si>
  <si>
    <t>FY 2001 actual</t>
  </si>
  <si>
    <t>FY 2003  preliminary</t>
  </si>
  <si>
    <r>
      <t>Table 1.</t>
    </r>
    <r>
      <rPr>
        <b/>
        <sz val="10"/>
        <color indexed="8"/>
        <rFont val="Arial Narrow"/>
        <family val="2"/>
      </rPr>
      <t xml:space="preserve">  Federal obligations for R&amp;D and R&amp;D plant: fiscal years (FYs) 1990–2003, selected years</t>
    </r>
  </si>
  <si>
    <t>Average annual percent change FYs 1990–2003</t>
  </si>
  <si>
    <r>
      <t xml:space="preserve">                  </t>
    </r>
    <r>
      <rPr>
        <i/>
        <sz val="9"/>
        <rFont val="Arial Narrow"/>
        <family val="2"/>
      </rPr>
      <t xml:space="preserve">Fiscal Years 2001, 2002, and 2003, </t>
    </r>
    <r>
      <rPr>
        <sz val="9"/>
        <rFont val="Arial Narrow"/>
        <family val="2"/>
      </rPr>
      <t>volume 51, forthcoming</t>
    </r>
  </si>
  <si>
    <t>FY 1990 actual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</si>
</sst>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@&quot;.........................................................&quot;"/>
    <numFmt numFmtId="166" formatCode="#,##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 quotePrefix="1">
      <alignment horizontal="center"/>
    </xf>
    <xf numFmtId="3" fontId="6" fillId="0" borderId="0" xfId="0" applyNumberFormat="1" applyFont="1" applyBorder="1" applyAlignment="1" quotePrefix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6" fillId="0" borderId="2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65" fontId="6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0" fillId="0" borderId="7" xfId="0" applyBorder="1" applyAlignment="1">
      <alignment vertical="center" wrapText="1"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0" fillId="0" borderId="7" xfId="0" applyBorder="1" applyAlignment="1">
      <alignment horizontal="center" vertical="center" wrapText="1"/>
    </xf>
    <xf numFmtId="3" fontId="6" fillId="0" borderId="8" xfId="0" applyNumberFormat="1" applyFont="1" applyBorder="1" applyAlignment="1" quotePrefix="1">
      <alignment/>
    </xf>
    <xf numFmtId="0" fontId="0" fillId="0" borderId="10" xfId="0" applyBorder="1" applyAlignment="1">
      <alignment horizontal="center" vertical="center" wrapText="1"/>
    </xf>
    <xf numFmtId="3" fontId="6" fillId="0" borderId="2" xfId="0" applyNumberFormat="1" applyFont="1" applyBorder="1" applyAlignment="1" quotePrefix="1">
      <alignment/>
    </xf>
    <xf numFmtId="0" fontId="6" fillId="0" borderId="4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7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10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workbookViewId="0" topLeftCell="A1">
      <selection activeCell="A1" sqref="A1:I1"/>
    </sheetView>
  </sheetViews>
  <sheetFormatPr defaultColWidth="9.140625" defaultRowHeight="12.75"/>
  <cols>
    <col min="1" max="1" width="12.8515625" style="1" customWidth="1"/>
    <col min="2" max="8" width="7.7109375" style="1" customWidth="1"/>
    <col min="9" max="9" width="10.7109375" style="1" customWidth="1"/>
    <col min="10" max="10" width="11.140625" style="1" customWidth="1"/>
    <col min="11" max="16384" width="9.140625" style="1" customWidth="1"/>
  </cols>
  <sheetData>
    <row r="1" spans="1:9" s="2" customFormat="1" ht="18.75" customHeight="1">
      <c r="A1" s="51" t="s">
        <v>23</v>
      </c>
      <c r="B1" s="52"/>
      <c r="C1" s="52"/>
      <c r="D1" s="52"/>
      <c r="E1" s="52"/>
      <c r="F1" s="52"/>
      <c r="G1" s="52"/>
      <c r="H1" s="52"/>
      <c r="I1" s="52"/>
    </row>
    <row r="2" spans="1:10" ht="13.5" customHeight="1">
      <c r="A2" s="53" t="s">
        <v>8</v>
      </c>
      <c r="B2" s="56" t="s">
        <v>26</v>
      </c>
      <c r="C2" s="56" t="s">
        <v>17</v>
      </c>
      <c r="D2" s="56" t="s">
        <v>18</v>
      </c>
      <c r="E2" s="56" t="s">
        <v>19</v>
      </c>
      <c r="F2" s="56" t="s">
        <v>21</v>
      </c>
      <c r="G2" s="56" t="s">
        <v>20</v>
      </c>
      <c r="H2" s="56" t="s">
        <v>22</v>
      </c>
      <c r="I2" s="59" t="s">
        <v>24</v>
      </c>
      <c r="J2" s="3"/>
    </row>
    <row r="3" spans="1:10" ht="13.5">
      <c r="A3" s="54"/>
      <c r="B3" s="57"/>
      <c r="C3" s="57"/>
      <c r="D3" s="58"/>
      <c r="E3" s="61"/>
      <c r="F3" s="56"/>
      <c r="G3" s="56"/>
      <c r="H3" s="58"/>
      <c r="I3" s="60"/>
      <c r="J3" s="3"/>
    </row>
    <row r="4" spans="1:10" ht="13.5">
      <c r="A4" s="54"/>
      <c r="B4" s="57"/>
      <c r="C4" s="57"/>
      <c r="D4" s="58"/>
      <c r="E4" s="61"/>
      <c r="F4" s="56"/>
      <c r="G4" s="56"/>
      <c r="H4" s="58"/>
      <c r="I4" s="60"/>
      <c r="J4" s="3"/>
    </row>
    <row r="5" spans="1:10" ht="4.5" customHeight="1">
      <c r="A5" s="55"/>
      <c r="B5" s="57"/>
      <c r="C5" s="57"/>
      <c r="D5" s="58"/>
      <c r="E5" s="61"/>
      <c r="F5" s="56"/>
      <c r="G5" s="56"/>
      <c r="H5" s="58"/>
      <c r="I5" s="60"/>
      <c r="J5" s="3"/>
    </row>
    <row r="6" spans="1:10" ht="12" customHeight="1">
      <c r="A6" s="16"/>
      <c r="B6" s="62" t="s">
        <v>1</v>
      </c>
      <c r="C6" s="64"/>
      <c r="D6" s="64"/>
      <c r="E6" s="64"/>
      <c r="F6" s="64"/>
      <c r="G6" s="64"/>
      <c r="H6" s="64"/>
      <c r="I6" s="24"/>
      <c r="J6" s="3"/>
    </row>
    <row r="7" spans="1:10" ht="4.5" customHeight="1">
      <c r="A7" s="21"/>
      <c r="B7" s="33"/>
      <c r="C7" s="34"/>
      <c r="D7" s="19"/>
      <c r="E7" s="37"/>
      <c r="F7" s="20"/>
      <c r="G7" s="37"/>
      <c r="H7" s="39"/>
      <c r="I7" s="21"/>
      <c r="J7" s="3"/>
    </row>
    <row r="8" spans="1:10" ht="12" customHeight="1">
      <c r="A8" s="22" t="s">
        <v>0</v>
      </c>
      <c r="B8" s="28">
        <v>65831.189</v>
      </c>
      <c r="C8" s="35">
        <v>70442.935</v>
      </c>
      <c r="D8" s="5">
        <v>77386.4</v>
      </c>
      <c r="E8" s="38">
        <v>77356.165</v>
      </c>
      <c r="F8" s="5">
        <v>84003.042</v>
      </c>
      <c r="G8" s="38">
        <v>97464.561</v>
      </c>
      <c r="H8" s="40">
        <v>103113.81</v>
      </c>
      <c r="I8" s="25">
        <f>((H8/B8)^0.076923-1)*100</f>
        <v>3.512107108013107</v>
      </c>
      <c r="J8" s="3"/>
    </row>
    <row r="9" spans="1:10" ht="12" customHeight="1">
      <c r="A9" s="22"/>
      <c r="B9" s="28"/>
      <c r="C9" s="35"/>
      <c r="D9" s="5"/>
      <c r="E9" s="38"/>
      <c r="F9" s="5"/>
      <c r="G9" s="38"/>
      <c r="H9" s="40"/>
      <c r="I9" s="25" t="s">
        <v>10</v>
      </c>
      <c r="J9" s="3"/>
    </row>
    <row r="10" spans="1:10" ht="12" customHeight="1">
      <c r="A10" s="22" t="s">
        <v>9</v>
      </c>
      <c r="B10" s="28">
        <v>37755.497</v>
      </c>
      <c r="C10" s="35">
        <v>33856.799</v>
      </c>
      <c r="D10" s="5">
        <v>35753.4</v>
      </c>
      <c r="E10" s="38">
        <v>33215.2</v>
      </c>
      <c r="F10" s="5">
        <v>35570</v>
      </c>
      <c r="G10" s="38">
        <v>43508.7</v>
      </c>
      <c r="H10" s="40">
        <v>45187.1</v>
      </c>
      <c r="I10" s="25">
        <f>((H10/B10)^0.076923-1)*100</f>
        <v>1.3917527714745637</v>
      </c>
      <c r="J10" s="3"/>
    </row>
    <row r="11" spans="1:10" ht="12" customHeight="1">
      <c r="A11" s="17" t="s">
        <v>2</v>
      </c>
      <c r="B11" s="28">
        <v>8513.441</v>
      </c>
      <c r="C11" s="35">
        <v>11710.952</v>
      </c>
      <c r="D11" s="5">
        <v>16167.6</v>
      </c>
      <c r="E11" s="38">
        <v>18645.5</v>
      </c>
      <c r="F11" s="5">
        <v>21641.9</v>
      </c>
      <c r="G11" s="38">
        <v>24653.5</v>
      </c>
      <c r="H11" s="40">
        <v>28277.5</v>
      </c>
      <c r="I11" s="25">
        <f>((H11/B11)^0.076923-1)*100</f>
        <v>9.67375673532953</v>
      </c>
      <c r="J11" s="3"/>
    </row>
    <row r="12" spans="1:10" ht="12" customHeight="1">
      <c r="A12" s="17" t="s">
        <v>3</v>
      </c>
      <c r="B12" s="28">
        <v>7060.254</v>
      </c>
      <c r="C12" s="35">
        <v>9639.744</v>
      </c>
      <c r="D12" s="5">
        <v>9885.2</v>
      </c>
      <c r="E12" s="38">
        <v>9754.9</v>
      </c>
      <c r="F12" s="5">
        <v>9524.2</v>
      </c>
      <c r="G12" s="38">
        <v>10227.9</v>
      </c>
      <c r="H12" s="40">
        <v>10705.2</v>
      </c>
      <c r="I12" s="25">
        <f>((H12/B12)^0.076923-1)*100</f>
        <v>3.2537215480568538</v>
      </c>
      <c r="J12" s="3"/>
    </row>
    <row r="13" spans="1:10" ht="12" customHeight="1">
      <c r="A13" s="17" t="s">
        <v>4</v>
      </c>
      <c r="B13" s="28">
        <v>6546.595</v>
      </c>
      <c r="C13" s="35">
        <v>6890.044</v>
      </c>
      <c r="D13" s="5">
        <v>6875.9</v>
      </c>
      <c r="E13" s="38">
        <v>6873.8</v>
      </c>
      <c r="F13" s="5">
        <v>7651.4</v>
      </c>
      <c r="G13" s="38">
        <v>8511.7</v>
      </c>
      <c r="H13" s="40">
        <v>8537.5</v>
      </c>
      <c r="I13" s="25">
        <f>((H13/B13)^0.076923-1)*100</f>
        <v>2.0634852263827774</v>
      </c>
      <c r="J13" s="3"/>
    </row>
    <row r="14" spans="1:10" ht="12" customHeight="1">
      <c r="A14" s="17" t="s">
        <v>5</v>
      </c>
      <c r="B14" s="28">
        <v>1728.822</v>
      </c>
      <c r="C14" s="35">
        <v>2438.858</v>
      </c>
      <c r="D14" s="5">
        <v>2679.6</v>
      </c>
      <c r="E14" s="38">
        <v>2942.1</v>
      </c>
      <c r="F14" s="5">
        <v>3328.7</v>
      </c>
      <c r="G14" s="38">
        <v>3525.9</v>
      </c>
      <c r="H14" s="40">
        <v>3651</v>
      </c>
      <c r="I14" s="25">
        <f>((H14/B14)^0.076923-1)*100</f>
        <v>5.919016763748797</v>
      </c>
      <c r="J14" s="3"/>
    </row>
    <row r="15" spans="1:10" ht="12" customHeight="1">
      <c r="A15" s="17" t="s">
        <v>6</v>
      </c>
      <c r="B15" s="28">
        <v>1210.619</v>
      </c>
      <c r="C15" s="35">
        <v>1523.59</v>
      </c>
      <c r="D15" s="5">
        <v>1745.2</v>
      </c>
      <c r="E15" s="38">
        <v>1833.5</v>
      </c>
      <c r="F15" s="5">
        <v>2076</v>
      </c>
      <c r="G15" s="38">
        <v>2199.3</v>
      </c>
      <c r="H15" s="40">
        <v>2136.2</v>
      </c>
      <c r="I15" s="25">
        <f>((H15/B15)^0.08333-1)*100</f>
        <v>4.846043546235834</v>
      </c>
      <c r="J15" s="3"/>
    </row>
    <row r="16" spans="1:10" ht="12" customHeight="1">
      <c r="A16" s="17" t="s">
        <v>7</v>
      </c>
      <c r="B16" s="29">
        <f>B8-(B10+B11+B12+B13+B14+B15)</f>
        <v>3015.9609999999957</v>
      </c>
      <c r="C16" s="36">
        <f aca="true" t="shared" si="0" ref="C16:H16">C8-(C10+C11+C12+C13+C14+C15)</f>
        <v>4382.948000000004</v>
      </c>
      <c r="D16" s="31">
        <f t="shared" si="0"/>
        <v>4279.5</v>
      </c>
      <c r="E16" s="36">
        <f t="shared" si="0"/>
        <v>4091.1649999999936</v>
      </c>
      <c r="F16" s="31">
        <f t="shared" si="0"/>
        <v>4210.842000000004</v>
      </c>
      <c r="G16" s="36">
        <f t="shared" si="0"/>
        <v>4837.561000000016</v>
      </c>
      <c r="H16" s="30">
        <f t="shared" si="0"/>
        <v>4619.309999999998</v>
      </c>
      <c r="I16" s="25">
        <f>((H16/B16)^0.076923-1)*100</f>
        <v>3.333799933963366</v>
      </c>
      <c r="J16" s="3"/>
    </row>
    <row r="17" spans="1:11" ht="12" customHeight="1">
      <c r="A17" s="16"/>
      <c r="B17" s="62" t="s">
        <v>14</v>
      </c>
      <c r="C17" s="63"/>
      <c r="D17" s="63"/>
      <c r="E17" s="63"/>
      <c r="F17" s="63"/>
      <c r="G17" s="63"/>
      <c r="H17" s="63"/>
      <c r="I17" s="27"/>
      <c r="J17" s="3"/>
      <c r="K17" s="50"/>
    </row>
    <row r="18" spans="1:10" ht="4.5" customHeight="1">
      <c r="A18" s="23" t="s">
        <v>10</v>
      </c>
      <c r="B18" s="41"/>
      <c r="C18" s="42"/>
      <c r="D18" s="4"/>
      <c r="E18" s="46"/>
      <c r="F18" s="4"/>
      <c r="G18" s="46"/>
      <c r="H18" s="47"/>
      <c r="I18" s="4"/>
      <c r="J18" s="3"/>
    </row>
    <row r="19" spans="1:10" ht="12" customHeight="1">
      <c r="A19" s="17" t="s">
        <v>0</v>
      </c>
      <c r="B19" s="8">
        <f>B8/0.8605</f>
        <v>76503.41545613015</v>
      </c>
      <c r="C19" s="43">
        <f>C8/0.9804</f>
        <v>71851.21889024887</v>
      </c>
      <c r="D19" s="9">
        <f>D8/1.0474</f>
        <v>73884.28489593277</v>
      </c>
      <c r="E19" s="35">
        <f>E8/1.069</f>
        <v>72363.11038353601</v>
      </c>
      <c r="F19" s="7">
        <f>F8/1.0938</f>
        <v>76799.27043335162</v>
      </c>
      <c r="G19" s="35">
        <f>G8/1.1171</f>
        <v>87247.8390475338</v>
      </c>
      <c r="H19" s="48">
        <f>H8/1.1375</f>
        <v>90649.5032967033</v>
      </c>
      <c r="I19" s="25">
        <f>((H19/B19)^0.076923-1)*100</f>
        <v>1.313668422334957</v>
      </c>
      <c r="J19" s="6"/>
    </row>
    <row r="20" spans="1:10" ht="12" customHeight="1">
      <c r="A20" s="17"/>
      <c r="B20" s="8" t="s">
        <v>10</v>
      </c>
      <c r="C20" s="43" t="s">
        <v>10</v>
      </c>
      <c r="D20" s="9" t="s">
        <v>10</v>
      </c>
      <c r="E20" s="35" t="s">
        <v>10</v>
      </c>
      <c r="F20" s="7" t="s">
        <v>10</v>
      </c>
      <c r="G20" s="35" t="s">
        <v>10</v>
      </c>
      <c r="H20" s="48" t="s">
        <v>10</v>
      </c>
      <c r="I20" s="25" t="s">
        <v>10</v>
      </c>
      <c r="J20" s="6"/>
    </row>
    <row r="21" spans="1:10" ht="12" customHeight="1">
      <c r="A21" s="22" t="s">
        <v>9</v>
      </c>
      <c r="B21" s="8">
        <f aca="true" t="shared" si="1" ref="B21:B27">B10/0.8605</f>
        <v>43876.23126089483</v>
      </c>
      <c r="C21" s="43">
        <f aca="true" t="shared" si="2" ref="C21:C27">C10/0.9804</f>
        <v>34533.65871073031</v>
      </c>
      <c r="D21" s="9">
        <f aca="true" t="shared" si="3" ref="D21:D27">D10/1.0474</f>
        <v>34135.382852778304</v>
      </c>
      <c r="E21" s="35">
        <f aca="true" t="shared" si="4" ref="E21:E27">E10/1.069</f>
        <v>31071.281571562205</v>
      </c>
      <c r="F21" s="7">
        <f aca="true" t="shared" si="5" ref="F21:F27">F10/1.0938</f>
        <v>32519.656244285972</v>
      </c>
      <c r="G21" s="35">
        <f aca="true" t="shared" si="6" ref="G21:G27">G10/1.1171</f>
        <v>38947.90081460925</v>
      </c>
      <c r="H21" s="48">
        <f aca="true" t="shared" si="7" ref="H21:H27">H10/1.1375</f>
        <v>39724.92307692308</v>
      </c>
      <c r="I21" s="25">
        <f aca="true" t="shared" si="8" ref="I21:I27">((H21/B21)^0.076923-1)*100</f>
        <v>-0.7616528341994555</v>
      </c>
      <c r="J21" s="6"/>
    </row>
    <row r="22" spans="1:11" ht="12" customHeight="1">
      <c r="A22" s="17" t="s">
        <v>2</v>
      </c>
      <c r="B22" s="8">
        <f t="shared" si="1"/>
        <v>9893.59790819291</v>
      </c>
      <c r="C22" s="43">
        <f t="shared" si="2"/>
        <v>11945.075479396164</v>
      </c>
      <c r="D22" s="9">
        <f t="shared" si="3"/>
        <v>15435.936604926483</v>
      </c>
      <c r="E22" s="35">
        <f t="shared" si="4"/>
        <v>17442.001870907392</v>
      </c>
      <c r="F22" s="7">
        <f t="shared" si="5"/>
        <v>19785.975498262935</v>
      </c>
      <c r="G22" s="35">
        <f t="shared" si="6"/>
        <v>22069.197028018978</v>
      </c>
      <c r="H22" s="48">
        <f t="shared" si="7"/>
        <v>24859.34065934066</v>
      </c>
      <c r="I22" s="25">
        <f t="shared" si="8"/>
        <v>7.34445404459203</v>
      </c>
      <c r="J22" s="6"/>
      <c r="K22" s="50"/>
    </row>
    <row r="23" spans="1:10" ht="12" customHeight="1">
      <c r="A23" s="17" t="s">
        <v>3</v>
      </c>
      <c r="B23" s="8">
        <f t="shared" si="1"/>
        <v>8204.827425915166</v>
      </c>
      <c r="C23" s="43">
        <f t="shared" si="2"/>
        <v>9832.460220318237</v>
      </c>
      <c r="D23" s="9">
        <f t="shared" si="3"/>
        <v>9437.84609509261</v>
      </c>
      <c r="E23" s="35">
        <f t="shared" si="4"/>
        <v>9125.257249766137</v>
      </c>
      <c r="F23" s="7">
        <f t="shared" si="5"/>
        <v>8707.441945511062</v>
      </c>
      <c r="G23" s="35">
        <f t="shared" si="6"/>
        <v>9155.760451168204</v>
      </c>
      <c r="H23" s="48">
        <f t="shared" si="7"/>
        <v>9411.164835164836</v>
      </c>
      <c r="I23" s="25">
        <f t="shared" si="8"/>
        <v>1.0607705761031871</v>
      </c>
      <c r="J23" s="6"/>
    </row>
    <row r="24" spans="1:10" ht="12" customHeight="1">
      <c r="A24" s="17" t="s">
        <v>4</v>
      </c>
      <c r="B24" s="8">
        <f t="shared" si="1"/>
        <v>7607.896571760604</v>
      </c>
      <c r="C24" s="43">
        <f t="shared" si="2"/>
        <v>7027.788657690738</v>
      </c>
      <c r="D24" s="9">
        <f t="shared" si="3"/>
        <v>6564.731716631658</v>
      </c>
      <c r="E24" s="35">
        <f t="shared" si="4"/>
        <v>6430.121608980356</v>
      </c>
      <c r="F24" s="7">
        <f t="shared" si="5"/>
        <v>6995.245931614554</v>
      </c>
      <c r="G24" s="35">
        <f t="shared" si="6"/>
        <v>7619.4611046459595</v>
      </c>
      <c r="H24" s="48">
        <f t="shared" si="7"/>
        <v>7505.494505494506</v>
      </c>
      <c r="I24" s="25">
        <f t="shared" si="8"/>
        <v>-0.10418694826134223</v>
      </c>
      <c r="J24" s="6"/>
    </row>
    <row r="25" spans="1:10" ht="12" customHeight="1">
      <c r="A25" s="17" t="s">
        <v>5</v>
      </c>
      <c r="B25" s="8">
        <f t="shared" si="1"/>
        <v>2009.0900639163274</v>
      </c>
      <c r="C25" s="43">
        <f t="shared" si="2"/>
        <v>2487.6152590779275</v>
      </c>
      <c r="D25" s="9">
        <f t="shared" si="3"/>
        <v>2558.3349245751383</v>
      </c>
      <c r="E25" s="35">
        <f t="shared" si="4"/>
        <v>2752.198316183349</v>
      </c>
      <c r="F25" s="7">
        <f t="shared" si="5"/>
        <v>3043.2437374291458</v>
      </c>
      <c r="G25" s="35">
        <f t="shared" si="6"/>
        <v>3156.297556172232</v>
      </c>
      <c r="H25" s="48">
        <f t="shared" si="7"/>
        <v>3209.67032967033</v>
      </c>
      <c r="I25" s="25">
        <f t="shared" si="8"/>
        <v>3.6694590017815276</v>
      </c>
      <c r="J25" s="6"/>
    </row>
    <row r="26" spans="1:10" ht="12" customHeight="1">
      <c r="A26" s="17" t="s">
        <v>6</v>
      </c>
      <c r="B26" s="8">
        <f t="shared" si="1"/>
        <v>1406.8785589773386</v>
      </c>
      <c r="C26" s="43">
        <f t="shared" si="2"/>
        <v>1554.049367605059</v>
      </c>
      <c r="D26" s="9">
        <f t="shared" si="3"/>
        <v>1666.2211189612372</v>
      </c>
      <c r="E26" s="35">
        <f t="shared" si="4"/>
        <v>1715.154349859682</v>
      </c>
      <c r="F26" s="7">
        <f t="shared" si="5"/>
        <v>1897.970378496983</v>
      </c>
      <c r="G26" s="35">
        <f t="shared" si="6"/>
        <v>1968.7583922656881</v>
      </c>
      <c r="H26" s="48">
        <f t="shared" si="7"/>
        <v>1877.9780219780218</v>
      </c>
      <c r="I26" s="25">
        <f t="shared" si="8"/>
        <v>2.24657083220845</v>
      </c>
      <c r="J26" s="6"/>
    </row>
    <row r="27" spans="1:10" ht="12" customHeight="1">
      <c r="A27" s="18" t="s">
        <v>13</v>
      </c>
      <c r="B27" s="32">
        <f t="shared" si="1"/>
        <v>3504.893666472976</v>
      </c>
      <c r="C27" s="44">
        <f t="shared" si="2"/>
        <v>4470.571195430441</v>
      </c>
      <c r="D27" s="45">
        <f t="shared" si="3"/>
        <v>4085.8315829673475</v>
      </c>
      <c r="E27" s="36">
        <f t="shared" si="4"/>
        <v>3827.0954162768885</v>
      </c>
      <c r="F27" s="45">
        <f t="shared" si="5"/>
        <v>3849.7366977509632</v>
      </c>
      <c r="G27" s="36">
        <f t="shared" si="6"/>
        <v>4330.463700653492</v>
      </c>
      <c r="H27" s="49">
        <f t="shared" si="7"/>
        <v>4060.9318681318664</v>
      </c>
      <c r="I27" s="26">
        <f t="shared" si="8"/>
        <v>1.1391482196870806</v>
      </c>
      <c r="J27" s="6"/>
    </row>
    <row r="28" spans="1:10" ht="3" customHeight="1">
      <c r="A28" s="3"/>
      <c r="B28" s="7"/>
      <c r="C28" s="7"/>
      <c r="D28" s="9"/>
      <c r="E28" s="7"/>
      <c r="F28" s="7"/>
      <c r="G28" s="7"/>
      <c r="H28" s="7"/>
      <c r="I28" s="9"/>
      <c r="J28" s="6"/>
    </row>
    <row r="29" spans="1:10" s="14" customFormat="1" ht="12" customHeight="1">
      <c r="A29" s="10" t="s">
        <v>15</v>
      </c>
      <c r="B29" s="11"/>
      <c r="C29" s="11"/>
      <c r="D29" s="12"/>
      <c r="E29" s="11"/>
      <c r="F29" s="11"/>
      <c r="G29" s="11"/>
      <c r="H29" s="11"/>
      <c r="I29" s="12"/>
      <c r="J29" s="13"/>
    </row>
    <row r="30" spans="1:10" s="14" customFormat="1" ht="12" customHeight="1">
      <c r="A30" s="15" t="s">
        <v>11</v>
      </c>
      <c r="B30" s="11"/>
      <c r="C30" s="11"/>
      <c r="D30" s="12"/>
      <c r="E30" s="11"/>
      <c r="F30" s="11"/>
      <c r="G30" s="11"/>
      <c r="H30" s="11"/>
      <c r="I30" s="12"/>
      <c r="J30" s="13"/>
    </row>
    <row r="31" spans="1:10" s="14" customFormat="1" ht="12" customHeight="1">
      <c r="A31" s="15" t="s">
        <v>12</v>
      </c>
      <c r="B31" s="11"/>
      <c r="C31" s="11"/>
      <c r="D31" s="12"/>
      <c r="E31" s="11"/>
      <c r="F31" s="11"/>
      <c r="G31" s="11"/>
      <c r="H31" s="11"/>
      <c r="I31" s="12"/>
      <c r="J31" s="13"/>
    </row>
    <row r="32" spans="1:10" s="14" customFormat="1" ht="5.25" customHeight="1">
      <c r="A32" s="15"/>
      <c r="B32" s="11"/>
      <c r="C32" s="11"/>
      <c r="D32" s="12"/>
      <c r="E32" s="11"/>
      <c r="F32" s="11"/>
      <c r="G32" s="11"/>
      <c r="H32" s="11"/>
      <c r="I32" s="12"/>
      <c r="J32" s="13"/>
    </row>
    <row r="33" spans="1:10" s="14" customFormat="1" ht="12" customHeight="1">
      <c r="A33" s="10" t="s">
        <v>16</v>
      </c>
      <c r="B33" s="15"/>
      <c r="C33" s="15"/>
      <c r="D33" s="15"/>
      <c r="E33" s="15"/>
      <c r="F33" s="15"/>
      <c r="G33" s="15"/>
      <c r="H33" s="15"/>
      <c r="I33" s="15"/>
      <c r="J33" s="15"/>
    </row>
    <row r="34" spans="1:10" s="14" customFormat="1" ht="12" customHeight="1">
      <c r="A34" s="15" t="s">
        <v>25</v>
      </c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3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3.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3.5">
      <c r="A37" s="3"/>
      <c r="B37" s="3"/>
      <c r="C37" s="3"/>
      <c r="D37" s="3"/>
      <c r="E37" s="3"/>
      <c r="F37" s="3"/>
      <c r="G37" s="3"/>
      <c r="H37" s="3"/>
      <c r="I37" s="3"/>
      <c r="J37" s="3"/>
    </row>
  </sheetData>
  <mergeCells count="12">
    <mergeCell ref="B17:H17"/>
    <mergeCell ref="B6:H6"/>
    <mergeCell ref="A1:I1"/>
    <mergeCell ref="A2:A5"/>
    <mergeCell ref="B2:B5"/>
    <mergeCell ref="C2:C5"/>
    <mergeCell ref="H2:H5"/>
    <mergeCell ref="I2:I5"/>
    <mergeCell ref="D2:D5"/>
    <mergeCell ref="E2:E5"/>
    <mergeCell ref="F2:F5"/>
    <mergeCell ref="G2:G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JSHAFFER</cp:lastModifiedBy>
  <cp:lastPrinted>2003-05-02T15:22:21Z</cp:lastPrinted>
  <dcterms:created xsi:type="dcterms:W3CDTF">1997-02-12T13:14:16Z</dcterms:created>
  <dcterms:modified xsi:type="dcterms:W3CDTF">2003-06-17T16:10:41Z</dcterms:modified>
  <cp:category/>
  <cp:version/>
  <cp:contentType/>
  <cp:contentStatus/>
</cp:coreProperties>
</file>