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855" windowWidth="17445" windowHeight="4395" firstSheet="2" activeTab="3"/>
  </bookViews>
  <sheets>
    <sheet name="Component Consolidate Acct  06" sheetId="1" r:id="rId1"/>
    <sheet name="Component Summary Worksheets" sheetId="2" r:id="rId2"/>
    <sheet name="Component Consolidate Acct Sum " sheetId="3" r:id="rId3"/>
    <sheet name="Component Summary Worksheet (2)" sheetId="4" r:id="rId4"/>
  </sheets>
  <definedNames>
    <definedName name="\D" localSheetId="2">'Component Summary Worksheet (2)'!#REF!</definedName>
    <definedName name="\D" localSheetId="3">'Component Summary Worksheet (2)'!#REF!</definedName>
    <definedName name="\D">'Component Summary Worksheets'!$AH$5:$AH$5</definedName>
    <definedName name="_xlnm.Print_Area" localSheetId="0">'Component Consolidate Acct  06'!$A$1:$Q$83</definedName>
    <definedName name="_xlnm.Print_Area" localSheetId="2">'Component Consolidate Acct Sum '!$A$1:$G$41</definedName>
    <definedName name="_xlnm.Print_Area" localSheetId="3">'Component Summary Worksheet (2)'!$A$1:$AE$39</definedName>
    <definedName name="_xlnm.Print_Area" localSheetId="1">'Component Summary Worksheets'!$A$1:$AE$146</definedName>
    <definedName name="_xlnm.Print_Titles" localSheetId="1">'Component Summary Worksheets'!$1:$6</definedName>
  </definedNames>
  <calcPr fullCalcOnLoad="1"/>
</workbook>
</file>

<file path=xl/comments1.xml><?xml version="1.0" encoding="utf-8"?>
<comments xmlns="http://schemas.openxmlformats.org/spreadsheetml/2006/main">
  <authors>
    <author>mmiguel</author>
  </authors>
  <commentList>
    <comment ref="I13" authorId="0">
      <text>
        <r>
          <rPr>
            <b/>
            <sz val="8"/>
            <rFont val="Tahoma"/>
            <family val="0"/>
          </rPr>
          <t>adjusted for rounding</t>
        </r>
      </text>
    </comment>
  </commentList>
</comments>
</file>

<file path=xl/comments3.xml><?xml version="1.0" encoding="utf-8"?>
<comments xmlns="http://schemas.openxmlformats.org/spreadsheetml/2006/main">
  <authors>
    <author>mmiguel</author>
  </authors>
  <commentList>
    <comment ref="G15" authorId="0">
      <text>
        <r>
          <rPr>
            <b/>
            <sz val="8"/>
            <rFont val="Tahoma"/>
            <family val="0"/>
          </rPr>
          <t>mmiguel:</t>
        </r>
        <r>
          <rPr>
            <sz val="8"/>
            <rFont val="Tahoma"/>
            <family val="0"/>
          </rPr>
          <t xml:space="preserve">
adjusted to correct for rounding</t>
        </r>
      </text>
    </comment>
  </commentList>
</comments>
</file>

<file path=xl/sharedStrings.xml><?xml version="1.0" encoding="utf-8"?>
<sst xmlns="http://schemas.openxmlformats.org/spreadsheetml/2006/main" count="408" uniqueCount="168">
  <si>
    <t>1.  Nonrecurral of FY05 Funding</t>
  </si>
  <si>
    <r>
      <t xml:space="preserve">The FBI is proposing a decrease of $10,000,000 </t>
    </r>
    <r>
      <rPr>
        <sz val="14"/>
        <rFont val="Arial"/>
        <family val="2"/>
      </rPr>
      <t xml:space="preserve">in nonpersonnel funding with the nonrecurral of one-time no-year funding received in FY05 for the construction of the Records Management Complex and costs associated with the Operations &amp; Maintenance of the FBI Academy.  </t>
    </r>
  </si>
  <si>
    <t>Total Program Improvements/Offsets,  Federal Bureau of Investigation..........................................................................................................................................…</t>
  </si>
  <si>
    <r>
      <t xml:space="preserve">The FBI requests $10,000,000 </t>
    </r>
    <r>
      <rPr>
        <sz val="14"/>
        <rFont val="Arial"/>
        <family val="2"/>
      </rPr>
      <t>in nonpersonnel funding for an Architectural &amp; Engineering study for new CIRG facilities. Requested funding would enable the FBI to determine the specifications for construction of a new CIRG facility to house a fully consolidated Crisis R</t>
    </r>
    <r>
      <rPr>
        <sz val="14"/>
        <rFont val="Arial"/>
        <family val="0"/>
      </rPr>
      <t xml:space="preserve">esponse program, including combined office spaces, training centers, warehousing, ranges, vehicle storage, hangar, and parking areas. </t>
    </r>
  </si>
  <si>
    <r>
      <t xml:space="preserve">The </t>
    </r>
    <r>
      <rPr>
        <b/>
        <sz val="14"/>
        <rFont val="Arial"/>
        <family val="2"/>
      </rPr>
      <t>FBI is proposing a reduction of 608 positions (365 agents), 608 FTE and $67,000,000</t>
    </r>
    <r>
      <rPr>
        <sz val="14"/>
        <rFont val="Arial"/>
        <family val="2"/>
      </rPr>
      <t xml:space="preserve"> in personnel funding through the elimination of its direct-funded Drug Program.  These resources would be re-directed to other priority programs.  At the same time,  the FY 2006 President’s Budget proposes to increase the OCDETF program by $50,000,000 and 432 positions (365 agents) to expand FBI's participation in OCDETF task forces and drug investigations.</t>
    </r>
  </si>
  <si>
    <r>
      <t>The FBI requests $16,808,000</t>
    </r>
    <r>
      <rPr>
        <sz val="14"/>
        <rFont val="Arial"/>
        <family val="2"/>
      </rPr>
      <t xml:space="preserve"> in nonpersonnel funding for Next Generation IAFIS.  Next Generation IAFIS will support national security initiatives by providing interoperability with other agencies in the fight against terrorism.  In addition, Next Generation IAFIS will provide rapid responses to fingerprint-based background checks of wanted individuals, including known or suspected terrorists. FY 2006 current services resources for this initiative are $118,387,000. </t>
    </r>
    <r>
      <rPr>
        <sz val="14"/>
        <rFont val="Arial"/>
        <family val="0"/>
      </rPr>
      <t xml:space="preserve">
</t>
    </r>
  </si>
  <si>
    <r>
      <t>The FBI requests 61 positions (8 agents), 31 workyears and $75,000,000</t>
    </r>
    <r>
      <rPr>
        <sz val="14"/>
        <rFont val="Arial"/>
        <family val="0"/>
      </rPr>
      <t xml:space="preserve"> in personnel and nonpersonnel funding to meet new requirements for the Department of Homeland Security's (DHS) Secure Flight Program, which requires TSC to expand its initial screening capabilities to include procedures for screening all domestic and international airline passengers.  In addition, the TSC's workload continues to increase dramatically as state and local law enforcement officers become more proficient in the use of the TSC, and the U.S. continues to implement more stringent border screening and other screening mandates.  FY 2006 current services resources for this initiative are $29,000,000.   </t>
    </r>
  </si>
  <si>
    <r>
      <t>The FBI requests 123 positions (110 agents), 62 workyears and $23,859,000</t>
    </r>
    <r>
      <rPr>
        <sz val="14"/>
        <rFont val="Arial"/>
        <family val="0"/>
      </rPr>
      <t xml:space="preserve"> in personnel and nonpersonnel funding to address its increasing tactical responsibilities in crisis response situations. The FBI currently has a Tier 1 Counterterrorist Team capability in its Hostage Rescue Team (HRT).  This request would expand the capacity of HRT's existing capability.  The HRT is the only entity in the law enforcement community possessing a Tier 1 capability, and is available for situations where the only other available option would be the domestic use of the Department of Defense's Special Mission Units to enforce civilian law. Specifically, the requested resources would augment the number of tactical operators, and nonpersonnel funds would provide the proper outfitting, equipment, and gear to allow operations in multiple environments, including those contaminated with chemical, biological, radiological, or nuclear (CBRN) material. FY 2006 current services resources include 234 positions, 173 workyears, and $28,992,000.</t>
    </r>
  </si>
  <si>
    <r>
      <t xml:space="preserve">The </t>
    </r>
    <r>
      <rPr>
        <b/>
        <sz val="14"/>
        <rFont val="Arial"/>
        <family val="2"/>
      </rPr>
      <t>FBI is proposing a decrease of 42 positions (25 agents), 42 workyears, and $5,404,000</t>
    </r>
    <r>
      <rPr>
        <sz val="14"/>
        <rFont val="Arial"/>
        <family val="2"/>
      </rPr>
      <t xml:space="preserve"> in personnel funding to the Criminal Program, through the elimination of criminal investigations in several case classifications.  The elimination of these investigations would allow the FBI to continue to focus its resources on its highest priority missions. </t>
    </r>
  </si>
  <si>
    <r>
      <t xml:space="preserve">The </t>
    </r>
    <r>
      <rPr>
        <b/>
        <sz val="14"/>
        <rFont val="Arial"/>
        <family val="2"/>
      </rPr>
      <t>FBI is proposing a decrease of $16,796,000</t>
    </r>
    <r>
      <rPr>
        <sz val="14"/>
        <rFont val="Arial"/>
        <family val="2"/>
      </rPr>
      <t xml:space="preserve"> in nonpersonnel funding, which will be taken across-the-board from travel, miscellaneous services, supplies and equipment.</t>
    </r>
  </si>
  <si>
    <t>9.  Legal Attaché Expansion and Information Technology (IT) Infrastructure</t>
  </si>
  <si>
    <r>
      <t>The FBI requests $20,000,000</t>
    </r>
    <r>
      <rPr>
        <sz val="14"/>
        <rFont val="Arial"/>
        <family val="0"/>
      </rPr>
      <t xml:space="preserve"> in nonpersonnel funding for TS/SCION, formerly known as the Top Secret/Sensitive Compartmented Information Local Area Network (TS/SCI LAN), to be installed in up to 20 Field Offices, and to add 250 users to the Headquarters TS/SCION.  The requirement to access TS/SCI information is growing rapidly; it is essential that the agents and analysts supporting critical missions have access to that information and have the ability to share that information in a timely manner to support the intelligence community and prevent terrorist and criminal acts.  FY 2006 current services resources for this initiative are $15,500,000 in nonpersonnel funding.</t>
    </r>
  </si>
  <si>
    <t>Strategic Goal One:  Protect America Against the Threat of Terrorism ..............................................................................................................................................................................................................</t>
  </si>
  <si>
    <r>
      <t xml:space="preserve">The FBI requests 658 positions, 329 workyears, and $67,420,000 </t>
    </r>
    <r>
      <rPr>
        <sz val="14"/>
        <rFont val="Arial"/>
        <family val="2"/>
      </rPr>
      <t>in personnel and nonpersonnel funding</t>
    </r>
    <r>
      <rPr>
        <b/>
        <sz val="14"/>
        <rFont val="Arial"/>
        <family val="2"/>
      </rPr>
      <t xml:space="preserve"> </t>
    </r>
    <r>
      <rPr>
        <sz val="14"/>
        <rFont val="Arial"/>
        <family val="2"/>
      </rPr>
      <t>to strengthen its Intelligence Program.  The requested positions, which are critical to the FBI's Intelligence Program, would address increasing workload requirements, strengthen the Program's strategic analytic capability, and improve its ability to disseminate time-sensitive intelligence throughout the intelligence and law enforcement communities.  The request also includes nonpersonnel funding for Contract Adjudicators to support processing of clearances for expanding Counterterrorism and Homeland Security initiatives and contractor intense programs.  The FBI requires dedicated analytical resources and funding to ensure that national leaders, FBI executives, and the intelligence and law enforcement communities have the intelligence necessary to set investigative priorities, respond to emerging threats to prevent or neutralize them, and ensure that the most trustworthy workforce that can be assembled is available.  FY 2006 current services resources for analysts in the Counterterrorism, Counterintelligence, and Cyber Programs include 1,502 positions and $113,614,000.</t>
    </r>
  </si>
  <si>
    <t>Strategic Goal Two: Enforce Federal Laws and Represent the Rights and Interests of the American People………………………………………........................................…</t>
  </si>
  <si>
    <r>
      <t xml:space="preserve">The FBI requests $26,317,000 </t>
    </r>
    <r>
      <rPr>
        <sz val="14"/>
        <rFont val="Arial"/>
        <family val="2"/>
      </rPr>
      <t>in nonpersonnel funding to strengthen the Intelligence Program in three critical areas: program development, intelligence training and analyst recruitment and retention.  This request is the next step in the implementation of the Intelligence Program, and supports the Intelligence Reform and Terrorism Prevention Act of 2004, including specific provisions establishing a Directorate of Intelligence to coordinate the FBI's intelligence activities.  FY 2006 current services resources for the Directorate of Intelligence and the College of Analytical Studies are 198 positions, 198 workyears, and $13,970,000.</t>
    </r>
  </si>
  <si>
    <r>
      <t>The FBI requests 80 positions, 40 workyears and $9,858,000</t>
    </r>
    <r>
      <rPr>
        <sz val="14"/>
        <rFont val="Arial"/>
        <family val="0"/>
      </rPr>
      <t xml:space="preserve"> in personnel funding to enhance the FBI's capabilities in the critical area of surveillance.  Successful surveillance operations are essential to many priority national security investigations, and therefore support the FBI's and DOJ's top priorities. FY 2006 current services resources and a more detailed description of the initiative can be found in the FBI's classified budget request. </t>
    </r>
  </si>
  <si>
    <r>
      <t>The FBI requests 791 positions (468 agents), 396 workyears, and $121,614,000</t>
    </r>
    <r>
      <rPr>
        <sz val="14"/>
        <rFont val="Arial"/>
        <family val="0"/>
      </rPr>
      <t xml:space="preserve"> in personnel and nonpersonnel funding to support the increased workload of counterterrorism field investigations and to bolster the Foreign Counterintelligence (FCI) Program.  The FBI's role as the leader of the nation's counterterrorism efforts requires that its Counterterrorism Program be adequately staffed and possess the resources required to support field investigative and operational requirements.  The request for field agent and support personnel and nonpersonnel funding is designed to provide the necessary resources to protect America against the threat of terrorism.  FY 2006 current services resources for this initiative and a more detailed description can be found in the FBI's classified budget request.</t>
    </r>
  </si>
  <si>
    <t xml:space="preserve">  WCF Telecommunications and E-mail rate increase....................................................................................................................................</t>
  </si>
  <si>
    <t xml:space="preserve">     2005 Rescission -- Government-wide reduction (0.80%)............................................................................…</t>
  </si>
  <si>
    <t xml:space="preserve">      Subtotal Increases (including Construction Funds into S&amp;E)..................................................................................................................................................................................................</t>
  </si>
  <si>
    <t xml:space="preserve">      Subtotal Decreases........................................................................................................................................................................................................................................</t>
  </si>
  <si>
    <t>2006 Current Services..........................................................................................................................................</t>
  </si>
  <si>
    <t>Net Program Improvements/Offsets…………………………………………………………..………</t>
  </si>
  <si>
    <t xml:space="preserve">2006 Total Request................................................................................................................................................................ </t>
  </si>
  <si>
    <t>The FBI’s FY 2006 Health Care Fraud resources provided from the Department of Health and Human Services’ Health Care Fraud and Abuse Control (HCFAC) Program reflect a 31 FTE reduction due to absorption of pay raise and inflationary costs within the programs statutory cap.  The FBI’s total resource amount from the HCFAC Program is statutorily capped at $114,000,000 (P.L. 104-191).  The funding cap does not allow for $3,137,000 calculated as FY 2006 adjustments to base (ATBs).  For display purposes, this chart includes the calculation for ATBs, fully offset by the FY 2006 reduction in FTE.</t>
  </si>
  <si>
    <r>
      <t>The FBI requests 274 positions, 137 workyears, and $26,299,000</t>
    </r>
    <r>
      <rPr>
        <sz val="14"/>
        <rFont val="Arial"/>
        <family val="2"/>
      </rPr>
      <t xml:space="preserve"> in personnel and nonpersonnel funding for its Foreign Language Program.  These positions would enhance the FBI's language translation capacity in counterterrorism and counterintelligence languages, provide the National Virtual Translation Center (NVTC) with a permanent staff of linguists and fund a projected FY 2006 deficit for the FBI's Contract Linguist Program.  FY 2006 current services resources for this initiative are 612 positions, 612 workyears, and $6,202,000.</t>
    </r>
  </si>
  <si>
    <r>
      <t>The FBI requests $7,000,000</t>
    </r>
    <r>
      <rPr>
        <sz val="14"/>
        <rFont val="Arial"/>
        <family val="0"/>
      </rPr>
      <t xml:space="preserve"> in nonpersonnel funding for the Office of the Chief Information Officer (OCIO).  This funding would provide contractor support for the Office of Planning and Policy (OPP), the Office of Program Management (OPM) and the Office of the Chief Technology Officer (CTO), as well as provide the CTO's Office with adequate resources for Research and Development. Resources would ensure that the FBI's portfolio of projects accurately reflects the FBI's operational requirements, reflects a cohesive enterprise architecture and infrastructure and that the implementation and deployment of high-priority, complex and high risk projects is managed by a team of professionals using consistent processes. FY 2006 current services resources for this initiative are $462,000 in nonpersonnel funding.  </t>
    </r>
  </si>
  <si>
    <r>
      <t xml:space="preserve">The FBI requests 60 positions (7 agents), 30 workyears and $11,419,000 in personnel and nonpersonnel funding </t>
    </r>
    <r>
      <rPr>
        <sz val="14"/>
        <rFont val="Arial"/>
        <family val="0"/>
      </rPr>
      <t>to further expand the Legal Attache program, provide additional administrative, operational and technical support to Headquarters and equip the Legat program with adequate personnel and resources to provide IT support to the overseas elements of the program.  Funding would support the opening of a new office in Tashkent, Uzbekistan, the expansion of eight existing offices around the world and the placement of three Regional Language Specialists in Jordan, Ukraine, and Pakistan.  FY 2006 current services resources for this initiative are 320 positions, 311 workyears, and $89,617,000.</t>
    </r>
  </si>
  <si>
    <r>
      <t>The FBI requests $39,700,000</t>
    </r>
    <r>
      <rPr>
        <sz val="14"/>
        <rFont val="Arial"/>
        <family val="0"/>
      </rPr>
      <t xml:space="preserve"> in nonpersonnel funding for activities associated with the on-going cost of the global War on Terror. This request includes $21,600,000 for tactical gear, equipment, and vehicles; $13,000,000 for operational travel expenses; $3,100,000 for contractors for Counterterrorism Watch (CT Watch) operations; and $2,000,000 for investigative expenses. FY 2006 current services resources are 6,095 positions, 5,822 workyears and $1,163,405,000. </t>
    </r>
  </si>
  <si>
    <r>
      <t>The FBI requests 22 positions (12 agents), 11 workyears and $2,690,000</t>
    </r>
    <r>
      <rPr>
        <sz val="14"/>
        <rFont val="Arial"/>
        <family val="0"/>
      </rPr>
      <t xml:space="preserve"> personnel funding to strengthen its Cyber Crime program. This request includes resources for the Innocent Images National Initiative (IINI), an intelligence driven, proactive, multi-agency investigation of child pornography/child sexual exploitation facilitated by the use of online computers. Funding includes 10 agents to serve as a “Flying Squad” to assist in significant IINI field operations as needed; 10 Program Analysts to support IINI, including the National Center for Missing and Exploited Children; and 2 agents to be assigned to FBI Headquarters. Additional detail is provided in the FBI’s classified budget request. FY 2006 current services resources for this initiative are 196 positions, 196 workyears, and $32,915,000.</t>
    </r>
  </si>
  <si>
    <r>
      <t>The FBI requests $8,000,000</t>
    </r>
    <r>
      <rPr>
        <sz val="14"/>
        <rFont val="Arial"/>
        <family val="2"/>
      </rPr>
      <t xml:space="preserve"> in nonpersonnel funding to increase the base resources for the LEO program.  LEO is a 24/7 on-line, real-time, controlled-access electronic communication tool and data repository and is envisioned as the portal for all law enforcement Sensitive But Unclassified (SBU) Internet service and information.  FY 2006 current services resources for this initiative are $8,152,000. </t>
    </r>
    <r>
      <rPr>
        <sz val="14"/>
        <rFont val="Arial"/>
        <family val="0"/>
      </rPr>
      <t xml:space="preserve">
</t>
    </r>
  </si>
  <si>
    <t>Total Program Improvements/Offsets, Federal Bureau of Investigation..........................................................................................................................................…</t>
  </si>
  <si>
    <t>3.  National Security Field Investigations</t>
  </si>
  <si>
    <t>4.  Counterterrorism Operations</t>
  </si>
  <si>
    <t>5.  Crisis Response</t>
  </si>
  <si>
    <t>8. Language Program</t>
  </si>
  <si>
    <t>11.  Top Secret (TS)/Sensitive Compartmented Information Operational Network (SCION)</t>
  </si>
  <si>
    <t>13.  Enterprise Information Technology (IT) Management</t>
  </si>
  <si>
    <t>6.  Terrorist Screening Center (TSC)</t>
  </si>
  <si>
    <t>12.  Sensitive But Unclassified (SBU) Network Access</t>
  </si>
  <si>
    <t>Electronic Government (e-Gov) is a central element of the President's Management Agenda and the Administration's objectives to improve information sharing, increase operational efficiency, and create more citizen-centric government services.  The Department is participating to the fullest extent possible in the various e-Gov initiatives, which remain a priority management objective.  The goals of the President’s e-Gov Strategy are to eliminate redundant systems and their associated costs, and significantly improve the government’s quality of customer service for citizens and businesses.</t>
  </si>
  <si>
    <t>The FBI is expected to achieve economies of scale and cost savings as a result of its participation in, and implementation of, e-Training and e-Travel.</t>
  </si>
  <si>
    <t>3.  FBI Academy Operations &amp; Maintenance (O&amp;M)</t>
  </si>
  <si>
    <t>2005 Appropriation                                     (w/ Rescission)</t>
  </si>
  <si>
    <t>*************MACRO AREA ********************************</t>
  </si>
  <si>
    <t>********** ALT-Z  (ADDS DOTS TO LABEL)**************</t>
  </si>
  <si>
    <t>{edit}......................................~{d 2}</t>
  </si>
  <si>
    <t>********** ALT-D  (DELETES 1 COLUMN)**************</t>
  </si>
  <si>
    <t>/WDC~{R 2}</t>
  </si>
  <si>
    <t>FEDERAL BUREAU OF INVESTIGATION</t>
  </si>
  <si>
    <t>Program Improvements by Strategic Goal</t>
  </si>
  <si>
    <t xml:space="preserve"> Pos.</t>
  </si>
  <si>
    <t xml:space="preserve"> Perm.</t>
  </si>
  <si>
    <t/>
  </si>
  <si>
    <t xml:space="preserve"> </t>
  </si>
  <si>
    <t>1.</t>
  </si>
  <si>
    <t>2.</t>
  </si>
  <si>
    <t>3.</t>
  </si>
  <si>
    <t>4.</t>
  </si>
  <si>
    <t>Amount</t>
  </si>
  <si>
    <t>2.  Next Generation IAFIS</t>
  </si>
  <si>
    <t>7.  Terrorist Explosive Device Analytical Center (TEDAC)</t>
  </si>
  <si>
    <t>10.  Surveillance</t>
  </si>
  <si>
    <t>Comparison by activity and program</t>
  </si>
  <si>
    <t>FTE</t>
  </si>
  <si>
    <t>Perm</t>
  </si>
  <si>
    <t>Perm.</t>
  </si>
  <si>
    <t>Pos.</t>
  </si>
  <si>
    <t>Program Improvements/Offsets</t>
  </si>
  <si>
    <t>SALARIES AND EXPENSES</t>
  </si>
  <si>
    <t>(Dollars in Thousands)</t>
  </si>
  <si>
    <t xml:space="preserve">SALARIES AND EXPENSES  </t>
  </si>
  <si>
    <t xml:space="preserve">   TOTAL</t>
  </si>
  <si>
    <t>Adjustments to Base</t>
  </si>
  <si>
    <t>Increases:</t>
  </si>
  <si>
    <t xml:space="preserve">  Federal Health Insurance Premiums..............................................................................</t>
  </si>
  <si>
    <t xml:space="preserve">  GSA Rent ....................................................................................................................................</t>
  </si>
  <si>
    <t xml:space="preserve">  Overseas Capital Security-Cost Sharing .................................................................................................................................…</t>
  </si>
  <si>
    <t>Decreases:</t>
  </si>
  <si>
    <t>Program Improvements by Strategic Goal:</t>
  </si>
  <si>
    <t>1.  Cyber Initiatives</t>
  </si>
  <si>
    <t>2.  Criminal Initiative</t>
  </si>
  <si>
    <t>1.  Law Enforcement On-Line (LEO)</t>
  </si>
  <si>
    <r>
      <t>Program Offsets</t>
    </r>
    <r>
      <rPr>
        <sz val="14"/>
        <rFont val="Arial"/>
        <family val="0"/>
      </rPr>
      <t>................................................................................................................................................................................................................</t>
    </r>
  </si>
  <si>
    <t>2004 Obligations .............................................................................................................................................</t>
  </si>
  <si>
    <t>2005 Appropriation (without Rescission) ...........................................................</t>
  </si>
  <si>
    <t xml:space="preserve">     2005 Rescission -- Reduction applied to DOJ (0.54%).............................................................................…</t>
  </si>
  <si>
    <t>2005 Appropriation (with Rescission) ...........................................................</t>
  </si>
  <si>
    <t>2006 Request................................................................................................................................................................</t>
  </si>
  <si>
    <t xml:space="preserve">     Change 2006 from 2005...................................................................................................................................................</t>
  </si>
  <si>
    <t xml:space="preserve">  Annualization of 2005 Pay Raise  (3.5 Percent).....…...............................................................…</t>
  </si>
  <si>
    <t xml:space="preserve">  Position and FTE Adjustment................................................................................................................</t>
  </si>
  <si>
    <t xml:space="preserve">  Annualization of 2005 Increases.......................................................................................…</t>
  </si>
  <si>
    <t xml:space="preserve">  Annualization of 2004 Positions.......................................................................................…</t>
  </si>
  <si>
    <t>1.   e-Training</t>
  </si>
  <si>
    <t>2.  e-Travel</t>
  </si>
  <si>
    <t>4.  Criminal Program</t>
  </si>
  <si>
    <t>3.  Drug Program Consolidation</t>
  </si>
  <si>
    <t>5.  General Offset</t>
  </si>
  <si>
    <t xml:space="preserve">  Annualization 2003 Wartime Supplemental ...…............................… .........................................................................</t>
  </si>
  <si>
    <t xml:space="preserve">  Increase in Reimbursable FTE……………………………………………………………………………………..</t>
  </si>
  <si>
    <t xml:space="preserve">  Administrative Salary Increase...........................................................................…</t>
  </si>
  <si>
    <t xml:space="preserve">  FERS Agency Contribution Rate.........….........................................................................................................…</t>
  </si>
  <si>
    <t xml:space="preserve">  Transportation Management Fees ............…..............................................................................................</t>
  </si>
  <si>
    <t xml:space="preserve">  Security Surcharge Cost Projection..............…............................................................................................</t>
  </si>
  <si>
    <t xml:space="preserve">  Postage (Military)....…......................................................................................................…</t>
  </si>
  <si>
    <t xml:space="preserve">  Lease Expirations ......................................................................................................................</t>
  </si>
  <si>
    <t xml:space="preserve">  Commercial Rent Adjustment.........….................................................................................................</t>
  </si>
  <si>
    <t xml:space="preserve">  Electronic Case Filing (PACER)....…....................................................................................................</t>
  </si>
  <si>
    <t xml:space="preserve">  Accident Compensation .....…................................................................................</t>
  </si>
  <si>
    <t xml:space="preserve">  Medical Hospital Service  Cost.....….......................................................................................................</t>
  </si>
  <si>
    <t xml:space="preserve">  Contract Bed Cost Adjustments…............................................................................................................</t>
  </si>
  <si>
    <t xml:space="preserve">  Utilities Cost Adjustments…............................................................................................................</t>
  </si>
  <si>
    <t xml:space="preserve">  Super Fund Litigation ........…....................................................................................................</t>
  </si>
  <si>
    <t xml:space="preserve">  INTERPOL Dues.................................................................................................................................…</t>
  </si>
  <si>
    <t xml:space="preserve">  GSA Rent Decreases.............................................................................................................................................…</t>
  </si>
  <si>
    <t xml:space="preserve">  Lease Expiration Decreases.............................................................................................................................................…</t>
  </si>
  <si>
    <t xml:space="preserve">  Adjustment to Base Resources Decrease................................................................................................................................................</t>
  </si>
  <si>
    <t xml:space="preserve">  Non-recurring Decreases................................................................................................................................................</t>
  </si>
  <si>
    <t>Strategic Goal One:  Prevent Terrorism and Promote the Nation’s Security</t>
  </si>
  <si>
    <t>Strategic Goal Two:  Enforce Federal Laws and Represent the Rights and Interests of the American People</t>
  </si>
  <si>
    <t>Strategic Goal Three:  Assist State, Local, and Tribal Efforts to Prevent or Reduce Crime and Violence</t>
  </si>
  <si>
    <t>Strategic Goal Four:  Ensure the Fair and Efficient Operation of the Federal Justice System</t>
  </si>
  <si>
    <t xml:space="preserve">    Program Improvements................................................................................................................</t>
  </si>
  <si>
    <t>Program Offsets………………………………………………………...……………….</t>
  </si>
  <si>
    <t xml:space="preserve">  Change 2006 from 2005 .................................................................................................................</t>
  </si>
  <si>
    <t>2006 Current Services</t>
  </si>
  <si>
    <t>2006 Request</t>
  </si>
  <si>
    <t xml:space="preserve">Consistent with the Government Performance and Results Act, the FBI's FY 2005 budget proposed to streamline the decision unit structure from 10 program activities to 4 to align the FBI's budget more closely with the mission and strategic objectives contained in the DOJ Strategic Plan (FY 2003-2008).  The FBI's FY 2006 budget maintains the 4 decision unit structure as appropriated by Congress in FY 2005.  In addition, the budget has been realigned to reflect the FBI's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</si>
  <si>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[117,137]</t>
  </si>
  <si>
    <t>[775]</t>
  </si>
  <si>
    <t>[-31]</t>
  </si>
  <si>
    <t>[-3,137]</t>
  </si>
  <si>
    <t>Total ..............................................................................</t>
  </si>
  <si>
    <t>Grand Total</t>
  </si>
  <si>
    <t>Health Insurance Portability and Accountability Act</t>
  </si>
  <si>
    <t>[114,000]</t>
  </si>
  <si>
    <t>[806]</t>
  </si>
  <si>
    <t>Other Reimbursable FTE</t>
  </si>
  <si>
    <t>FOREIGN TERRORIST TRACKING TASK FORCE</t>
  </si>
  <si>
    <t>1.  Directorate of Intelligence</t>
  </si>
  <si>
    <t>2.  Field and Headquarter Intelligence Analysts</t>
  </si>
  <si>
    <t>[7]</t>
  </si>
  <si>
    <t>[825]</t>
  </si>
  <si>
    <r>
      <t xml:space="preserve">HEALTH CARE FRAUD AND ABUSE CONTROL ACCOUNT </t>
    </r>
    <r>
      <rPr>
        <vertAlign val="superscript"/>
        <sz val="10"/>
        <rFont val="Arial"/>
        <family val="2"/>
      </rPr>
      <t>1</t>
    </r>
  </si>
  <si>
    <t>1/ The FBI’s FY 2006 Health Care Fraud resources provided from the Department of Health and Human Services’ Health Care Fraud and Abuse Control (HCFAC) Program reflect a 31 FTE reduction due to absorption of pay raise and inflationary costs within the programs statutory cap.  The FBI’s total resource amount from the HCFAC Program is statutorily capped at $114,000,000 (P.L. 104-191).  The funding cap does not allow for $3,137,000 calculated as FY 2006 adjustments to base.</t>
  </si>
  <si>
    <t>[$114,000]</t>
  </si>
  <si>
    <t xml:space="preserve">Counterterrorism/Counterintelligence............................................... </t>
  </si>
  <si>
    <t xml:space="preserve">  2006 Pay Raise (2.3 Percent).........….........................................................................................................…</t>
  </si>
  <si>
    <t>Intelligence...........................……………………………...................</t>
  </si>
  <si>
    <t>Criminal Enterprises and Federal Crimes..…………………………....</t>
  </si>
  <si>
    <t>Criminal Justice Services.............……………………...................</t>
  </si>
  <si>
    <t xml:space="preserve">      Net Adjustments to Base ........................................................................................................................................................</t>
  </si>
  <si>
    <r>
      <t xml:space="preserve">As part of its e-Training efforts, the Department is implementing the Justice Virtual University (JVU), a web-based learning management system that will provide accessibility and ease of identifying training and development opportunities by a variety of delivery mechanisms across Department business lines, saving instructor and travel costs.  As a result, the </t>
    </r>
    <r>
      <rPr>
        <b/>
        <sz val="14"/>
        <rFont val="Arial"/>
        <family val="2"/>
      </rPr>
      <t>FBI is anticipating cost savings of $2,567,000.</t>
    </r>
    <r>
      <rPr>
        <sz val="14"/>
        <rFont val="Arial"/>
        <family val="2"/>
      </rPr>
      <t xml:space="preserve">  </t>
    </r>
  </si>
  <si>
    <r>
      <t>As part of its e-Travel efforts, the Department is implementing the Electronic Travel Service (eTS), a web-based, end-to-end, travel management system that will be integrated with various legacy financial systems Department-wide, and will serve as the travel solution when the new Unified Financial Management System is implemented.  Full implementation of eTS is expected by September 2006, leading to the aggregation and consolidation of travel management functions, reduced paper processes, more efficient travel voucher audits, and improved cycle times.  As a result, the</t>
    </r>
    <r>
      <rPr>
        <b/>
        <sz val="14"/>
        <rFont val="Arial"/>
        <family val="2"/>
      </rPr>
      <t xml:space="preserve"> FBI is anticipating cost savings of $2,107,000.</t>
    </r>
    <r>
      <rPr>
        <sz val="14"/>
        <rFont val="Arial"/>
        <family val="2"/>
      </rPr>
      <t xml:space="preserve">  </t>
    </r>
  </si>
  <si>
    <r>
      <t>The FBI requests 7 positions, 4 workyears, and $6,023,000</t>
    </r>
    <r>
      <rPr>
        <sz val="14"/>
        <rFont val="Arial"/>
        <family val="0"/>
      </rPr>
      <t xml:space="preserve"> in personnel and nonpersonnel funding to establish base funding for TEDAC, a multi-agency information sharing effort to technically and forensically analyze Improvised Explosive Devices (IED) for the purpose of providing intelligence to the explosives and intelligence communities regarding IEDs used by terrorists.  This intelligence may be used to assist in terrorist investigations or to develop strategies to counter or identify the terrorists.  In support of this initiative, the ATF is requesting 2 positions and $6,000,000 for TEDAC database development.  There are no current services resources for this initiative.</t>
    </r>
  </si>
  <si>
    <t>Strategic Goal Three: Assist State, Local, and Tribal Efforts to Prevent or Reduce Crime and Violence……………………………………….................……….....................…</t>
  </si>
  <si>
    <r>
      <t xml:space="preserve">The FBI requests $15,000,000 </t>
    </r>
    <r>
      <rPr>
        <sz val="14"/>
        <rFont val="Arial"/>
        <family val="2"/>
      </rPr>
      <t>in nonpersonnel funding for the operations and maintenance of the FBI Academy. The funding consists of continuous improvements to the facilities in such areas as roof repairs, elevator repairs, ADA compliance, masonry, road paving, architecture and engineering fees, classroom renovation, HVAC systems, window replacements and ERF renovations.  There are no current services resources f</t>
    </r>
    <r>
      <rPr>
        <sz val="14"/>
        <rFont val="Arial"/>
        <family val="0"/>
      </rPr>
      <t xml:space="preserve">or this initiative. </t>
    </r>
  </si>
  <si>
    <r>
      <t>The FBI requests 10 positions (10 agents), 5 workyears and $1,604,000</t>
    </r>
    <r>
      <rPr>
        <sz val="14"/>
        <rFont val="Arial"/>
        <family val="0"/>
      </rPr>
      <t xml:space="preserve"> in personnel funding to support the Department of Justice Criminal Division's Child Exploitation and Obscenity Section (CEOS). The requested agents would enable the FBI to support prosecution of obscenity laws and more aggressively identify, investigate and prosecute crimes in areas where there is a high incidence of organized child prostitution.  FY 2006 current services resources for this initiative are 10 positions, 10 workyears, and $1,785,000.</t>
    </r>
  </si>
  <si>
    <r>
      <t>The FBI requests $7,679,000</t>
    </r>
    <r>
      <rPr>
        <sz val="14"/>
        <rFont val="Arial"/>
        <family val="0"/>
      </rPr>
      <t xml:space="preserve"> in nonpersonnel funding to provide FBI agents, analysts and other FBI professionals who require access to the Internet to perform their mission with secure, high speed Internet access.  The FBI's information network operates at a system-high classified SECRET level, and is thus a closed network with no direct access to information from the Internet or other law enforcement and counterintelligence agencies.  SBU Network (formerly Internet Café) provides mission-related access over a dedicated communications link to an Internet Service Provider (ISP), allowing FBI agents, analysts and professionals to communicate with federal, state and local partners, including the larger intelligence community. FY 2006 current services resources for this initiative are $1,500,000 in nonpersonnel funding.</t>
    </r>
  </si>
  <si>
    <t>CONSTRUCTION</t>
  </si>
  <si>
    <t xml:space="preserve">     2005 Rescission -- Government-wide reduction (0.8%)............................................................................…</t>
  </si>
  <si>
    <t>2006 Total Request................................................................................................................................................................</t>
  </si>
  <si>
    <t xml:space="preserve">    Program Improvements...........................................................................…</t>
  </si>
  <si>
    <t>2005 Appropriation                           (w/ Rescission)</t>
  </si>
  <si>
    <t>Construction...............................................</t>
  </si>
  <si>
    <t>1. Critical Incident Response Group (CIRG) Facility A&amp;E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</si>
</sst>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quot;Yes&quot;;&quot;Yes&quot;;&quot;No&quot;"/>
    <numFmt numFmtId="167" formatCode="&quot;True&quot;;&quot;True&quot;;&quot;False&quot;"/>
    <numFmt numFmtId="168" formatCode="&quot;On&quot;;&quot;On&quot;;&quot;Off&quot;"/>
    <numFmt numFmtId="169" formatCode="#,##0_);[Red]\(#,##0\);..."/>
    <numFmt numFmtId="170" formatCode="&quot;$&quot;#,##0_);[Red]\(&quot;$&quot;#,##0\);..."/>
    <numFmt numFmtId="171" formatCode="0.0000"/>
    <numFmt numFmtId="172" formatCode="#,##0.0000"/>
    <numFmt numFmtId="173" formatCode="&quot;$&quot;#,##0.00"/>
    <numFmt numFmtId="174" formatCode="#,##0.0"/>
    <numFmt numFmtId="175" formatCode="#,##0.000"/>
    <numFmt numFmtId="176" formatCode="0.000"/>
    <numFmt numFmtId="177" formatCode="0.0"/>
    <numFmt numFmtId="178" formatCode="0.00000"/>
    <numFmt numFmtId="179" formatCode="0.000000"/>
  </numFmts>
  <fonts count="19">
    <font>
      <sz val="10"/>
      <name val="Arial"/>
      <family val="0"/>
    </font>
    <font>
      <b/>
      <sz val="18"/>
      <name val="Arial"/>
      <family val="0"/>
    </font>
    <font>
      <b/>
      <sz val="12"/>
      <name val="Arial"/>
      <family val="0"/>
    </font>
    <font>
      <i/>
      <sz val="10"/>
      <name val="Arial"/>
      <family val="0"/>
    </font>
    <font>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b/>
      <sz val="8"/>
      <name val="Tahoma"/>
      <family val="0"/>
    </font>
    <font>
      <vertAlign val="superscript"/>
      <sz val="10"/>
      <name val="Arial"/>
      <family val="2"/>
    </font>
    <font>
      <sz val="8"/>
      <name val="Tahoma"/>
      <family val="0"/>
    </font>
    <font>
      <i/>
      <sz val="12"/>
      <name val="Arial"/>
      <family val="0"/>
    </font>
    <font>
      <i/>
      <sz val="14"/>
      <name val="Arial"/>
      <family val="0"/>
    </font>
    <font>
      <b/>
      <sz val="8"/>
      <name val="Arial"/>
      <family val="2"/>
    </font>
  </fonts>
  <fills count="2">
    <fill>
      <patternFill/>
    </fill>
    <fill>
      <patternFill patternType="gray125"/>
    </fill>
  </fills>
  <borders count="17">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3" fontId="0" fillId="0" borderId="0" xfId="0" applyAlignment="1">
      <alignment/>
    </xf>
    <xf numFmtId="3" fontId="6" fillId="0" borderId="0" xfId="0" applyAlignment="1">
      <alignment/>
    </xf>
    <xf numFmtId="3" fontId="4" fillId="0" borderId="0" xfId="0" applyAlignment="1">
      <alignment/>
    </xf>
    <xf numFmtId="3" fontId="7" fillId="0" borderId="0" xfId="0" applyAlignment="1">
      <alignment/>
    </xf>
    <xf numFmtId="3" fontId="10" fillId="0" borderId="0" xfId="0" applyAlignment="1">
      <alignment horizontal="centerContinuous"/>
    </xf>
    <xf numFmtId="3" fontId="6" fillId="0" borderId="0" xfId="0" applyAlignment="1">
      <alignment horizontal="centerContinuous"/>
    </xf>
    <xf numFmtId="5" fontId="4" fillId="0" borderId="0" xfId="0" applyAlignment="1">
      <alignment/>
    </xf>
    <xf numFmtId="3" fontId="5" fillId="0" borderId="0" xfId="0" applyAlignment="1">
      <alignment/>
    </xf>
    <xf numFmtId="5" fontId="6" fillId="0" borderId="0" xfId="0" applyAlignment="1">
      <alignment/>
    </xf>
    <xf numFmtId="3" fontId="4" fillId="0" borderId="1" xfId="0" applyAlignment="1">
      <alignment horizontal="centerContinuous"/>
    </xf>
    <xf numFmtId="3" fontId="4" fillId="0" borderId="1" xfId="0" applyAlignment="1">
      <alignment/>
    </xf>
    <xf numFmtId="3" fontId="8" fillId="0" borderId="0" xfId="0" applyAlignment="1">
      <alignment/>
    </xf>
    <xf numFmtId="3" fontId="6" fillId="0" borderId="0" xfId="0" applyAlignment="1">
      <alignment horizontal="center"/>
    </xf>
    <xf numFmtId="3" fontId="8" fillId="0" borderId="0" xfId="0" applyAlignment="1">
      <alignment horizontal="center"/>
    </xf>
    <xf numFmtId="3" fontId="6" fillId="0" borderId="0" xfId="0" applyFont="1" applyAlignment="1">
      <alignment/>
    </xf>
    <xf numFmtId="3" fontId="8" fillId="0" borderId="0" xfId="0" applyAlignment="1">
      <alignment horizontal="center"/>
    </xf>
    <xf numFmtId="3" fontId="9" fillId="0" borderId="0" xfId="0" applyFont="1" applyAlignment="1">
      <alignment horizontal="centerContinuous"/>
    </xf>
    <xf numFmtId="3" fontId="6" fillId="0" borderId="0" xfId="0" applyBorder="1" applyAlignment="1">
      <alignment/>
    </xf>
    <xf numFmtId="3" fontId="6" fillId="0" borderId="0" xfId="0" applyBorder="1" applyAlignment="1">
      <alignment/>
    </xf>
    <xf numFmtId="3" fontId="6"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6" fillId="0" borderId="0" xfId="0" applyAlignment="1">
      <alignment horizontal="left"/>
    </xf>
    <xf numFmtId="3" fontId="6"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8" fillId="0" borderId="0" xfId="0" applyFont="1" applyAlignment="1">
      <alignment horizontal="center"/>
    </xf>
    <xf numFmtId="3" fontId="5" fillId="0" borderId="0" xfId="0" applyAlignment="1">
      <alignment horizontal="center"/>
    </xf>
    <xf numFmtId="3" fontId="4" fillId="0" borderId="0" xfId="0" applyAlignment="1">
      <alignment horizontal="center"/>
    </xf>
    <xf numFmtId="164" fontId="6" fillId="0" borderId="0" xfId="0" applyNumberFormat="1" applyAlignment="1">
      <alignment/>
    </xf>
    <xf numFmtId="164" fontId="4" fillId="0" borderId="0" xfId="0" applyNumberFormat="1" applyAlignment="1">
      <alignment/>
    </xf>
    <xf numFmtId="3" fontId="6" fillId="0" borderId="0" xfId="0" applyFont="1" applyBorder="1" applyAlignment="1">
      <alignment horizontal="center"/>
    </xf>
    <xf numFmtId="3" fontId="8" fillId="0" borderId="0" xfId="0" applyFont="1" applyBorder="1" applyAlignment="1">
      <alignment horizontal="center"/>
    </xf>
    <xf numFmtId="3" fontId="0" fillId="0" borderId="0" xfId="0" applyBorder="1" applyAlignment="1">
      <alignment/>
    </xf>
    <xf numFmtId="3" fontId="6" fillId="0" borderId="0" xfId="0" applyFont="1" applyBorder="1" applyAlignment="1">
      <alignment vertical="top" wrapText="1"/>
    </xf>
    <xf numFmtId="3" fontId="6" fillId="0" borderId="0" xfId="0" applyFont="1" applyBorder="1" applyAlignment="1">
      <alignment vertical="top" wrapText="1"/>
    </xf>
    <xf numFmtId="3" fontId="6" fillId="0" borderId="0" xfId="0" applyBorder="1" applyAlignment="1">
      <alignment vertical="top" wrapText="1"/>
    </xf>
    <xf numFmtId="3" fontId="6" fillId="0" borderId="0" xfId="0" applyBorder="1" applyAlignment="1">
      <alignment vertical="top" wrapText="1"/>
    </xf>
    <xf numFmtId="3" fontId="4" fillId="0" borderId="0" xfId="0" applyFont="1" applyAlignment="1">
      <alignment/>
    </xf>
    <xf numFmtId="3" fontId="4" fillId="0" borderId="1" xfId="0" applyFont="1" applyAlignment="1">
      <alignment horizontal="right"/>
    </xf>
    <xf numFmtId="3" fontId="4" fillId="0" borderId="1" xfId="0" applyFont="1" applyAlignment="1">
      <alignment/>
    </xf>
    <xf numFmtId="5" fontId="4" fillId="0" borderId="0" xfId="0" applyFont="1" applyAlignment="1">
      <alignment/>
    </xf>
    <xf numFmtId="3" fontId="0" fillId="0" borderId="0" xfId="0" applyBorder="1" applyAlignment="1">
      <alignment/>
    </xf>
    <xf numFmtId="3" fontId="0" fillId="0" borderId="0" xfId="0" applyBorder="1" applyAlignment="1">
      <alignment/>
    </xf>
    <xf numFmtId="3" fontId="6" fillId="0" borderId="0" xfId="0" applyAlignment="1">
      <alignment wrapText="1"/>
    </xf>
    <xf numFmtId="3" fontId="7" fillId="0" borderId="0" xfId="0" applyAlignment="1">
      <alignment wrapText="1"/>
    </xf>
    <xf numFmtId="3" fontId="4" fillId="0" borderId="0" xfId="0" applyAlignment="1">
      <alignment wrapText="1"/>
    </xf>
    <xf numFmtId="3" fontId="6" fillId="0" borderId="0" xfId="0" applyFont="1" applyAlignment="1">
      <alignment/>
    </xf>
    <xf numFmtId="37" fontId="6" fillId="0" borderId="0" xfId="0" applyNumberFormat="1" applyFont="1" applyAlignment="1">
      <alignment/>
    </xf>
    <xf numFmtId="3" fontId="6" fillId="0" borderId="0" xfId="0" applyNumberFormat="1" applyAlignment="1">
      <alignment horizontal="right"/>
    </xf>
    <xf numFmtId="3" fontId="6" fillId="0" borderId="0" xfId="0" applyNumberFormat="1" applyAlignment="1">
      <alignment/>
    </xf>
    <xf numFmtId="3" fontId="6" fillId="0" borderId="0" xfId="0" applyNumberFormat="1" applyAlignment="1">
      <alignment wrapText="1"/>
    </xf>
    <xf numFmtId="37" fontId="6" fillId="0" borderId="0" xfId="0" applyNumberFormat="1" applyFont="1" applyBorder="1" applyAlignment="1">
      <alignment/>
    </xf>
    <xf numFmtId="37" fontId="6" fillId="0" borderId="0" xfId="0" applyNumberFormat="1" applyBorder="1" applyAlignment="1">
      <alignment/>
    </xf>
    <xf numFmtId="3" fontId="0" fillId="0" borderId="0"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4" fillId="0" borderId="0" xfId="0" applyBorder="1" applyAlignment="1">
      <alignment/>
    </xf>
    <xf numFmtId="3" fontId="6" fillId="0" borderId="0" xfId="0" applyAlignment="1">
      <alignment horizontal="center"/>
    </xf>
    <xf numFmtId="164" fontId="8" fillId="0" borderId="0" xfId="0" applyNumberFormat="1" applyFont="1" applyAlignment="1">
      <alignment horizontal="center"/>
    </xf>
    <xf numFmtId="3" fontId="6" fillId="0" borderId="0" xfId="0" applyFont="1" applyAlignment="1">
      <alignment horizontal="center"/>
    </xf>
    <xf numFmtId="0" fontId="0" fillId="0" borderId="6" xfId="0" applyBorder="1" applyAlignment="1">
      <alignment horizontal="center"/>
    </xf>
    <xf numFmtId="3" fontId="0" fillId="0" borderId="8" xfId="0" applyNumberFormat="1" applyBorder="1" applyAlignment="1">
      <alignment/>
    </xf>
    <xf numFmtId="3" fontId="0" fillId="0" borderId="9" xfId="0" applyNumberFormat="1" applyBorder="1" applyAlignment="1">
      <alignment/>
    </xf>
    <xf numFmtId="3" fontId="12" fillId="0" borderId="7" xfId="0" applyNumberFormat="1" applyBorder="1" applyAlignment="1">
      <alignment/>
    </xf>
    <xf numFmtId="3" fontId="12" fillId="0" borderId="9" xfId="0" applyNumberFormat="1" applyBorder="1" applyAlignment="1">
      <alignment/>
    </xf>
    <xf numFmtId="3" fontId="0" fillId="0" borderId="0" xfId="0" applyBorder="1" applyAlignment="1">
      <alignment wrapText="1"/>
    </xf>
    <xf numFmtId="3" fontId="5" fillId="0" borderId="0" xfId="0" applyFont="1" applyAlignment="1">
      <alignment horizontal="center"/>
    </xf>
    <xf numFmtId="3" fontId="6" fillId="0" borderId="0" xfId="0" applyFont="1" applyBorder="1" applyAlignment="1">
      <alignment vertical="top" wrapText="1"/>
    </xf>
    <xf numFmtId="3" fontId="6" fillId="0" borderId="0" xfId="0" applyFont="1" applyAlignment="1">
      <alignment horizontal="center"/>
    </xf>
    <xf numFmtId="3" fontId="4" fillId="0" borderId="0" xfId="0" applyFont="1" applyAlignment="1">
      <alignment horizontal="right"/>
    </xf>
    <xf numFmtId="3" fontId="8"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3" fontId="0" fillId="0" borderId="7" xfId="0" applyNumberFormat="1" applyBorder="1" applyAlignment="1">
      <alignment horizontal="center"/>
    </xf>
    <xf numFmtId="3" fontId="0" fillId="0" borderId="9" xfId="0" applyNumberFormat="1" applyBorder="1" applyAlignment="1">
      <alignment horizontal="center"/>
    </xf>
    <xf numFmtId="0" fontId="0" fillId="0" borderId="8" xfId="0" applyBorder="1" applyAlignment="1">
      <alignment horizontal="center"/>
    </xf>
    <xf numFmtId="0" fontId="0" fillId="0" borderId="10" xfId="0" applyBorder="1" applyAlignment="1">
      <alignment/>
    </xf>
    <xf numFmtId="0" fontId="0" fillId="0" borderId="2" xfId="0" applyBorder="1" applyAlignment="1">
      <alignment/>
    </xf>
    <xf numFmtId="5" fontId="0" fillId="0" borderId="2" xfId="0" applyBorder="1" applyAlignment="1">
      <alignment/>
    </xf>
    <xf numFmtId="3" fontId="0" fillId="0" borderId="2" xfId="0" applyBorder="1" applyAlignment="1">
      <alignment/>
    </xf>
    <xf numFmtId="3" fontId="0" fillId="0" borderId="8" xfId="0" applyBorder="1" applyAlignment="1">
      <alignment/>
    </xf>
    <xf numFmtId="0" fontId="0" fillId="0" borderId="8" xfId="0" applyBorder="1" applyAlignment="1">
      <alignment/>
    </xf>
    <xf numFmtId="0" fontId="0" fillId="0" borderId="0" xfId="0" applyNumberFormat="1" applyBorder="1" applyAlignment="1">
      <alignment/>
    </xf>
    <xf numFmtId="3" fontId="0" fillId="0" borderId="2" xfId="0" applyNumberFormat="1" applyFill="1" applyBorder="1" applyAlignment="1">
      <alignment/>
    </xf>
    <xf numFmtId="0" fontId="12" fillId="0" borderId="8" xfId="0" applyBorder="1" applyAlignment="1">
      <alignment/>
    </xf>
    <xf numFmtId="3" fontId="9" fillId="0" borderId="0" xfId="0" applyFont="1" applyBorder="1" applyAlignment="1">
      <alignment vertical="top" wrapText="1"/>
    </xf>
    <xf numFmtId="3" fontId="6"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3" fontId="6" fillId="0" borderId="0" xfId="0" applyFont="1" applyBorder="1" applyAlignment="1">
      <alignment vertical="top" wrapText="1"/>
    </xf>
    <xf numFmtId="3" fontId="4" fillId="0" borderId="1" xfId="0" applyFont="1" applyFill="1" applyAlignment="1">
      <alignment/>
    </xf>
    <xf numFmtId="3" fontId="0" fillId="0" borderId="2" xfId="0" applyNumberFormat="1" applyBorder="1" applyAlignment="1">
      <alignment horizontal="right"/>
    </xf>
    <xf numFmtId="3" fontId="0" fillId="0" borderId="0" xfId="0" applyNumberFormat="1" applyBorder="1" applyAlignment="1">
      <alignment horizontal="right"/>
    </xf>
    <xf numFmtId="5" fontId="0" fillId="0" borderId="8" xfId="0" applyBorder="1" applyAlignment="1">
      <alignment/>
    </xf>
    <xf numFmtId="3" fontId="0" fillId="0" borderId="3" xfId="0" applyNumberFormat="1" applyBorder="1" applyAlignment="1">
      <alignment horizontal="right"/>
    </xf>
    <xf numFmtId="3" fontId="0" fillId="0" borderId="7" xfId="0" applyNumberFormat="1" applyBorder="1" applyAlignment="1">
      <alignment horizontal="right"/>
    </xf>
    <xf numFmtId="3" fontId="6" fillId="0" borderId="0" xfId="0" applyNumberFormat="1" applyFont="1" applyAlignment="1">
      <alignment/>
    </xf>
    <xf numFmtId="3" fontId="0" fillId="0" borderId="9" xfId="0" applyNumberFormat="1" applyBorder="1" applyAlignment="1">
      <alignment horizontal="right"/>
    </xf>
    <xf numFmtId="3" fontId="0" fillId="0" borderId="5" xfId="0" applyNumberFormat="1" applyBorder="1" applyAlignment="1">
      <alignment horizontal="right"/>
    </xf>
    <xf numFmtId="5" fontId="0" fillId="0" borderId="8" xfId="0" applyBorder="1" applyAlignment="1">
      <alignment horizontal="right"/>
    </xf>
    <xf numFmtId="0" fontId="0" fillId="0" borderId="2" xfId="0" applyBorder="1" applyAlignment="1">
      <alignment horizontal="right"/>
    </xf>
    <xf numFmtId="0" fontId="0" fillId="0" borderId="8" xfId="0" applyBorder="1" applyAlignment="1">
      <alignment horizontal="right"/>
    </xf>
    <xf numFmtId="3" fontId="0" fillId="0" borderId="8" xfId="0" applyNumberFormat="1" applyBorder="1" applyAlignment="1">
      <alignment horizontal="right"/>
    </xf>
    <xf numFmtId="3" fontId="0" fillId="0" borderId="6" xfId="0" applyNumberFormat="1" applyBorder="1" applyAlignment="1">
      <alignment horizontal="right"/>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vertical="top" wrapText="1"/>
    </xf>
    <xf numFmtId="3" fontId="0" fillId="0" borderId="4" xfId="0" applyNumberFormat="1" applyBorder="1" applyAlignment="1">
      <alignment horizontal="center"/>
    </xf>
    <xf numFmtId="3" fontId="0" fillId="0" borderId="5" xfId="0" applyNumberFormat="1" applyBorder="1" applyAlignment="1">
      <alignment horizontal="center"/>
    </xf>
    <xf numFmtId="3" fontId="6" fillId="0" borderId="0" xfId="0" applyFont="1" applyAlignment="1">
      <alignment horizontal="centerContinuous"/>
    </xf>
    <xf numFmtId="3" fontId="0" fillId="0" borderId="0" xfId="0" applyFont="1" applyBorder="1" applyAlignment="1">
      <alignment/>
    </xf>
    <xf numFmtId="3" fontId="0" fillId="0" borderId="0" xfId="0" applyFont="1" applyBorder="1" applyAlignment="1">
      <alignment/>
    </xf>
    <xf numFmtId="0" fontId="0" fillId="0" borderId="9" xfId="0" applyBorder="1" applyAlignment="1">
      <alignment/>
    </xf>
    <xf numFmtId="3" fontId="6" fillId="0" borderId="0" xfId="0" applyNumberFormat="1" applyBorder="1" applyAlignment="1">
      <alignment horizontal="center"/>
    </xf>
    <xf numFmtId="3" fontId="6" fillId="0" borderId="0" xfId="0" applyNumberFormat="1" applyAlignment="1">
      <alignment horizontal="center"/>
    </xf>
    <xf numFmtId="3" fontId="4" fillId="0" borderId="0" xfId="0" applyNumberFormat="1" applyAlignment="1">
      <alignment horizontal="center"/>
    </xf>
    <xf numFmtId="3" fontId="6" fillId="0" borderId="11" xfId="0" applyFont="1" applyBorder="1" applyAlignment="1">
      <alignment horizontal="center"/>
    </xf>
    <xf numFmtId="37" fontId="6" fillId="0" borderId="0" xfId="0" applyNumberFormat="1" applyBorder="1" applyAlignment="1">
      <alignment horizontal="center"/>
    </xf>
    <xf numFmtId="37" fontId="6" fillId="0" borderId="11" xfId="0" applyNumberFormat="1" applyBorder="1" applyAlignment="1">
      <alignment horizontal="center"/>
    </xf>
    <xf numFmtId="0" fontId="10" fillId="0" borderId="0" xfId="0" applyFont="1" applyAlignment="1">
      <alignment horizontal="centerContinuous"/>
    </xf>
    <xf numFmtId="0" fontId="6" fillId="0" borderId="0" xfId="0" applyFont="1" applyAlignment="1">
      <alignment horizontal="centerContinuous"/>
    </xf>
    <xf numFmtId="3" fontId="6" fillId="0" borderId="0" xfId="0" applyFont="1" applyBorder="1" applyAlignment="1">
      <alignment/>
    </xf>
    <xf numFmtId="3" fontId="0" fillId="0" borderId="0" xfId="0" applyBorder="1" applyAlignment="1">
      <alignment vertical="top" wrapText="1"/>
    </xf>
    <xf numFmtId="3" fontId="9" fillId="0" borderId="0" xfId="0" applyFont="1" applyBorder="1" applyAlignment="1">
      <alignment vertical="top" wrapText="1"/>
    </xf>
    <xf numFmtId="3" fontId="6" fillId="0" borderId="0" xfId="0" applyFont="1" applyBorder="1" applyAlignment="1">
      <alignment vertical="top" wrapText="1"/>
    </xf>
    <xf numFmtId="3" fontId="0" fillId="0" borderId="0" xfId="0" applyBorder="1" applyAlignment="1">
      <alignment vertical="top" wrapText="1"/>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Border="1" applyAlignment="1">
      <alignment vertical="top" wrapText="1"/>
    </xf>
    <xf numFmtId="3" fontId="6" fillId="0" borderId="0" xfId="0" applyBorder="1" applyAlignment="1">
      <alignment vertical="top" wrapText="1"/>
    </xf>
    <xf numFmtId="3" fontId="9" fillId="0" borderId="0" xfId="0" applyFont="1" applyBorder="1" applyAlignment="1">
      <alignment vertical="top" wrapText="1"/>
    </xf>
    <xf numFmtId="3" fontId="6" fillId="0" borderId="0" xfId="0" applyFont="1" applyBorder="1" applyAlignment="1">
      <alignment/>
    </xf>
    <xf numFmtId="3" fontId="9" fillId="0" borderId="0" xfId="0" applyFont="1" applyBorder="1" applyAlignment="1">
      <alignment vertical="top" wrapText="1"/>
    </xf>
    <xf numFmtId="3" fontId="6" fillId="0" borderId="0" xfId="0" applyFont="1" applyBorder="1" applyAlignment="1">
      <alignment vertical="top" wrapText="1"/>
    </xf>
    <xf numFmtId="3" fontId="6" fillId="0" borderId="0" xfId="0" applyFont="1" applyBorder="1" applyAlignment="1">
      <alignment vertical="top" wrapText="1"/>
    </xf>
    <xf numFmtId="3" fontId="0" fillId="0" borderId="0" xfId="0" applyNumberFormat="1" applyAlignment="1">
      <alignment horizontal="left" wrapText="1"/>
    </xf>
    <xf numFmtId="3" fontId="0" fillId="0" borderId="0" xfId="0" applyBorder="1" applyAlignment="1">
      <alignment/>
    </xf>
    <xf numFmtId="3" fontId="0" fillId="0" borderId="12" xfId="0" applyNumberFormat="1" applyBorder="1" applyAlignment="1">
      <alignment horizontal="center"/>
    </xf>
    <xf numFmtId="3" fontId="0" fillId="0" borderId="11" xfId="0" applyNumberFormat="1" applyBorder="1" applyAlignment="1">
      <alignment horizontal="center"/>
    </xf>
    <xf numFmtId="3" fontId="0" fillId="0" borderId="10" xfId="0" applyNumberFormat="1" applyBorder="1" applyAlignment="1">
      <alignment horizontal="center"/>
    </xf>
    <xf numFmtId="3" fontId="0" fillId="0" borderId="7" xfId="0" applyNumberFormat="1" applyBorder="1" applyAlignment="1">
      <alignment horizontal="center"/>
    </xf>
    <xf numFmtId="3" fontId="0" fillId="0" borderId="9" xfId="0" applyNumberFormat="1" applyBorder="1" applyAlignment="1">
      <alignment horizontal="center"/>
    </xf>
    <xf numFmtId="3" fontId="0" fillId="0" borderId="8" xfId="0" applyNumberFormat="1" applyBorder="1" applyAlignment="1">
      <alignment horizontal="center"/>
    </xf>
    <xf numFmtId="0" fontId="0" fillId="0" borderId="12"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wrapText="1"/>
    </xf>
    <xf numFmtId="0" fontId="0" fillId="0" borderId="8" xfId="0" applyBorder="1" applyAlignment="1">
      <alignment horizontal="center" wrapText="1"/>
    </xf>
    <xf numFmtId="3" fontId="0" fillId="0" borderId="0" xfId="0" applyBorder="1" applyAlignment="1">
      <alignment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Border="1" applyAlignment="1">
      <alignment/>
    </xf>
    <xf numFmtId="3" fontId="6" fillId="0" borderId="0" xfId="0" applyBorder="1" applyAlignment="1">
      <alignment/>
    </xf>
    <xf numFmtId="3" fontId="6"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9" fillId="0" borderId="0" xfId="0" applyFont="1" applyFill="1" applyBorder="1" applyAlignment="1">
      <alignment vertical="top" wrapText="1"/>
    </xf>
    <xf numFmtId="3" fontId="6" fillId="0" borderId="0" xfId="0" applyFont="1" applyFill="1" applyBorder="1" applyAlignment="1">
      <alignment vertical="top" wrapText="1"/>
    </xf>
    <xf numFmtId="3" fontId="6" fillId="0" borderId="0" xfId="0" applyFont="1" applyFill="1" applyBorder="1" applyAlignment="1">
      <alignment vertical="top" wrapText="1"/>
    </xf>
    <xf numFmtId="3" fontId="6" fillId="0" borderId="0" xfId="0" applyFont="1" applyBorder="1" applyAlignment="1">
      <alignment vertical="top" wrapText="1"/>
    </xf>
    <xf numFmtId="3" fontId="6" fillId="0" borderId="0" xfId="0" applyFont="1" applyBorder="1" applyAlignment="1">
      <alignment vertical="top" wrapText="1"/>
    </xf>
    <xf numFmtId="3" fontId="6" fillId="0" borderId="0" xfId="0" applyFont="1" applyBorder="1" applyAlignment="1">
      <alignment vertical="top" wrapText="1"/>
    </xf>
    <xf numFmtId="3" fontId="9" fillId="0" borderId="0" xfId="0" applyFont="1" applyFill="1" applyBorder="1" applyAlignment="1">
      <alignment vertical="top" wrapText="1"/>
    </xf>
    <xf numFmtId="3" fontId="6" fillId="0" borderId="0" xfId="0" applyFill="1" applyBorder="1" applyAlignment="1">
      <alignment vertical="top" wrapText="1"/>
    </xf>
    <xf numFmtId="3" fontId="6" fillId="0" borderId="0" xfId="0" applyFill="1" applyBorder="1" applyAlignment="1">
      <alignment vertical="top" wrapText="1"/>
    </xf>
    <xf numFmtId="3" fontId="6" fillId="0" borderId="0" xfId="0" applyFont="1" applyBorder="1" applyAlignment="1">
      <alignment/>
    </xf>
    <xf numFmtId="3" fontId="6" fillId="0" borderId="0" xfId="0" applyFont="1" applyBorder="1" applyAlignment="1">
      <alignment/>
    </xf>
    <xf numFmtId="3" fontId="0" fillId="0" borderId="0" xfId="0" applyFont="1" applyBorder="1" applyAlignment="1">
      <alignment vertical="top" wrapText="1"/>
    </xf>
    <xf numFmtId="3" fontId="0" fillId="0" borderId="0" xfId="0" applyFont="1" applyBorder="1" applyAlignment="1">
      <alignment vertical="top" wrapText="1"/>
    </xf>
    <xf numFmtId="3" fontId="6" fillId="0" borderId="0" xfId="0" applyBorder="1" applyAlignment="1">
      <alignment vertical="top" wrapText="1"/>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Border="1" applyAlignment="1">
      <alignment vertical="top" wrapText="1"/>
    </xf>
    <xf numFmtId="3" fontId="9" fillId="0" borderId="0" xfId="0" applyFont="1" applyBorder="1" applyAlignment="1">
      <alignment vertical="top" wrapText="1"/>
    </xf>
    <xf numFmtId="3" fontId="9" fillId="0" borderId="0" xfId="0" applyFont="1" applyBorder="1" applyAlignment="1">
      <alignment vertical="top" wrapText="1"/>
    </xf>
    <xf numFmtId="3" fontId="6" fillId="0" borderId="0" xfId="0" applyFont="1" applyBorder="1" applyAlignment="1">
      <alignment vertical="top" wrapText="1"/>
    </xf>
    <xf numFmtId="3" fontId="6" fillId="0" borderId="0" xfId="0" applyFont="1" applyBorder="1" applyAlignment="1">
      <alignment vertical="top" wrapText="1"/>
    </xf>
    <xf numFmtId="3" fontId="6" fillId="0" borderId="0" xfId="0" applyFont="1" applyBorder="1" applyAlignment="1">
      <alignment vertical="top" wrapText="1"/>
    </xf>
    <xf numFmtId="3" fontId="6" fillId="0" borderId="0" xfId="0" applyFont="1" applyFill="1" applyBorder="1" applyAlignment="1">
      <alignment wrapText="1"/>
    </xf>
    <xf numFmtId="3" fontId="0" fillId="0" borderId="0" xfId="0" applyFont="1" applyFill="1" applyBorder="1" applyAlignment="1">
      <alignment wrapText="1"/>
    </xf>
    <xf numFmtId="3" fontId="0" fillId="0" borderId="0" xfId="0" applyFont="1" applyFill="1" applyBorder="1" applyAlignment="1">
      <alignment wrapText="1"/>
    </xf>
    <xf numFmtId="3" fontId="0" fillId="0" borderId="0" xfId="0" applyFont="1" applyBorder="1" applyAlignment="1">
      <alignment/>
    </xf>
    <xf numFmtId="3" fontId="0" fillId="0" borderId="0" xfId="0" applyFont="1" applyBorder="1" applyAlignment="1">
      <alignment/>
    </xf>
    <xf numFmtId="3" fontId="6"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0" fontId="11" fillId="0" borderId="0" xfId="0" applyFon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3" xfId="0" applyBorder="1" applyAlignment="1">
      <alignment/>
    </xf>
    <xf numFmtId="5" fontId="0" fillId="0" borderId="16" xfId="0" applyBorder="1" applyAlignment="1">
      <alignment/>
    </xf>
    <xf numFmtId="0" fontId="0" fillId="0" borderId="16" xfId="0" applyBorder="1" applyAlignment="1">
      <alignment/>
    </xf>
    <xf numFmtId="3" fontId="0" fillId="0" borderId="16" xfId="0" applyBorder="1" applyAlignment="1">
      <alignment/>
    </xf>
    <xf numFmtId="3" fontId="0" fillId="0" borderId="16" xfId="0" applyNumberFormat="1" applyBorder="1" applyAlignment="1">
      <alignment/>
    </xf>
    <xf numFmtId="0" fontId="0" fillId="0" borderId="14" xfId="0" applyBorder="1" applyAlignment="1">
      <alignment/>
    </xf>
    <xf numFmtId="3" fontId="0" fillId="0" borderId="14" xfId="0" applyNumberFormat="1" applyBorder="1" applyAlignment="1">
      <alignment/>
    </xf>
    <xf numFmtId="3" fontId="0" fillId="0" borderId="9" xfId="0" applyBorder="1" applyAlignment="1">
      <alignment/>
    </xf>
    <xf numFmtId="3" fontId="0" fillId="0" borderId="14" xfId="0" applyNumberFormat="1" applyFill="1" applyBorder="1" applyAlignment="1">
      <alignment/>
    </xf>
    <xf numFmtId="3" fontId="0" fillId="0" borderId="15" xfId="0" applyNumberFormat="1" applyBorder="1" applyAlignment="1">
      <alignment/>
    </xf>
    <xf numFmtId="3" fontId="9" fillId="0" borderId="0" xfId="0" applyFont="1" applyAlignment="1">
      <alignment horizontal="centerContinuous"/>
    </xf>
    <xf numFmtId="3" fontId="4" fillId="0" borderId="0" xfId="0" applyAlignment="1">
      <alignment horizontal="centerContinuous"/>
    </xf>
    <xf numFmtId="3" fontId="10" fillId="0" borderId="0" xfId="0" applyFont="1" applyAlignment="1">
      <alignment horizontal="centerContinuous"/>
    </xf>
    <xf numFmtId="3" fontId="16" fillId="0" borderId="0" xfId="0" applyAlignment="1">
      <alignment horizontal="centerContinuous"/>
    </xf>
    <xf numFmtId="3" fontId="6" fillId="0" borderId="0" xfId="0" applyFont="1" applyAlignment="1">
      <alignment horizontal="centerContinuous"/>
    </xf>
    <xf numFmtId="3" fontId="5" fillId="0" borderId="0" xfId="0" applyBorder="1" applyAlignment="1">
      <alignment/>
    </xf>
    <xf numFmtId="3" fontId="4" fillId="0" borderId="0" xfId="0" applyBorder="1" applyAlignment="1">
      <alignment/>
    </xf>
    <xf numFmtId="3" fontId="4" fillId="0" borderId="9" xfId="0" applyFont="1" applyBorder="1" applyAlignment="1">
      <alignment/>
    </xf>
    <xf numFmtId="3" fontId="4" fillId="0" borderId="0" xfId="0" applyBorder="1" applyAlignment="1">
      <alignment/>
    </xf>
    <xf numFmtId="164" fontId="4" fillId="0" borderId="9" xfId="0" applyNumberFormat="1" applyFont="1" applyBorder="1" applyAlignment="1">
      <alignment/>
    </xf>
    <xf numFmtId="3" fontId="4" fillId="0" borderId="0" xfId="0" applyBorder="1" applyAlignment="1">
      <alignment/>
    </xf>
    <xf numFmtId="5" fontId="4" fillId="0" borderId="0" xfId="0" applyBorder="1" applyAlignment="1">
      <alignment/>
    </xf>
    <xf numFmtId="3" fontId="4" fillId="0" borderId="0" xfId="0" applyFont="1" applyAlignment="1">
      <alignment horizontal="centerContinuous"/>
    </xf>
    <xf numFmtId="3" fontId="17" fillId="0" borderId="0" xfId="0" applyAlignment="1">
      <alignment horizontal="centerContinuous"/>
    </xf>
    <xf numFmtId="3" fontId="9" fillId="0" borderId="0" xfId="0" applyFont="1" applyBorder="1" applyAlignment="1">
      <alignment wrapText="1"/>
    </xf>
    <xf numFmtId="3" fontId="6" fillId="0" borderId="0" xfId="0" applyFont="1" applyBorder="1" applyAlignment="1">
      <alignment wrapText="1"/>
    </xf>
    <xf numFmtId="3" fontId="6" fillId="0" borderId="0" xfId="0" applyFont="1" applyBorder="1" applyAlignment="1">
      <alignment wrapText="1"/>
    </xf>
    <xf numFmtId="3" fontId="6" fillId="0" borderId="0" xfId="0" applyFont="1" applyBorder="1" applyAlignment="1">
      <alignment wrapText="1"/>
    </xf>
    <xf numFmtId="3" fontId="6" fillId="0" borderId="0" xfId="0" applyFont="1" applyBorder="1" applyAlignment="1">
      <alignment wrapText="1"/>
    </xf>
    <xf numFmtId="3" fontId="6" fillId="0" borderId="0" xfId="0" applyFont="1" applyBorder="1" applyAlignment="1">
      <alignment wrapText="1"/>
    </xf>
    <xf numFmtId="3" fontId="6" fillId="0" borderId="0" xfId="0" applyNumberFormat="1" applyBorder="1" applyAlignment="1">
      <alignment/>
    </xf>
    <xf numFmtId="3" fontId="4" fillId="0" borderId="0" xfId="0" applyNumberFormat="1" applyAlignment="1">
      <alignment/>
    </xf>
    <xf numFmtId="3" fontId="4" fillId="0" borderId="1" xfId="0" applyBorder="1" applyAlignment="1">
      <alignment/>
    </xf>
    <xf numFmtId="3" fontId="6"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R160"/>
  <sheetViews>
    <sheetView view="pageBreakPreview" zoomScale="60" zoomScaleNormal="75" workbookViewId="0" topLeftCell="A1">
      <pane xSplit="5" ySplit="7" topLeftCell="F36" activePane="bottomRight" state="frozen"/>
      <selection pane="topLeft" activeCell="A1" sqref="A1"/>
      <selection pane="topRight" activeCell="F1" sqref="F1"/>
      <selection pane="bottomLeft" activeCell="A8" sqref="A8"/>
      <selection pane="bottomRight" activeCell="A83" sqref="A83:Q83"/>
    </sheetView>
  </sheetViews>
  <sheetFormatPr defaultColWidth="9.140625" defaultRowHeight="12.75"/>
  <cols>
    <col min="1" max="1" width="9.28125" style="80" customWidth="1"/>
    <col min="2" max="2" width="6.7109375" style="80" customWidth="1"/>
    <col min="3" max="3" width="7.7109375" style="80" customWidth="1"/>
    <col min="4" max="4" width="15.00390625" style="80" customWidth="1"/>
    <col min="5" max="5" width="19.7109375" style="80" customWidth="1"/>
    <col min="6" max="6" width="1.421875" style="80" customWidth="1"/>
    <col min="7" max="8" width="7.7109375" style="81" customWidth="1"/>
    <col min="9" max="9" width="11.8515625" style="80" customWidth="1"/>
    <col min="10" max="10" width="12.57421875" style="81" customWidth="1"/>
    <col min="11" max="11" width="12.57421875" style="80" customWidth="1"/>
    <col min="12" max="13" width="7.7109375" style="81" customWidth="1"/>
    <col min="14" max="14" width="14.00390625" style="80" customWidth="1"/>
    <col min="15" max="15" width="10.8515625" style="81" customWidth="1"/>
    <col min="16" max="16" width="7.7109375" style="81" customWidth="1"/>
    <col min="17" max="17" width="12.140625" style="80" customWidth="1"/>
    <col min="18" max="18" width="1.7109375" style="80" customWidth="1"/>
    <col min="19" max="21" width="2.7109375" style="80" customWidth="1"/>
    <col min="22" max="22" width="2.7109375" style="80" hidden="1" customWidth="1"/>
    <col min="23" max="24" width="2.7109375" style="80" customWidth="1"/>
    <col min="25" max="25" width="9.7109375" style="80" customWidth="1"/>
    <col min="26" max="26" width="2.7109375" style="80" customWidth="1"/>
    <col min="27" max="27" width="9.7109375" style="80" hidden="1" customWidth="1"/>
    <col min="28" max="28" width="9.140625" style="80" customWidth="1"/>
    <col min="29" max="31" width="2.7109375" style="80" customWidth="1"/>
    <col min="32" max="32" width="8.421875" style="80" hidden="1" customWidth="1"/>
    <col min="33" max="33" width="12.7109375" style="80" customWidth="1"/>
    <col min="34" max="36" width="2.7109375" style="80" customWidth="1"/>
    <col min="37" max="37" width="8.421875" style="80" hidden="1" customWidth="1"/>
    <col min="38" max="38" width="12.7109375" style="80" customWidth="1"/>
    <col min="39" max="41" width="2.7109375" style="80" customWidth="1"/>
    <col min="42" max="42" width="2.7109375" style="80" hidden="1" customWidth="1"/>
    <col min="43" max="46" width="2.7109375" style="80" customWidth="1"/>
    <col min="47" max="47" width="8.421875" style="80" hidden="1" customWidth="1"/>
    <col min="48" max="48" width="12.7109375" style="80" customWidth="1"/>
    <col min="49" max="51" width="2.7109375" style="80" customWidth="1"/>
    <col min="52" max="52" width="8.421875" style="80" hidden="1" customWidth="1"/>
    <col min="53" max="53" width="12.7109375" style="80" customWidth="1"/>
    <col min="54" max="56" width="2.7109375" style="80" customWidth="1"/>
    <col min="57" max="57" width="9.140625" style="80" customWidth="1"/>
    <col min="58" max="58" width="15.7109375" style="80" customWidth="1"/>
    <col min="59" max="61" width="2.7109375" style="80" customWidth="1"/>
    <col min="62" max="62" width="9.140625" style="80" customWidth="1"/>
    <col min="63" max="63" width="15.7109375" style="80" customWidth="1"/>
    <col min="64" max="64" width="2.7109375" style="80" customWidth="1"/>
    <col min="65" max="65" width="9.7109375" style="80" customWidth="1"/>
    <col min="66" max="66" width="2.7109375" style="80" customWidth="1"/>
    <col min="67" max="67" width="9.140625" style="80" customWidth="1"/>
    <col min="68" max="68" width="12.7109375" style="80" customWidth="1"/>
    <col min="69" max="74" width="2.7109375" style="80" customWidth="1"/>
    <col min="75" max="75" width="9.140625" style="80" customWidth="1"/>
    <col min="76" max="76" width="9.7109375" style="80" customWidth="1"/>
    <col min="77" max="77" width="2.7109375" style="80" customWidth="1"/>
    <col min="78" max="78" width="9.7109375" style="80" customWidth="1"/>
    <col min="79" max="79" width="2.7109375" style="80" customWidth="1"/>
    <col min="80" max="80" width="9.7109375" style="80" customWidth="1"/>
    <col min="81" max="81" width="2.7109375" style="80" customWidth="1"/>
    <col min="82" max="82" width="12.7109375" style="80" customWidth="1"/>
    <col min="83" max="16384" width="9.140625" style="80" customWidth="1"/>
  </cols>
  <sheetData>
    <row r="1" ht="12.75"/>
    <row r="2" spans="1:17" ht="18">
      <c r="A2" s="130" t="s">
        <v>50</v>
      </c>
      <c r="B2" s="78"/>
      <c r="C2" s="78"/>
      <c r="D2" s="77"/>
      <c r="E2" s="78"/>
      <c r="F2" s="78"/>
      <c r="G2" s="79"/>
      <c r="H2" s="79"/>
      <c r="I2" s="78"/>
      <c r="J2" s="79"/>
      <c r="K2" s="78"/>
      <c r="L2" s="79"/>
      <c r="M2" s="79"/>
      <c r="N2" s="78"/>
      <c r="O2" s="79"/>
      <c r="P2" s="79"/>
      <c r="Q2" s="78"/>
    </row>
    <row r="3" spans="1:17" ht="18">
      <c r="A3" s="131" t="s">
        <v>71</v>
      </c>
      <c r="B3" s="78"/>
      <c r="C3" s="78"/>
      <c r="D3" s="78"/>
      <c r="E3" s="78"/>
      <c r="F3" s="78"/>
      <c r="G3" s="79"/>
      <c r="H3" s="79"/>
      <c r="I3" s="78"/>
      <c r="J3" s="79"/>
      <c r="K3" s="78"/>
      <c r="L3" s="79"/>
      <c r="M3" s="79"/>
      <c r="N3" s="78"/>
      <c r="O3" s="79"/>
      <c r="P3" s="79"/>
      <c r="Q3" s="78"/>
    </row>
    <row r="4" ht="12.75">
      <c r="I4" s="82"/>
    </row>
    <row r="5" spans="2:18" ht="12.75" customHeight="1">
      <c r="B5" s="80" t="s">
        <v>55</v>
      </c>
      <c r="G5" s="154" t="s">
        <v>72</v>
      </c>
      <c r="H5" s="155"/>
      <c r="I5" s="156"/>
      <c r="J5" s="160" t="s">
        <v>140</v>
      </c>
      <c r="K5" s="161"/>
      <c r="L5" s="160" t="s">
        <v>145</v>
      </c>
      <c r="M5" s="161"/>
      <c r="N5" s="168"/>
      <c r="O5" s="164" t="s">
        <v>73</v>
      </c>
      <c r="P5" s="164"/>
      <c r="Q5" s="165"/>
      <c r="R5" s="80" t="s">
        <v>55</v>
      </c>
    </row>
    <row r="6" spans="3:18" ht="12.75">
      <c r="C6" s="80" t="s">
        <v>55</v>
      </c>
      <c r="G6" s="157"/>
      <c r="H6" s="158"/>
      <c r="I6" s="159"/>
      <c r="J6" s="162"/>
      <c r="K6" s="163"/>
      <c r="L6" s="162"/>
      <c r="M6" s="163"/>
      <c r="N6" s="169"/>
      <c r="O6" s="166"/>
      <c r="P6" s="166"/>
      <c r="Q6" s="167"/>
      <c r="R6" s="80" t="s">
        <v>55</v>
      </c>
    </row>
    <row r="7" spans="7:17" ht="12.75">
      <c r="G7" s="83" t="s">
        <v>68</v>
      </c>
      <c r="H7" s="84" t="s">
        <v>65</v>
      </c>
      <c r="I7" s="85" t="s">
        <v>60</v>
      </c>
      <c r="J7" s="118" t="s">
        <v>68</v>
      </c>
      <c r="K7" s="66" t="s">
        <v>60</v>
      </c>
      <c r="L7" s="118" t="s">
        <v>68</v>
      </c>
      <c r="M7" s="119" t="s">
        <v>65</v>
      </c>
      <c r="N7" s="66" t="s">
        <v>60</v>
      </c>
      <c r="O7" s="118" t="s">
        <v>68</v>
      </c>
      <c r="P7" s="119" t="s">
        <v>65</v>
      </c>
      <c r="Q7" s="66" t="s">
        <v>60</v>
      </c>
    </row>
    <row r="8" spans="7:17" ht="12.75">
      <c r="G8" s="57"/>
      <c r="H8" s="55"/>
      <c r="I8" s="86"/>
      <c r="J8" s="55"/>
      <c r="K8" s="87"/>
      <c r="L8" s="55"/>
      <c r="M8" s="55"/>
      <c r="N8" s="87"/>
      <c r="O8" s="55"/>
      <c r="P8" s="55"/>
      <c r="Q8" s="87"/>
    </row>
    <row r="9" spans="1:17" ht="12.75">
      <c r="A9" s="80" t="s">
        <v>85</v>
      </c>
      <c r="F9" s="80" t="s">
        <v>55</v>
      </c>
      <c r="G9" s="61">
        <v>26069</v>
      </c>
      <c r="H9" s="68">
        <v>25070</v>
      </c>
      <c r="I9" s="103">
        <v>4358796</v>
      </c>
      <c r="J9" s="68">
        <v>0</v>
      </c>
      <c r="K9" s="103">
        <v>66486</v>
      </c>
      <c r="L9" s="107" t="s">
        <v>144</v>
      </c>
      <c r="M9" s="107" t="s">
        <v>144</v>
      </c>
      <c r="N9" s="109" t="s">
        <v>147</v>
      </c>
      <c r="O9" s="68">
        <f>SUM(G9,J9,L9)</f>
        <v>26069</v>
      </c>
      <c r="P9" s="68">
        <f>SUM(H9,M9)</f>
        <v>25070</v>
      </c>
      <c r="Q9" s="103">
        <f>SUM(I9,K9,N9)</f>
        <v>4425282</v>
      </c>
    </row>
    <row r="10" spans="7:17" ht="12.75">
      <c r="G10" s="57"/>
      <c r="H10" s="55"/>
      <c r="I10" s="89"/>
      <c r="J10" s="55"/>
      <c r="K10" s="89"/>
      <c r="L10" s="55"/>
      <c r="M10" s="55"/>
      <c r="N10" s="89"/>
      <c r="O10" s="55"/>
      <c r="P10" s="55"/>
      <c r="Q10" s="88"/>
    </row>
    <row r="11" spans="1:17" ht="12.75">
      <c r="A11" s="80" t="s">
        <v>86</v>
      </c>
      <c r="F11" s="80" t="s">
        <v>55</v>
      </c>
      <c r="G11" s="57">
        <v>30039</v>
      </c>
      <c r="H11" s="55">
        <v>29081</v>
      </c>
      <c r="I11" s="56">
        <v>5205028</v>
      </c>
      <c r="J11" s="55">
        <v>0</v>
      </c>
      <c r="K11" s="56">
        <v>0</v>
      </c>
      <c r="L11" s="102" t="s">
        <v>138</v>
      </c>
      <c r="M11" s="102" t="s">
        <v>138</v>
      </c>
      <c r="N11" s="101" t="s">
        <v>137</v>
      </c>
      <c r="O11" s="55">
        <f>SUM(G11,J11,L11)</f>
        <v>30039</v>
      </c>
      <c r="P11" s="55">
        <f>SUM(H11,M11)</f>
        <v>29081</v>
      </c>
      <c r="Q11" s="56">
        <f>SUM(I11,K11,N11)</f>
        <v>5205028</v>
      </c>
    </row>
    <row r="12" spans="1:17" ht="12.75">
      <c r="A12" s="80" t="s">
        <v>87</v>
      </c>
      <c r="F12" s="80" t="s">
        <v>55</v>
      </c>
      <c r="G12" s="104">
        <v>0</v>
      </c>
      <c r="H12" s="55">
        <v>0</v>
      </c>
      <c r="I12" s="89">
        <v>-28107</v>
      </c>
      <c r="J12" s="55">
        <v>0</v>
      </c>
      <c r="K12" s="87">
        <v>0</v>
      </c>
      <c r="L12" s="55">
        <v>0</v>
      </c>
      <c r="M12" s="102">
        <v>0</v>
      </c>
      <c r="N12" s="110">
        <v>0</v>
      </c>
      <c r="O12" s="55">
        <f>SUM(G12,J12,L12)</f>
        <v>0</v>
      </c>
      <c r="P12" s="55">
        <f>SUM(H12,M12)</f>
        <v>0</v>
      </c>
      <c r="Q12" s="89">
        <f>SUM(I12,K12,N12)</f>
        <v>-28107</v>
      </c>
    </row>
    <row r="13" spans="1:17" ht="12.75">
      <c r="A13" s="80" t="s">
        <v>19</v>
      </c>
      <c r="F13" s="80" t="s">
        <v>55</v>
      </c>
      <c r="G13" s="105">
        <v>0</v>
      </c>
      <c r="H13" s="68">
        <v>0</v>
      </c>
      <c r="I13" s="90">
        <v>-41416</v>
      </c>
      <c r="J13" s="68">
        <v>0</v>
      </c>
      <c r="K13" s="91">
        <v>0</v>
      </c>
      <c r="L13" s="68">
        <v>0</v>
      </c>
      <c r="M13" s="107">
        <v>0</v>
      </c>
      <c r="N13" s="111">
        <v>0</v>
      </c>
      <c r="O13" s="68">
        <f>SUM(G13,J13,L13)</f>
        <v>0</v>
      </c>
      <c r="P13" s="68">
        <f>SUM(H13,M13)</f>
        <v>0</v>
      </c>
      <c r="Q13" s="90">
        <f>SUM(I13,K13,N13)</f>
        <v>-41416</v>
      </c>
    </row>
    <row r="14" spans="1:17" ht="12.75">
      <c r="A14" s="80" t="s">
        <v>88</v>
      </c>
      <c r="F14" s="80" t="s">
        <v>55</v>
      </c>
      <c r="G14" s="57">
        <f aca="true" t="shared" si="0" ref="G14:Q14">SUM(G11:G13)</f>
        <v>30039</v>
      </c>
      <c r="H14" s="55">
        <f t="shared" si="0"/>
        <v>29081</v>
      </c>
      <c r="I14" s="56">
        <f t="shared" si="0"/>
        <v>5135505</v>
      </c>
      <c r="J14" s="55">
        <f t="shared" si="0"/>
        <v>0</v>
      </c>
      <c r="K14" s="56">
        <f t="shared" si="0"/>
        <v>0</v>
      </c>
      <c r="L14" s="102" t="s">
        <v>138</v>
      </c>
      <c r="M14" s="102" t="s">
        <v>138</v>
      </c>
      <c r="N14" s="101" t="s">
        <v>137</v>
      </c>
      <c r="O14" s="55">
        <f t="shared" si="0"/>
        <v>30039</v>
      </c>
      <c r="P14" s="55">
        <f t="shared" si="0"/>
        <v>29081</v>
      </c>
      <c r="Q14" s="56">
        <f t="shared" si="0"/>
        <v>5135505</v>
      </c>
    </row>
    <row r="15" spans="7:17" ht="12.75">
      <c r="G15" s="57"/>
      <c r="H15" s="55"/>
      <c r="I15" s="87"/>
      <c r="J15" s="55"/>
      <c r="K15" s="87"/>
      <c r="L15" s="55"/>
      <c r="M15" s="55"/>
      <c r="N15" s="87"/>
      <c r="O15" s="55"/>
      <c r="P15" s="55"/>
      <c r="Q15" s="87"/>
    </row>
    <row r="16" spans="1:17" ht="12.75">
      <c r="A16" s="80" t="s">
        <v>89</v>
      </c>
      <c r="F16" s="80" t="s">
        <v>54</v>
      </c>
      <c r="G16" s="61">
        <v>31475</v>
      </c>
      <c r="H16" s="68">
        <v>30125</v>
      </c>
      <c r="I16" s="67">
        <v>5691132</v>
      </c>
      <c r="J16" s="68">
        <v>0</v>
      </c>
      <c r="K16" s="67">
        <v>0</v>
      </c>
      <c r="L16" s="107" t="s">
        <v>131</v>
      </c>
      <c r="M16" s="107" t="s">
        <v>131</v>
      </c>
      <c r="N16" s="112" t="s">
        <v>137</v>
      </c>
      <c r="O16" s="68">
        <f>SUM(G16,J16,L16)</f>
        <v>31475</v>
      </c>
      <c r="P16" s="68">
        <f>SUM(H16,M16)</f>
        <v>30125</v>
      </c>
      <c r="Q16" s="67">
        <f>SUM(I16,K16,N16)</f>
        <v>5691132</v>
      </c>
    </row>
    <row r="17" spans="7:17" ht="12.75">
      <c r="G17" s="57"/>
      <c r="H17" s="55"/>
      <c r="I17" s="87"/>
      <c r="J17" s="55"/>
      <c r="K17" s="87"/>
      <c r="L17" s="55"/>
      <c r="M17" s="55"/>
      <c r="N17" s="87"/>
      <c r="O17" s="55"/>
      <c r="P17" s="55"/>
      <c r="Q17" s="87"/>
    </row>
    <row r="18" spans="1:17" ht="12.75">
      <c r="A18" s="123" t="s">
        <v>90</v>
      </c>
      <c r="B18" s="123"/>
      <c r="C18" s="123"/>
      <c r="D18" s="123"/>
      <c r="E18" s="123"/>
      <c r="F18" s="91" t="s">
        <v>54</v>
      </c>
      <c r="G18" s="61">
        <f>G16-G14</f>
        <v>1436</v>
      </c>
      <c r="H18" s="68">
        <f>H16-H14</f>
        <v>1044</v>
      </c>
      <c r="I18" s="67">
        <f>I16-I14</f>
        <v>555627</v>
      </c>
      <c r="J18" s="68">
        <f>J16-J14</f>
        <v>0</v>
      </c>
      <c r="K18" s="91">
        <f>K16-K14</f>
        <v>0</v>
      </c>
      <c r="L18" s="107" t="s">
        <v>132</v>
      </c>
      <c r="M18" s="107" t="s">
        <v>132</v>
      </c>
      <c r="N18" s="91">
        <v>0</v>
      </c>
      <c r="O18" s="68">
        <f>O16-O14</f>
        <v>1436</v>
      </c>
      <c r="P18" s="68">
        <f>P16-P14</f>
        <v>1044</v>
      </c>
      <c r="Q18" s="67">
        <f>Q16-Q14</f>
        <v>555627</v>
      </c>
    </row>
    <row r="19" spans="7:17" ht="12.75">
      <c r="G19" s="57"/>
      <c r="H19" s="55"/>
      <c r="I19" s="87"/>
      <c r="J19" s="55"/>
      <c r="K19" s="87"/>
      <c r="L19" s="55"/>
      <c r="M19" s="55"/>
      <c r="N19" s="87"/>
      <c r="O19" s="55"/>
      <c r="P19" s="55"/>
      <c r="Q19" s="87"/>
    </row>
    <row r="20" spans="1:17" ht="12.75">
      <c r="A20" s="82" t="s">
        <v>74</v>
      </c>
      <c r="F20" s="34" t="s">
        <v>55</v>
      </c>
      <c r="G20" s="57"/>
      <c r="H20" s="55"/>
      <c r="I20" s="87"/>
      <c r="J20" s="55"/>
      <c r="K20" s="87"/>
      <c r="L20" s="55"/>
      <c r="M20" s="55"/>
      <c r="N20" s="87"/>
      <c r="O20" s="55"/>
      <c r="P20" s="55"/>
      <c r="Q20" s="87"/>
    </row>
    <row r="21" spans="1:17" ht="12.75">
      <c r="A21" s="80" t="s">
        <v>55</v>
      </c>
      <c r="G21" s="57" t="s">
        <v>55</v>
      </c>
      <c r="H21" s="55" t="s">
        <v>55</v>
      </c>
      <c r="I21" s="87" t="s">
        <v>55</v>
      </c>
      <c r="J21" s="55" t="s">
        <v>55</v>
      </c>
      <c r="K21" s="87" t="s">
        <v>55</v>
      </c>
      <c r="L21" s="55" t="s">
        <v>55</v>
      </c>
      <c r="M21" s="55" t="s">
        <v>55</v>
      </c>
      <c r="N21" s="87" t="s">
        <v>55</v>
      </c>
      <c r="O21" s="55" t="s">
        <v>55</v>
      </c>
      <c r="P21" s="55" t="s">
        <v>55</v>
      </c>
      <c r="Q21" s="87" t="s">
        <v>55</v>
      </c>
    </row>
    <row r="22" spans="1:17" ht="12.75">
      <c r="A22" s="80" t="s">
        <v>75</v>
      </c>
      <c r="G22" s="57" t="s">
        <v>55</v>
      </c>
      <c r="H22" s="55" t="s">
        <v>55</v>
      </c>
      <c r="I22" s="87" t="s">
        <v>55</v>
      </c>
      <c r="J22" s="55" t="s">
        <v>55</v>
      </c>
      <c r="K22" s="87" t="s">
        <v>55</v>
      </c>
      <c r="L22" s="55" t="s">
        <v>55</v>
      </c>
      <c r="M22" s="55" t="s">
        <v>55</v>
      </c>
      <c r="N22" s="87" t="s">
        <v>55</v>
      </c>
      <c r="O22" s="55" t="s">
        <v>55</v>
      </c>
      <c r="P22" s="55" t="s">
        <v>55</v>
      </c>
      <c r="Q22" s="87" t="s">
        <v>55</v>
      </c>
    </row>
    <row r="23" spans="1:17" ht="12.75">
      <c r="A23" s="80" t="s">
        <v>149</v>
      </c>
      <c r="F23" s="80" t="s">
        <v>54</v>
      </c>
      <c r="G23" s="57">
        <v>0</v>
      </c>
      <c r="H23" s="55">
        <v>0</v>
      </c>
      <c r="I23" s="56">
        <v>54475</v>
      </c>
      <c r="J23" s="55">
        <v>0</v>
      </c>
      <c r="K23" s="56">
        <v>0</v>
      </c>
      <c r="L23" s="55">
        <v>0</v>
      </c>
      <c r="M23" s="55">
        <v>0</v>
      </c>
      <c r="N23" s="56">
        <v>0</v>
      </c>
      <c r="O23" s="55">
        <f aca="true" t="shared" si="1" ref="O23:O47">SUM(G23,J23,L23)</f>
        <v>0</v>
      </c>
      <c r="P23" s="55">
        <f aca="true" t="shared" si="2" ref="P23:P47">SUM(H23,M23)</f>
        <v>0</v>
      </c>
      <c r="Q23" s="56">
        <f aca="true" t="shared" si="3" ref="Q23:Q47">SUM(I23,K23,N23)</f>
        <v>54475</v>
      </c>
    </row>
    <row r="24" spans="1:17" ht="12.75">
      <c r="A24" s="80" t="s">
        <v>91</v>
      </c>
      <c r="F24" s="34" t="s">
        <v>54</v>
      </c>
      <c r="G24" s="57">
        <v>0</v>
      </c>
      <c r="H24" s="55">
        <v>0</v>
      </c>
      <c r="I24" s="56">
        <v>23368</v>
      </c>
      <c r="J24" s="55">
        <v>0</v>
      </c>
      <c r="K24" s="56">
        <v>0</v>
      </c>
      <c r="L24" s="55">
        <v>0</v>
      </c>
      <c r="M24" s="55">
        <v>0</v>
      </c>
      <c r="N24" s="56">
        <v>0</v>
      </c>
      <c r="O24" s="55">
        <f t="shared" si="1"/>
        <v>0</v>
      </c>
      <c r="P24" s="55">
        <f t="shared" si="2"/>
        <v>0</v>
      </c>
      <c r="Q24" s="56">
        <f t="shared" si="3"/>
        <v>23368</v>
      </c>
    </row>
    <row r="25" spans="1:17" ht="12.75" hidden="1">
      <c r="A25" s="80" t="s">
        <v>92</v>
      </c>
      <c r="E25" s="34"/>
      <c r="F25" s="34" t="s">
        <v>55</v>
      </c>
      <c r="G25" s="57">
        <v>0</v>
      </c>
      <c r="H25" s="55">
        <v>0</v>
      </c>
      <c r="I25" s="56"/>
      <c r="J25" s="55">
        <v>0</v>
      </c>
      <c r="K25" s="56">
        <v>0</v>
      </c>
      <c r="L25" s="55">
        <v>0</v>
      </c>
      <c r="M25" s="55">
        <v>0</v>
      </c>
      <c r="N25" s="56">
        <v>0</v>
      </c>
      <c r="O25" s="55">
        <f t="shared" si="1"/>
        <v>0</v>
      </c>
      <c r="P25" s="55">
        <f t="shared" si="2"/>
        <v>0</v>
      </c>
      <c r="Q25" s="56">
        <f t="shared" si="3"/>
        <v>0</v>
      </c>
    </row>
    <row r="26" spans="1:17" ht="12.75">
      <c r="A26" s="80" t="s">
        <v>93</v>
      </c>
      <c r="E26" s="34"/>
      <c r="F26" s="34" t="s">
        <v>55</v>
      </c>
      <c r="G26" s="57">
        <v>0</v>
      </c>
      <c r="H26" s="102">
        <v>649</v>
      </c>
      <c r="I26" s="56">
        <v>34737</v>
      </c>
      <c r="J26" s="55">
        <v>0</v>
      </c>
      <c r="K26" s="56">
        <v>0</v>
      </c>
      <c r="L26" s="55">
        <v>0</v>
      </c>
      <c r="M26" s="55">
        <v>0</v>
      </c>
      <c r="N26" s="56">
        <v>0</v>
      </c>
      <c r="O26" s="55">
        <f t="shared" si="1"/>
        <v>0</v>
      </c>
      <c r="P26" s="55">
        <f t="shared" si="2"/>
        <v>649</v>
      </c>
      <c r="Q26" s="56">
        <f t="shared" si="3"/>
        <v>34737</v>
      </c>
    </row>
    <row r="27" spans="1:17" ht="12.75">
      <c r="A27" s="80" t="s">
        <v>94</v>
      </c>
      <c r="F27" s="80" t="s">
        <v>55</v>
      </c>
      <c r="G27" s="57">
        <v>0</v>
      </c>
      <c r="H27" s="55">
        <v>0</v>
      </c>
      <c r="I27" s="56">
        <v>48902</v>
      </c>
      <c r="J27" s="55">
        <v>0</v>
      </c>
      <c r="K27" s="56">
        <v>0</v>
      </c>
      <c r="L27" s="55">
        <v>0</v>
      </c>
      <c r="M27" s="55">
        <v>0</v>
      </c>
      <c r="N27" s="56">
        <v>0</v>
      </c>
      <c r="O27" s="55">
        <f t="shared" si="1"/>
        <v>0</v>
      </c>
      <c r="P27" s="55">
        <f t="shared" si="2"/>
        <v>0</v>
      </c>
      <c r="Q27" s="56">
        <f t="shared" si="3"/>
        <v>48902</v>
      </c>
    </row>
    <row r="28" spans="1:17" ht="12.75">
      <c r="A28" s="92" t="s">
        <v>100</v>
      </c>
      <c r="F28" s="80" t="s">
        <v>55</v>
      </c>
      <c r="G28" s="57">
        <v>0</v>
      </c>
      <c r="H28" s="55">
        <v>0</v>
      </c>
      <c r="I28" s="56">
        <v>25293</v>
      </c>
      <c r="J28" s="55">
        <v>0</v>
      </c>
      <c r="K28" s="56">
        <v>0</v>
      </c>
      <c r="L28" s="55">
        <v>0</v>
      </c>
      <c r="M28" s="55">
        <v>0</v>
      </c>
      <c r="N28" s="56">
        <v>0</v>
      </c>
      <c r="O28" s="55">
        <f t="shared" si="1"/>
        <v>0</v>
      </c>
      <c r="P28" s="55">
        <f t="shared" si="2"/>
        <v>0</v>
      </c>
      <c r="Q28" s="56">
        <f t="shared" si="3"/>
        <v>25293</v>
      </c>
    </row>
    <row r="29" spans="1:17" ht="12.75">
      <c r="A29" s="34" t="s">
        <v>101</v>
      </c>
      <c r="F29" s="80" t="s">
        <v>55</v>
      </c>
      <c r="G29" s="57">
        <v>0</v>
      </c>
      <c r="H29" s="55">
        <v>0</v>
      </c>
      <c r="I29" s="101" t="s">
        <v>143</v>
      </c>
      <c r="J29" s="55">
        <v>0</v>
      </c>
      <c r="K29" s="56">
        <v>0</v>
      </c>
      <c r="L29" s="55">
        <v>0</v>
      </c>
      <c r="M29" s="55">
        <v>0</v>
      </c>
      <c r="N29" s="56">
        <v>0</v>
      </c>
      <c r="O29" s="55">
        <f t="shared" si="1"/>
        <v>0</v>
      </c>
      <c r="P29" s="55">
        <f t="shared" si="2"/>
        <v>0</v>
      </c>
      <c r="Q29" s="56">
        <f t="shared" si="3"/>
        <v>0</v>
      </c>
    </row>
    <row r="30" spans="1:17" ht="12.75" hidden="1">
      <c r="A30" s="34" t="s">
        <v>102</v>
      </c>
      <c r="F30" s="80" t="s">
        <v>55</v>
      </c>
      <c r="G30" s="57">
        <v>0</v>
      </c>
      <c r="H30" s="55">
        <v>0</v>
      </c>
      <c r="I30" s="56">
        <v>0</v>
      </c>
      <c r="J30" s="55">
        <v>0</v>
      </c>
      <c r="K30" s="56">
        <v>0</v>
      </c>
      <c r="L30" s="55">
        <v>0</v>
      </c>
      <c r="M30" s="55">
        <v>0</v>
      </c>
      <c r="N30" s="56">
        <v>0</v>
      </c>
      <c r="O30" s="55">
        <f t="shared" si="1"/>
        <v>0</v>
      </c>
      <c r="P30" s="55">
        <f t="shared" si="2"/>
        <v>0</v>
      </c>
      <c r="Q30" s="56">
        <f t="shared" si="3"/>
        <v>0</v>
      </c>
    </row>
    <row r="31" spans="1:17" ht="12.75">
      <c r="A31" s="92" t="s">
        <v>103</v>
      </c>
      <c r="F31" s="80" t="s">
        <v>55</v>
      </c>
      <c r="G31" s="57">
        <v>0</v>
      </c>
      <c r="H31" s="55">
        <v>0</v>
      </c>
      <c r="I31" s="56">
        <v>9016</v>
      </c>
      <c r="J31" s="55">
        <v>0</v>
      </c>
      <c r="K31" s="56">
        <v>0</v>
      </c>
      <c r="L31" s="55">
        <v>0</v>
      </c>
      <c r="M31" s="55">
        <v>0</v>
      </c>
      <c r="N31" s="56">
        <v>0</v>
      </c>
      <c r="O31" s="55">
        <f t="shared" si="1"/>
        <v>0</v>
      </c>
      <c r="P31" s="55">
        <f t="shared" si="2"/>
        <v>0</v>
      </c>
      <c r="Q31" s="56">
        <f t="shared" si="3"/>
        <v>9016</v>
      </c>
    </row>
    <row r="32" spans="1:17" ht="12.75" hidden="1">
      <c r="A32" s="80" t="s">
        <v>76</v>
      </c>
      <c r="F32" s="80" t="s">
        <v>55</v>
      </c>
      <c r="G32" s="57">
        <v>0</v>
      </c>
      <c r="H32" s="55">
        <v>0</v>
      </c>
      <c r="I32" s="56">
        <v>0</v>
      </c>
      <c r="J32" s="55">
        <v>0</v>
      </c>
      <c r="K32" s="56">
        <v>0</v>
      </c>
      <c r="L32" s="55">
        <v>0</v>
      </c>
      <c r="M32" s="55">
        <v>0</v>
      </c>
      <c r="N32" s="56">
        <v>0</v>
      </c>
      <c r="O32" s="55">
        <f t="shared" si="1"/>
        <v>0</v>
      </c>
      <c r="P32" s="55">
        <f t="shared" si="2"/>
        <v>0</v>
      </c>
      <c r="Q32" s="56">
        <f t="shared" si="3"/>
        <v>0</v>
      </c>
    </row>
    <row r="33" spans="1:17" ht="12.75" hidden="1">
      <c r="A33" s="80" t="s">
        <v>104</v>
      </c>
      <c r="F33" s="80" t="s">
        <v>55</v>
      </c>
      <c r="G33" s="57">
        <v>0</v>
      </c>
      <c r="H33" s="55">
        <v>0</v>
      </c>
      <c r="I33" s="56">
        <v>0</v>
      </c>
      <c r="J33" s="55">
        <v>0</v>
      </c>
      <c r="K33" s="56">
        <v>0</v>
      </c>
      <c r="L33" s="55">
        <v>0</v>
      </c>
      <c r="M33" s="55">
        <v>0</v>
      </c>
      <c r="N33" s="56">
        <v>0</v>
      </c>
      <c r="O33" s="55">
        <f t="shared" si="1"/>
        <v>0</v>
      </c>
      <c r="P33" s="55">
        <f t="shared" si="2"/>
        <v>0</v>
      </c>
      <c r="Q33" s="56">
        <f t="shared" si="3"/>
        <v>0</v>
      </c>
    </row>
    <row r="34" spans="1:17" ht="12.75" hidden="1">
      <c r="A34" s="80" t="s">
        <v>105</v>
      </c>
      <c r="F34" s="80" t="s">
        <v>55</v>
      </c>
      <c r="G34" s="57">
        <v>0</v>
      </c>
      <c r="H34" s="55">
        <v>0</v>
      </c>
      <c r="I34" s="56">
        <v>0</v>
      </c>
      <c r="J34" s="55">
        <v>0</v>
      </c>
      <c r="K34" s="56">
        <v>0</v>
      </c>
      <c r="L34" s="55">
        <v>0</v>
      </c>
      <c r="M34" s="55">
        <v>0</v>
      </c>
      <c r="N34" s="56">
        <v>0</v>
      </c>
      <c r="O34" s="55">
        <f t="shared" si="1"/>
        <v>0</v>
      </c>
      <c r="P34" s="55">
        <f t="shared" si="2"/>
        <v>0</v>
      </c>
      <c r="Q34" s="56">
        <f t="shared" si="3"/>
        <v>0</v>
      </c>
    </row>
    <row r="35" spans="1:17" ht="12.75" hidden="1">
      <c r="A35" s="80" t="s">
        <v>106</v>
      </c>
      <c r="F35" s="80" t="s">
        <v>55</v>
      </c>
      <c r="G35" s="57">
        <v>0</v>
      </c>
      <c r="H35" s="55">
        <v>0</v>
      </c>
      <c r="I35" s="56">
        <v>0</v>
      </c>
      <c r="J35" s="55">
        <v>0</v>
      </c>
      <c r="K35" s="56">
        <v>0</v>
      </c>
      <c r="L35" s="55">
        <v>0</v>
      </c>
      <c r="M35" s="55">
        <v>0</v>
      </c>
      <c r="N35" s="56">
        <v>0</v>
      </c>
      <c r="O35" s="55">
        <f t="shared" si="1"/>
        <v>0</v>
      </c>
      <c r="P35" s="55">
        <f t="shared" si="2"/>
        <v>0</v>
      </c>
      <c r="Q35" s="56">
        <f t="shared" si="3"/>
        <v>0</v>
      </c>
    </row>
    <row r="36" spans="1:17" ht="12.75">
      <c r="A36" s="80" t="s">
        <v>77</v>
      </c>
      <c r="F36" s="80" t="s">
        <v>54</v>
      </c>
      <c r="G36" s="57">
        <v>0</v>
      </c>
      <c r="H36" s="55">
        <v>0</v>
      </c>
      <c r="I36" s="56">
        <v>34403</v>
      </c>
      <c r="J36" s="55">
        <v>0</v>
      </c>
      <c r="K36" s="56">
        <v>0</v>
      </c>
      <c r="L36" s="55">
        <v>0</v>
      </c>
      <c r="M36" s="55">
        <v>0</v>
      </c>
      <c r="N36" s="56">
        <v>0</v>
      </c>
      <c r="O36" s="55">
        <f t="shared" si="1"/>
        <v>0</v>
      </c>
      <c r="P36" s="55">
        <f t="shared" si="2"/>
        <v>0</v>
      </c>
      <c r="Q36" s="56">
        <f t="shared" si="3"/>
        <v>34403</v>
      </c>
    </row>
    <row r="37" spans="1:17" ht="12.75">
      <c r="A37" s="80" t="s">
        <v>107</v>
      </c>
      <c r="F37" s="80" t="s">
        <v>54</v>
      </c>
      <c r="G37" s="57">
        <v>0</v>
      </c>
      <c r="H37" s="55">
        <v>0</v>
      </c>
      <c r="I37" s="56">
        <v>800</v>
      </c>
      <c r="J37" s="55">
        <v>0</v>
      </c>
      <c r="K37" s="56">
        <v>0</v>
      </c>
      <c r="L37" s="55">
        <v>0</v>
      </c>
      <c r="M37" s="55">
        <v>0</v>
      </c>
      <c r="N37" s="56">
        <v>0</v>
      </c>
      <c r="O37" s="55">
        <f t="shared" si="1"/>
        <v>0</v>
      </c>
      <c r="P37" s="55">
        <f t="shared" si="2"/>
        <v>0</v>
      </c>
      <c r="Q37" s="56">
        <f t="shared" si="3"/>
        <v>800</v>
      </c>
    </row>
    <row r="38" spans="1:17" ht="12.75" hidden="1">
      <c r="A38" s="80" t="s">
        <v>108</v>
      </c>
      <c r="F38" s="80" t="s">
        <v>54</v>
      </c>
      <c r="G38" s="57">
        <v>0</v>
      </c>
      <c r="H38" s="55">
        <v>0</v>
      </c>
      <c r="I38" s="56">
        <v>0</v>
      </c>
      <c r="J38" s="55">
        <v>0</v>
      </c>
      <c r="K38" s="56">
        <v>0</v>
      </c>
      <c r="L38" s="55">
        <v>0</v>
      </c>
      <c r="M38" s="55">
        <v>0</v>
      </c>
      <c r="N38" s="56">
        <v>0</v>
      </c>
      <c r="O38" s="55">
        <f t="shared" si="1"/>
        <v>0</v>
      </c>
      <c r="P38" s="55">
        <f t="shared" si="2"/>
        <v>0</v>
      </c>
      <c r="Q38" s="56">
        <f t="shared" si="3"/>
        <v>0</v>
      </c>
    </row>
    <row r="39" spans="1:17" ht="12.75" hidden="1">
      <c r="A39" s="80" t="s">
        <v>18</v>
      </c>
      <c r="F39" s="80" t="s">
        <v>55</v>
      </c>
      <c r="G39" s="57">
        <v>0</v>
      </c>
      <c r="H39" s="55">
        <v>0</v>
      </c>
      <c r="I39" s="56">
        <v>0</v>
      </c>
      <c r="J39" s="55">
        <v>0</v>
      </c>
      <c r="K39" s="56">
        <v>0</v>
      </c>
      <c r="L39" s="55">
        <v>0</v>
      </c>
      <c r="M39" s="55">
        <v>0</v>
      </c>
      <c r="N39" s="56">
        <v>0</v>
      </c>
      <c r="O39" s="55">
        <f t="shared" si="1"/>
        <v>0</v>
      </c>
      <c r="P39" s="55">
        <f t="shared" si="2"/>
        <v>0</v>
      </c>
      <c r="Q39" s="56">
        <f t="shared" si="3"/>
        <v>0</v>
      </c>
    </row>
    <row r="40" spans="1:17" ht="12.75" hidden="1">
      <c r="A40" s="80" t="s">
        <v>109</v>
      </c>
      <c r="F40" s="80" t="s">
        <v>55</v>
      </c>
      <c r="G40" s="57">
        <v>0</v>
      </c>
      <c r="H40" s="55">
        <v>0</v>
      </c>
      <c r="I40" s="56">
        <v>0</v>
      </c>
      <c r="J40" s="55">
        <v>0</v>
      </c>
      <c r="K40" s="56">
        <v>0</v>
      </c>
      <c r="L40" s="55">
        <v>0</v>
      </c>
      <c r="M40" s="55">
        <v>0</v>
      </c>
      <c r="N40" s="56">
        <v>0</v>
      </c>
      <c r="O40" s="55">
        <f t="shared" si="1"/>
        <v>0</v>
      </c>
      <c r="P40" s="55">
        <f t="shared" si="2"/>
        <v>0</v>
      </c>
      <c r="Q40" s="56">
        <f t="shared" si="3"/>
        <v>0</v>
      </c>
    </row>
    <row r="41" spans="1:17" ht="12.75">
      <c r="A41" s="80" t="s">
        <v>78</v>
      </c>
      <c r="F41" s="80" t="s">
        <v>55</v>
      </c>
      <c r="G41" s="57">
        <v>0</v>
      </c>
      <c r="H41" s="55">
        <v>0</v>
      </c>
      <c r="I41" s="56">
        <v>1633</v>
      </c>
      <c r="J41" s="55">
        <v>0</v>
      </c>
      <c r="K41" s="56">
        <v>0</v>
      </c>
      <c r="L41" s="55">
        <v>0</v>
      </c>
      <c r="M41" s="55">
        <v>0</v>
      </c>
      <c r="N41" s="56">
        <v>0</v>
      </c>
      <c r="O41" s="55">
        <f t="shared" si="1"/>
        <v>0</v>
      </c>
      <c r="P41" s="55">
        <f t="shared" si="2"/>
        <v>0</v>
      </c>
      <c r="Q41" s="56">
        <f t="shared" si="3"/>
        <v>1633</v>
      </c>
    </row>
    <row r="42" spans="1:17" ht="12.75" hidden="1">
      <c r="A42" s="80" t="s">
        <v>110</v>
      </c>
      <c r="F42" s="80" t="s">
        <v>55</v>
      </c>
      <c r="G42" s="57">
        <v>0</v>
      </c>
      <c r="H42" s="55">
        <v>0</v>
      </c>
      <c r="I42" s="56">
        <v>0</v>
      </c>
      <c r="J42" s="55">
        <v>0</v>
      </c>
      <c r="K42" s="56">
        <v>0</v>
      </c>
      <c r="L42" s="55">
        <v>0</v>
      </c>
      <c r="M42" s="55">
        <v>0</v>
      </c>
      <c r="N42" s="56">
        <v>0</v>
      </c>
      <c r="O42" s="55">
        <f t="shared" si="1"/>
        <v>0</v>
      </c>
      <c r="P42" s="55">
        <f t="shared" si="2"/>
        <v>0</v>
      </c>
      <c r="Q42" s="56">
        <f t="shared" si="3"/>
        <v>0</v>
      </c>
    </row>
    <row r="43" spans="1:17" ht="12.75" hidden="1">
      <c r="A43" s="80" t="s">
        <v>111</v>
      </c>
      <c r="F43" s="80" t="s">
        <v>55</v>
      </c>
      <c r="G43" s="57">
        <v>0</v>
      </c>
      <c r="H43" s="55">
        <v>0</v>
      </c>
      <c r="I43" s="56">
        <v>0</v>
      </c>
      <c r="J43" s="55">
        <v>0</v>
      </c>
      <c r="K43" s="56">
        <v>0</v>
      </c>
      <c r="L43" s="55">
        <v>0</v>
      </c>
      <c r="M43" s="55">
        <v>0</v>
      </c>
      <c r="N43" s="56">
        <v>0</v>
      </c>
      <c r="O43" s="55">
        <f t="shared" si="1"/>
        <v>0</v>
      </c>
      <c r="P43" s="55">
        <f t="shared" si="2"/>
        <v>0</v>
      </c>
      <c r="Q43" s="56">
        <f t="shared" si="3"/>
        <v>0</v>
      </c>
    </row>
    <row r="44" spans="1:17" ht="12.75" hidden="1">
      <c r="A44" s="80" t="s">
        <v>112</v>
      </c>
      <c r="F44" s="80" t="s">
        <v>55</v>
      </c>
      <c r="G44" s="57">
        <v>0</v>
      </c>
      <c r="H44" s="55">
        <v>0</v>
      </c>
      <c r="I44" s="56">
        <v>0</v>
      </c>
      <c r="J44" s="55">
        <v>0</v>
      </c>
      <c r="K44" s="56">
        <v>0</v>
      </c>
      <c r="L44" s="55">
        <v>0</v>
      </c>
      <c r="M44" s="55">
        <v>0</v>
      </c>
      <c r="N44" s="56">
        <v>0</v>
      </c>
      <c r="O44" s="55">
        <f t="shared" si="1"/>
        <v>0</v>
      </c>
      <c r="P44" s="55">
        <f t="shared" si="2"/>
        <v>0</v>
      </c>
      <c r="Q44" s="56">
        <f t="shared" si="3"/>
        <v>0</v>
      </c>
    </row>
    <row r="45" spans="1:17" ht="12.75" hidden="1">
      <c r="A45" s="80" t="s">
        <v>113</v>
      </c>
      <c r="F45" s="80" t="s">
        <v>55</v>
      </c>
      <c r="G45" s="57">
        <v>0</v>
      </c>
      <c r="H45" s="55">
        <v>0</v>
      </c>
      <c r="I45" s="56">
        <v>0</v>
      </c>
      <c r="J45" s="55">
        <v>0</v>
      </c>
      <c r="K45" s="56">
        <v>0</v>
      </c>
      <c r="L45" s="55">
        <v>0</v>
      </c>
      <c r="M45" s="55">
        <v>0</v>
      </c>
      <c r="N45" s="56">
        <v>0</v>
      </c>
      <c r="O45" s="55">
        <f t="shared" si="1"/>
        <v>0</v>
      </c>
      <c r="P45" s="55">
        <f t="shared" si="2"/>
        <v>0</v>
      </c>
      <c r="Q45" s="56">
        <f t="shared" si="3"/>
        <v>0</v>
      </c>
    </row>
    <row r="46" spans="1:17" ht="12.75" hidden="1">
      <c r="A46" s="80" t="s">
        <v>114</v>
      </c>
      <c r="F46" s="80" t="s">
        <v>55</v>
      </c>
      <c r="G46" s="57">
        <v>0</v>
      </c>
      <c r="H46" s="55">
        <v>0</v>
      </c>
      <c r="I46" s="56">
        <v>0</v>
      </c>
      <c r="J46" s="55">
        <v>0</v>
      </c>
      <c r="K46" s="56">
        <v>0</v>
      </c>
      <c r="L46" s="55">
        <v>0</v>
      </c>
      <c r="M46" s="55">
        <v>0</v>
      </c>
      <c r="N46" s="56">
        <v>0</v>
      </c>
      <c r="O46" s="55">
        <f t="shared" si="1"/>
        <v>0</v>
      </c>
      <c r="P46" s="55">
        <f t="shared" si="2"/>
        <v>0</v>
      </c>
      <c r="Q46" s="56">
        <f t="shared" si="3"/>
        <v>0</v>
      </c>
    </row>
    <row r="47" spans="1:17" ht="12.75" hidden="1">
      <c r="A47" s="80" t="s">
        <v>115</v>
      </c>
      <c r="F47" s="80" t="s">
        <v>55</v>
      </c>
      <c r="G47" s="57">
        <v>0</v>
      </c>
      <c r="H47" s="55">
        <v>0</v>
      </c>
      <c r="I47" s="56">
        <v>0</v>
      </c>
      <c r="J47" s="55">
        <v>0</v>
      </c>
      <c r="K47" s="56">
        <v>0</v>
      </c>
      <c r="L47" s="55">
        <v>0</v>
      </c>
      <c r="M47" s="55">
        <v>0</v>
      </c>
      <c r="N47" s="56">
        <v>0</v>
      </c>
      <c r="O47" s="55">
        <f t="shared" si="1"/>
        <v>0</v>
      </c>
      <c r="P47" s="55">
        <f t="shared" si="2"/>
        <v>0</v>
      </c>
      <c r="Q47" s="56">
        <f t="shared" si="3"/>
        <v>0</v>
      </c>
    </row>
    <row r="48" spans="7:17" ht="12.75">
      <c r="G48" s="57"/>
      <c r="H48" s="55"/>
      <c r="I48" s="56"/>
      <c r="J48" s="55"/>
      <c r="K48" s="87"/>
      <c r="L48" s="55"/>
      <c r="M48" s="55"/>
      <c r="N48" s="87"/>
      <c r="O48" s="55"/>
      <c r="P48" s="55"/>
      <c r="Q48" s="56"/>
    </row>
    <row r="49" spans="1:18" ht="12.75">
      <c r="A49" s="80" t="s">
        <v>20</v>
      </c>
      <c r="F49" s="80" t="s">
        <v>54</v>
      </c>
      <c r="G49" s="57">
        <f aca="true" t="shared" si="4" ref="G49:Q49">SUM(G22:G47)</f>
        <v>0</v>
      </c>
      <c r="H49" s="55">
        <f t="shared" si="4"/>
        <v>649</v>
      </c>
      <c r="I49" s="56">
        <f t="shared" si="4"/>
        <v>232627</v>
      </c>
      <c r="J49" s="55">
        <f t="shared" si="4"/>
        <v>0</v>
      </c>
      <c r="K49" s="56">
        <f t="shared" si="4"/>
        <v>0</v>
      </c>
      <c r="L49" s="55">
        <f t="shared" si="4"/>
        <v>0</v>
      </c>
      <c r="M49" s="55">
        <f t="shared" si="4"/>
        <v>0</v>
      </c>
      <c r="N49" s="56">
        <f t="shared" si="4"/>
        <v>0</v>
      </c>
      <c r="O49" s="55">
        <f t="shared" si="4"/>
        <v>0</v>
      </c>
      <c r="P49" s="55">
        <f t="shared" si="4"/>
        <v>649</v>
      </c>
      <c r="Q49" s="56">
        <f t="shared" si="4"/>
        <v>232627</v>
      </c>
      <c r="R49" s="34"/>
    </row>
    <row r="50" spans="7:17" ht="12.75">
      <c r="G50" s="57"/>
      <c r="H50" s="55"/>
      <c r="I50" s="87"/>
      <c r="J50" s="55"/>
      <c r="K50" s="87"/>
      <c r="L50" s="55"/>
      <c r="M50" s="55"/>
      <c r="N50" s="87"/>
      <c r="O50" s="55"/>
      <c r="P50" s="55"/>
      <c r="Q50" s="87"/>
    </row>
    <row r="51" spans="1:17" ht="12.75">
      <c r="A51" s="80" t="s">
        <v>79</v>
      </c>
      <c r="G51" s="57"/>
      <c r="H51" s="55"/>
      <c r="I51" s="87"/>
      <c r="J51" s="55"/>
      <c r="K51" s="87"/>
      <c r="L51" s="55"/>
      <c r="M51" s="55"/>
      <c r="N51" s="87"/>
      <c r="O51" s="55"/>
      <c r="P51" s="55"/>
      <c r="Q51" s="87"/>
    </row>
    <row r="52" spans="1:17" ht="12.75" hidden="1">
      <c r="A52" s="80" t="s">
        <v>116</v>
      </c>
      <c r="F52" s="80" t="s">
        <v>55</v>
      </c>
      <c r="G52" s="57">
        <v>0</v>
      </c>
      <c r="H52" s="55">
        <v>0</v>
      </c>
      <c r="I52" s="87">
        <v>0</v>
      </c>
      <c r="J52" s="55">
        <v>0</v>
      </c>
      <c r="K52" s="93">
        <v>0</v>
      </c>
      <c r="L52" s="55">
        <v>0</v>
      </c>
      <c r="M52" s="55">
        <v>0</v>
      </c>
      <c r="N52" s="93">
        <v>0</v>
      </c>
      <c r="O52" s="55">
        <f>SUM(G52,J52,L52)</f>
        <v>0</v>
      </c>
      <c r="P52" s="55">
        <f>SUM(H52,M52)</f>
        <v>0</v>
      </c>
      <c r="Q52" s="56">
        <f>SUM(I52,K52,N52)</f>
        <v>0</v>
      </c>
    </row>
    <row r="53" spans="1:17" ht="12.75" hidden="1">
      <c r="A53" s="80" t="s">
        <v>117</v>
      </c>
      <c r="F53" s="80" t="s">
        <v>55</v>
      </c>
      <c r="G53" s="57">
        <v>0</v>
      </c>
      <c r="H53" s="55">
        <v>0</v>
      </c>
      <c r="I53" s="87">
        <v>0</v>
      </c>
      <c r="J53" s="55">
        <v>0</v>
      </c>
      <c r="K53" s="93">
        <v>0</v>
      </c>
      <c r="L53" s="55">
        <v>0</v>
      </c>
      <c r="M53" s="55">
        <v>0</v>
      </c>
      <c r="N53" s="93">
        <v>0</v>
      </c>
      <c r="O53" s="55">
        <f>SUM(G53,J53,L53)</f>
        <v>0</v>
      </c>
      <c r="P53" s="55">
        <f>SUM(H53,M53)</f>
        <v>0</v>
      </c>
      <c r="Q53" s="56">
        <f>SUM(I53,K53,N53)</f>
        <v>0</v>
      </c>
    </row>
    <row r="54" spans="1:17" ht="12.75" hidden="1">
      <c r="A54" s="80" t="s">
        <v>118</v>
      </c>
      <c r="F54" s="80" t="s">
        <v>55</v>
      </c>
      <c r="G54" s="57">
        <v>0</v>
      </c>
      <c r="H54" s="55">
        <v>0</v>
      </c>
      <c r="I54" s="87">
        <v>0</v>
      </c>
      <c r="J54" s="55">
        <v>0</v>
      </c>
      <c r="K54" s="93">
        <v>0</v>
      </c>
      <c r="L54" s="55">
        <v>0</v>
      </c>
      <c r="M54" s="55">
        <v>0</v>
      </c>
      <c r="N54" s="93">
        <v>0</v>
      </c>
      <c r="O54" s="55">
        <f>SUM(G54,J54,L54)</f>
        <v>0</v>
      </c>
      <c r="P54" s="55">
        <f>SUM(H54,M54)</f>
        <v>0</v>
      </c>
      <c r="Q54" s="56">
        <f>SUM(I54,K54,N54)</f>
        <v>0</v>
      </c>
    </row>
    <row r="55" spans="1:17" ht="12.75">
      <c r="A55" s="80" t="s">
        <v>119</v>
      </c>
      <c r="F55" s="80" t="s">
        <v>55</v>
      </c>
      <c r="G55" s="57">
        <v>0</v>
      </c>
      <c r="H55" s="55">
        <v>0</v>
      </c>
      <c r="I55" s="56">
        <v>-69416</v>
      </c>
      <c r="J55" s="55">
        <v>0</v>
      </c>
      <c r="K55" s="87">
        <v>0</v>
      </c>
      <c r="L55" s="55">
        <v>0</v>
      </c>
      <c r="M55" s="55">
        <v>0</v>
      </c>
      <c r="N55" s="87">
        <v>0</v>
      </c>
      <c r="O55" s="55">
        <f>SUM(G55,J55,L55)</f>
        <v>0</v>
      </c>
      <c r="P55" s="55">
        <f>SUM(H55,M55)</f>
        <v>0</v>
      </c>
      <c r="Q55" s="56">
        <f>SUM(I55,K55,N55)</f>
        <v>-69416</v>
      </c>
    </row>
    <row r="56" spans="7:17" ht="12.75">
      <c r="G56" s="57"/>
      <c r="H56" s="55"/>
      <c r="I56" s="56"/>
      <c r="J56" s="55"/>
      <c r="K56" s="87"/>
      <c r="L56" s="55"/>
      <c r="M56" s="55"/>
      <c r="N56" s="87"/>
      <c r="O56" s="55"/>
      <c r="P56" s="55"/>
      <c r="Q56" s="56"/>
    </row>
    <row r="57" spans="1:18" ht="12.75">
      <c r="A57" s="80" t="s">
        <v>21</v>
      </c>
      <c r="F57" s="80" t="s">
        <v>55</v>
      </c>
      <c r="G57" s="57">
        <f>SUM(G52:G55)</f>
        <v>0</v>
      </c>
      <c r="H57" s="55">
        <f>SUM(H52:H55)</f>
        <v>0</v>
      </c>
      <c r="I57" s="56">
        <f>SUM(I52:I55)</f>
        <v>-69416</v>
      </c>
      <c r="J57" s="55">
        <f>SUM(J52:J55)</f>
        <v>0</v>
      </c>
      <c r="K57" s="56">
        <f>SUM(K52:K55)</f>
        <v>0</v>
      </c>
      <c r="L57" s="55">
        <f aca="true" t="shared" si="5" ref="L57:Q57">SUM(L52:L55)</f>
        <v>0</v>
      </c>
      <c r="M57" s="55">
        <f t="shared" si="5"/>
        <v>0</v>
      </c>
      <c r="N57" s="56">
        <f t="shared" si="5"/>
        <v>0</v>
      </c>
      <c r="O57" s="55">
        <f t="shared" si="5"/>
        <v>0</v>
      </c>
      <c r="P57" s="55">
        <f t="shared" si="5"/>
        <v>0</v>
      </c>
      <c r="Q57" s="56">
        <f t="shared" si="5"/>
        <v>-69416</v>
      </c>
      <c r="R57" s="34"/>
    </row>
    <row r="58" spans="7:17" ht="15">
      <c r="G58" s="69"/>
      <c r="H58" s="70"/>
      <c r="I58" s="94"/>
      <c r="J58" s="70"/>
      <c r="K58" s="94"/>
      <c r="L58" s="70"/>
      <c r="M58" s="70"/>
      <c r="N58" s="94"/>
      <c r="O58" s="70"/>
      <c r="P58" s="70"/>
      <c r="Q58" s="94"/>
    </row>
    <row r="59" spans="1:18" ht="12.75">
      <c r="A59" s="80" t="s">
        <v>153</v>
      </c>
      <c r="F59" s="80" t="s">
        <v>54</v>
      </c>
      <c r="G59" s="58">
        <f aca="true" t="shared" si="6" ref="G59:Q59">G49+G57</f>
        <v>0</v>
      </c>
      <c r="H59" s="59">
        <f t="shared" si="6"/>
        <v>649</v>
      </c>
      <c r="I59" s="60">
        <f t="shared" si="6"/>
        <v>163211</v>
      </c>
      <c r="J59" s="59">
        <f t="shared" si="6"/>
        <v>0</v>
      </c>
      <c r="K59" s="60">
        <f t="shared" si="6"/>
        <v>0</v>
      </c>
      <c r="L59" s="59">
        <f>L49+L57</f>
        <v>0</v>
      </c>
      <c r="M59" s="59">
        <f>M49+M57</f>
        <v>0</v>
      </c>
      <c r="N59" s="60">
        <f>N49+N57</f>
        <v>0</v>
      </c>
      <c r="O59" s="59">
        <f t="shared" si="6"/>
        <v>0</v>
      </c>
      <c r="P59" s="59">
        <f t="shared" si="6"/>
        <v>649</v>
      </c>
      <c r="Q59" s="60">
        <f t="shared" si="6"/>
        <v>163211</v>
      </c>
      <c r="R59" s="34"/>
    </row>
    <row r="60" spans="1:17" ht="12.75">
      <c r="A60" s="80" t="s">
        <v>22</v>
      </c>
      <c r="F60" s="80" t="s">
        <v>54</v>
      </c>
      <c r="G60" s="57">
        <f aca="true" t="shared" si="7" ref="G60:Q60">G14+G59</f>
        <v>30039</v>
      </c>
      <c r="H60" s="55">
        <f t="shared" si="7"/>
        <v>29730</v>
      </c>
      <c r="I60" s="56">
        <f t="shared" si="7"/>
        <v>5298716</v>
      </c>
      <c r="J60" s="55">
        <f t="shared" si="7"/>
        <v>0</v>
      </c>
      <c r="K60" s="56">
        <f t="shared" si="7"/>
        <v>0</v>
      </c>
      <c r="L60" s="102" t="s">
        <v>138</v>
      </c>
      <c r="M60" s="102" t="s">
        <v>138</v>
      </c>
      <c r="N60" s="101" t="s">
        <v>137</v>
      </c>
      <c r="O60" s="55">
        <f t="shared" si="7"/>
        <v>30039</v>
      </c>
      <c r="P60" s="55">
        <f t="shared" si="7"/>
        <v>29730</v>
      </c>
      <c r="Q60" s="56">
        <f t="shared" si="7"/>
        <v>5298716</v>
      </c>
    </row>
    <row r="61" spans="1:17" ht="12.75">
      <c r="A61" s="82"/>
      <c r="F61" s="80" t="s">
        <v>54</v>
      </c>
      <c r="G61" s="57"/>
      <c r="H61" s="55"/>
      <c r="I61" s="87"/>
      <c r="J61" s="55"/>
      <c r="K61" s="87"/>
      <c r="L61" s="55"/>
      <c r="M61" s="55"/>
      <c r="N61" s="87"/>
      <c r="O61" s="55"/>
      <c r="P61" s="55"/>
      <c r="Q61" s="87"/>
    </row>
    <row r="62" spans="1:17" ht="12.75">
      <c r="A62" s="82" t="s">
        <v>80</v>
      </c>
      <c r="F62" s="80" t="s">
        <v>54</v>
      </c>
      <c r="G62" s="57"/>
      <c r="H62" s="55"/>
      <c r="I62" s="87"/>
      <c r="J62" s="55"/>
      <c r="K62" s="87"/>
      <c r="L62" s="55"/>
      <c r="M62" s="55"/>
      <c r="N62" s="87"/>
      <c r="O62" s="55"/>
      <c r="P62" s="55"/>
      <c r="Q62" s="87"/>
    </row>
    <row r="63" spans="6:17" ht="12.75">
      <c r="F63" s="80" t="s">
        <v>54</v>
      </c>
      <c r="G63" s="57"/>
      <c r="H63" s="55"/>
      <c r="I63" s="87"/>
      <c r="J63" s="55"/>
      <c r="K63" s="87"/>
      <c r="L63" s="55"/>
      <c r="M63" s="55"/>
      <c r="N63" s="87"/>
      <c r="O63" s="55"/>
      <c r="P63" s="55"/>
      <c r="Q63" s="87"/>
    </row>
    <row r="64" spans="1:17" ht="12.75" customHeight="1">
      <c r="A64" s="170" t="s">
        <v>120</v>
      </c>
      <c r="B64" s="170"/>
      <c r="C64" s="170"/>
      <c r="D64" s="170"/>
      <c r="E64" s="170"/>
      <c r="F64" s="80" t="s">
        <v>55</v>
      </c>
      <c r="G64" s="57">
        <v>2054</v>
      </c>
      <c r="H64" s="55">
        <v>1029</v>
      </c>
      <c r="I64" s="56">
        <v>442188</v>
      </c>
      <c r="J64" s="55">
        <v>0</v>
      </c>
      <c r="K64" s="87">
        <v>0</v>
      </c>
      <c r="L64" s="55">
        <v>0</v>
      </c>
      <c r="M64" s="55">
        <v>0</v>
      </c>
      <c r="N64" s="87">
        <v>0</v>
      </c>
      <c r="O64" s="55">
        <f>SUM(G64,J64,L64)</f>
        <v>2054</v>
      </c>
      <c r="P64" s="55">
        <f>SUM(H64,M64)</f>
        <v>1029</v>
      </c>
      <c r="Q64" s="56">
        <f>SUM(I64,K64,N64)</f>
        <v>442188</v>
      </c>
    </row>
    <row r="65" spans="1:17" ht="12.75">
      <c r="A65" s="170"/>
      <c r="B65" s="170"/>
      <c r="C65" s="170"/>
      <c r="D65" s="170"/>
      <c r="E65" s="170"/>
      <c r="G65" s="57"/>
      <c r="H65" s="55"/>
      <c r="I65" s="56"/>
      <c r="J65" s="55"/>
      <c r="K65" s="87"/>
      <c r="L65" s="55"/>
      <c r="M65" s="55"/>
      <c r="N65" s="87"/>
      <c r="O65" s="55"/>
      <c r="P65" s="55"/>
      <c r="Q65" s="56"/>
    </row>
    <row r="66" spans="7:17" ht="12.75">
      <c r="G66" s="57"/>
      <c r="H66" s="55"/>
      <c r="I66" s="56"/>
      <c r="J66" s="55"/>
      <c r="K66" s="87"/>
      <c r="L66" s="55"/>
      <c r="M66" s="55"/>
      <c r="N66" s="87"/>
      <c r="O66" s="55"/>
      <c r="P66" s="55"/>
      <c r="Q66" s="56"/>
    </row>
    <row r="67" spans="1:17" ht="12.75" customHeight="1">
      <c r="A67" s="170" t="s">
        <v>121</v>
      </c>
      <c r="B67" s="170"/>
      <c r="C67" s="170"/>
      <c r="D67" s="170"/>
      <c r="E67" s="170"/>
      <c r="G67" s="57">
        <v>32</v>
      </c>
      <c r="H67" s="55">
        <v>16</v>
      </c>
      <c r="I67" s="56">
        <v>19294</v>
      </c>
      <c r="J67" s="55">
        <v>0</v>
      </c>
      <c r="K67" s="87">
        <v>0</v>
      </c>
      <c r="L67" s="55">
        <v>0</v>
      </c>
      <c r="M67" s="55">
        <v>0</v>
      </c>
      <c r="N67" s="87">
        <v>0</v>
      </c>
      <c r="O67" s="55">
        <f>SUM(G67,J67,L67)</f>
        <v>32</v>
      </c>
      <c r="P67" s="55">
        <f>SUM(H67,M67)</f>
        <v>16</v>
      </c>
      <c r="Q67" s="56">
        <f>SUM(I67,K67,N67)</f>
        <v>19294</v>
      </c>
    </row>
    <row r="68" spans="1:17" ht="12.75">
      <c r="A68" s="170"/>
      <c r="B68" s="170"/>
      <c r="C68" s="170"/>
      <c r="D68" s="170"/>
      <c r="E68" s="170"/>
      <c r="G68" s="57"/>
      <c r="H68" s="55"/>
      <c r="I68" s="56"/>
      <c r="J68" s="55"/>
      <c r="K68" s="87"/>
      <c r="L68" s="55"/>
      <c r="M68" s="55"/>
      <c r="N68" s="87"/>
      <c r="O68" s="55"/>
      <c r="P68" s="55"/>
      <c r="Q68" s="56"/>
    </row>
    <row r="69" spans="1:17" ht="12.75">
      <c r="A69" s="71"/>
      <c r="B69" s="71"/>
      <c r="C69" s="71"/>
      <c r="D69" s="71"/>
      <c r="E69" s="71"/>
      <c r="G69" s="57"/>
      <c r="H69" s="55"/>
      <c r="I69" s="56"/>
      <c r="J69" s="55"/>
      <c r="K69" s="87"/>
      <c r="L69" s="55"/>
      <c r="M69" s="55"/>
      <c r="N69" s="87"/>
      <c r="O69" s="55"/>
      <c r="P69" s="55"/>
      <c r="Q69" s="56"/>
    </row>
    <row r="70" spans="1:17" ht="12.75" customHeight="1">
      <c r="A70" s="170" t="s">
        <v>122</v>
      </c>
      <c r="B70" s="170"/>
      <c r="C70" s="170"/>
      <c r="D70" s="170"/>
      <c r="E70" s="170"/>
      <c r="F70" s="80" t="s">
        <v>55</v>
      </c>
      <c r="G70" s="57">
        <v>0</v>
      </c>
      <c r="H70" s="55">
        <v>0</v>
      </c>
      <c r="I70" s="56">
        <v>24808</v>
      </c>
      <c r="J70" s="55">
        <v>0</v>
      </c>
      <c r="K70" s="87">
        <v>0</v>
      </c>
      <c r="L70" s="55">
        <v>0</v>
      </c>
      <c r="M70" s="55">
        <v>0</v>
      </c>
      <c r="N70" s="87">
        <v>0</v>
      </c>
      <c r="O70" s="55">
        <f>SUM(G70,J70,L70)</f>
        <v>0</v>
      </c>
      <c r="P70" s="55">
        <f>SUM(H70,M70)</f>
        <v>0</v>
      </c>
      <c r="Q70" s="56">
        <f>SUM(I70,K70,N70)</f>
        <v>24808</v>
      </c>
    </row>
    <row r="71" spans="1:17" ht="12.75">
      <c r="A71" s="170"/>
      <c r="B71" s="170"/>
      <c r="C71" s="170"/>
      <c r="D71" s="170"/>
      <c r="E71" s="170"/>
      <c r="G71" s="57"/>
      <c r="H71" s="55"/>
      <c r="I71" s="56"/>
      <c r="J71" s="55"/>
      <c r="K71" s="87"/>
      <c r="L71" s="55"/>
      <c r="M71" s="55"/>
      <c r="N71" s="87"/>
      <c r="O71" s="55"/>
      <c r="P71" s="55"/>
      <c r="Q71" s="56"/>
    </row>
    <row r="72" spans="1:17" ht="12.75">
      <c r="A72" s="71"/>
      <c r="B72" s="71"/>
      <c r="C72" s="71"/>
      <c r="D72" s="71"/>
      <c r="E72" s="71"/>
      <c r="G72" s="57"/>
      <c r="H72" s="55"/>
      <c r="I72" s="56"/>
      <c r="J72" s="55"/>
      <c r="K72" s="87"/>
      <c r="L72" s="55"/>
      <c r="M72" s="55"/>
      <c r="N72" s="87"/>
      <c r="O72" s="55"/>
      <c r="P72" s="55"/>
      <c r="Q72" s="56"/>
    </row>
    <row r="73" spans="1:17" ht="12.75" customHeight="1">
      <c r="A73" s="170" t="s">
        <v>123</v>
      </c>
      <c r="B73" s="170"/>
      <c r="C73" s="170"/>
      <c r="D73" s="170"/>
      <c r="E73" s="170"/>
      <c r="F73" s="80" t="s">
        <v>54</v>
      </c>
      <c r="G73" s="57">
        <v>0</v>
      </c>
      <c r="H73" s="55">
        <v>0</v>
      </c>
      <c r="I73" s="56">
        <v>0</v>
      </c>
      <c r="J73" s="55">
        <v>0</v>
      </c>
      <c r="K73" s="87">
        <v>0</v>
      </c>
      <c r="L73" s="55">
        <v>0</v>
      </c>
      <c r="M73" s="55">
        <v>0</v>
      </c>
      <c r="N73" s="87">
        <v>0</v>
      </c>
      <c r="O73" s="55">
        <f>SUM(G73,J73,L73)</f>
        <v>0</v>
      </c>
      <c r="P73" s="55">
        <f>SUM(H73,M73)</f>
        <v>0</v>
      </c>
      <c r="Q73" s="56">
        <f>SUM(I73,K73,N73)</f>
        <v>0</v>
      </c>
    </row>
    <row r="74" spans="1:18" ht="12.75">
      <c r="A74" s="170"/>
      <c r="B74" s="170"/>
      <c r="C74" s="170"/>
      <c r="D74" s="170"/>
      <c r="E74" s="170"/>
      <c r="F74" s="34" t="s">
        <v>55</v>
      </c>
      <c r="G74" s="57"/>
      <c r="H74" s="55"/>
      <c r="I74" s="87"/>
      <c r="J74" s="55"/>
      <c r="K74" s="87"/>
      <c r="L74" s="55"/>
      <c r="M74" s="55"/>
      <c r="N74" s="87"/>
      <c r="O74" s="55"/>
      <c r="P74" s="55"/>
      <c r="Q74" s="87"/>
      <c r="R74" s="34"/>
    </row>
    <row r="75" spans="1:17" ht="12.75">
      <c r="A75" s="80" t="s">
        <v>124</v>
      </c>
      <c r="F75" s="80" t="s">
        <v>55</v>
      </c>
      <c r="G75" s="57">
        <f aca="true" t="shared" si="8" ref="G75:Q75">SUM(G64:G73)</f>
        <v>2086</v>
      </c>
      <c r="H75" s="55">
        <f t="shared" si="8"/>
        <v>1045</v>
      </c>
      <c r="I75" s="56">
        <f t="shared" si="8"/>
        <v>486290</v>
      </c>
      <c r="J75" s="55">
        <f t="shared" si="8"/>
        <v>0</v>
      </c>
      <c r="K75" s="56">
        <f t="shared" si="8"/>
        <v>0</v>
      </c>
      <c r="L75" s="55">
        <f>SUM(L64:L73)</f>
        <v>0</v>
      </c>
      <c r="M75" s="55">
        <f>SUM(M64:M73)</f>
        <v>0</v>
      </c>
      <c r="N75" s="56">
        <f>SUM(N64:N73)</f>
        <v>0</v>
      </c>
      <c r="O75" s="55">
        <f t="shared" si="8"/>
        <v>2086</v>
      </c>
      <c r="P75" s="55">
        <f t="shared" si="8"/>
        <v>1045</v>
      </c>
      <c r="Q75" s="56">
        <f t="shared" si="8"/>
        <v>486290</v>
      </c>
    </row>
    <row r="76" spans="6:18" ht="12.75">
      <c r="F76" s="34"/>
      <c r="G76" s="57"/>
      <c r="H76" s="55"/>
      <c r="I76" s="56"/>
      <c r="J76" s="55"/>
      <c r="K76" s="56"/>
      <c r="L76" s="55"/>
      <c r="M76" s="55"/>
      <c r="N76" s="56"/>
      <c r="O76" s="55"/>
      <c r="P76" s="55"/>
      <c r="Q76" s="56"/>
      <c r="R76" s="34"/>
    </row>
    <row r="77" spans="1:17" ht="12.75">
      <c r="A77" s="80" t="s">
        <v>125</v>
      </c>
      <c r="F77" s="80" t="s">
        <v>55</v>
      </c>
      <c r="G77" s="61">
        <v>-650</v>
      </c>
      <c r="H77" s="68">
        <v>-650</v>
      </c>
      <c r="I77" s="67">
        <v>-93874</v>
      </c>
      <c r="J77" s="68">
        <v>0</v>
      </c>
      <c r="K77" s="67">
        <v>0</v>
      </c>
      <c r="L77" s="107" t="s">
        <v>132</v>
      </c>
      <c r="M77" s="107" t="s">
        <v>132</v>
      </c>
      <c r="N77" s="67">
        <v>0</v>
      </c>
      <c r="O77" s="68">
        <f>SUM(G77,J77,L77)</f>
        <v>-650</v>
      </c>
      <c r="P77" s="68">
        <f>SUM(H77,M77)</f>
        <v>-650</v>
      </c>
      <c r="Q77" s="67">
        <f>SUM(I77,K77,N77)</f>
        <v>-93874</v>
      </c>
    </row>
    <row r="78" spans="1:17" ht="12.75">
      <c r="A78" s="80" t="s">
        <v>23</v>
      </c>
      <c r="F78" s="80" t="s">
        <v>55</v>
      </c>
      <c r="G78" s="57">
        <f aca="true" t="shared" si="9" ref="G78:Q78">SUM(G75:G77)</f>
        <v>1436</v>
      </c>
      <c r="H78" s="55">
        <f t="shared" si="9"/>
        <v>395</v>
      </c>
      <c r="I78" s="56">
        <f t="shared" si="9"/>
        <v>392416</v>
      </c>
      <c r="J78" s="55">
        <f t="shared" si="9"/>
        <v>0</v>
      </c>
      <c r="K78" s="56">
        <f t="shared" si="9"/>
        <v>0</v>
      </c>
      <c r="L78" s="102" t="s">
        <v>132</v>
      </c>
      <c r="M78" s="102" t="s">
        <v>132</v>
      </c>
      <c r="N78" s="56">
        <f>SUM(N75:N77)</f>
        <v>0</v>
      </c>
      <c r="O78" s="55">
        <f t="shared" si="9"/>
        <v>1436</v>
      </c>
      <c r="P78" s="55">
        <f t="shared" si="9"/>
        <v>395</v>
      </c>
      <c r="Q78" s="56">
        <f t="shared" si="9"/>
        <v>392416</v>
      </c>
    </row>
    <row r="79" spans="6:17" ht="12.75">
      <c r="F79" s="80" t="s">
        <v>55</v>
      </c>
      <c r="G79" s="61"/>
      <c r="H79" s="68"/>
      <c r="I79" s="91"/>
      <c r="J79" s="68"/>
      <c r="K79" s="91"/>
      <c r="L79" s="68"/>
      <c r="M79" s="68"/>
      <c r="N79" s="91"/>
      <c r="O79" s="68"/>
      <c r="P79" s="68"/>
      <c r="Q79" s="91"/>
    </row>
    <row r="80" spans="1:17" ht="12.75">
      <c r="A80" s="80" t="s">
        <v>24</v>
      </c>
      <c r="F80" s="80" t="s">
        <v>55</v>
      </c>
      <c r="G80" s="58">
        <f aca="true" t="shared" si="10" ref="G80:Q80">SUM(G60,G78)</f>
        <v>31475</v>
      </c>
      <c r="H80" s="59">
        <f t="shared" si="10"/>
        <v>30125</v>
      </c>
      <c r="I80" s="60">
        <f t="shared" si="10"/>
        <v>5691132</v>
      </c>
      <c r="J80" s="59">
        <f t="shared" si="10"/>
        <v>0</v>
      </c>
      <c r="K80" s="60">
        <f t="shared" si="10"/>
        <v>0</v>
      </c>
      <c r="L80" s="108" t="s">
        <v>131</v>
      </c>
      <c r="M80" s="108" t="s">
        <v>131</v>
      </c>
      <c r="N80" s="113" t="s">
        <v>137</v>
      </c>
      <c r="O80" s="59">
        <f t="shared" si="10"/>
        <v>31475</v>
      </c>
      <c r="P80" s="59">
        <f t="shared" si="10"/>
        <v>30125</v>
      </c>
      <c r="Q80" s="60">
        <f t="shared" si="10"/>
        <v>5691132</v>
      </c>
    </row>
    <row r="81" spans="1:17" ht="12.75">
      <c r="A81" s="80" t="s">
        <v>126</v>
      </c>
      <c r="F81" s="80" t="s">
        <v>55</v>
      </c>
      <c r="G81" s="61">
        <f aca="true" t="shared" si="11" ref="G81:Q81">SUM(G80-G14)</f>
        <v>1436</v>
      </c>
      <c r="H81" s="68">
        <f t="shared" si="11"/>
        <v>1044</v>
      </c>
      <c r="I81" s="67">
        <f t="shared" si="11"/>
        <v>555627</v>
      </c>
      <c r="J81" s="68">
        <f t="shared" si="11"/>
        <v>0</v>
      </c>
      <c r="K81" s="67">
        <f t="shared" si="11"/>
        <v>0</v>
      </c>
      <c r="L81" s="107" t="s">
        <v>132</v>
      </c>
      <c r="M81" s="107" t="s">
        <v>132</v>
      </c>
      <c r="N81" s="67">
        <v>0</v>
      </c>
      <c r="O81" s="68">
        <f t="shared" si="11"/>
        <v>1436</v>
      </c>
      <c r="P81" s="68">
        <f t="shared" si="11"/>
        <v>1044</v>
      </c>
      <c r="Q81" s="67">
        <f t="shared" si="11"/>
        <v>555627</v>
      </c>
    </row>
    <row r="82" spans="9:17" ht="12.75">
      <c r="I82" s="82"/>
      <c r="K82" s="82"/>
      <c r="N82" s="82"/>
      <c r="Q82" s="82"/>
    </row>
    <row r="83" spans="1:17" ht="48.75" customHeight="1">
      <c r="A83" s="152" t="s">
        <v>146</v>
      </c>
      <c r="B83" s="153"/>
      <c r="C83" s="153"/>
      <c r="D83" s="153"/>
      <c r="E83" s="153"/>
      <c r="F83" s="153"/>
      <c r="G83" s="153"/>
      <c r="H83" s="153"/>
      <c r="I83" s="153"/>
      <c r="J83" s="153"/>
      <c r="K83" s="153"/>
      <c r="L83" s="153"/>
      <c r="M83" s="153"/>
      <c r="N83" s="153"/>
      <c r="O83" s="153"/>
      <c r="P83" s="153"/>
      <c r="Q83" s="153"/>
    </row>
    <row r="155" ht="12.75">
      <c r="A155" s="80" t="s">
        <v>45</v>
      </c>
    </row>
    <row r="156" ht="12.75">
      <c r="A156" s="80" t="s">
        <v>46</v>
      </c>
    </row>
    <row r="157" ht="12.75">
      <c r="A157" s="80" t="s">
        <v>47</v>
      </c>
    </row>
    <row r="159" ht="12.75">
      <c r="A159" s="80" t="s">
        <v>48</v>
      </c>
    </row>
    <row r="160" ht="12.75">
      <c r="A160" s="80" t="s">
        <v>49</v>
      </c>
    </row>
  </sheetData>
  <mergeCells count="9">
    <mergeCell ref="A83:Q83"/>
    <mergeCell ref="G5:I6"/>
    <mergeCell ref="J5:K6"/>
    <mergeCell ref="O5:Q6"/>
    <mergeCell ref="L5:N6"/>
    <mergeCell ref="A64:E65"/>
    <mergeCell ref="A67:E68"/>
    <mergeCell ref="A70:E71"/>
    <mergeCell ref="A73:E74"/>
  </mergeCells>
  <printOptions horizontalCentered="1"/>
  <pageMargins left="0.75" right="0.75" top="0.5" bottom="0.5" header="0.17" footer="0.17"/>
  <pageSetup fitToHeight="1" fitToWidth="1" horizontalDpi="600" verticalDpi="600" orientation="landscape" scale="63" r:id="rId3"/>
  <legacyDrawing r:id="rId2"/>
</worksheet>
</file>

<file path=xl/worksheets/sheet2.xml><?xml version="1.0" encoding="utf-8"?>
<worksheet xmlns="http://schemas.openxmlformats.org/spreadsheetml/2006/main" xmlns:r="http://schemas.openxmlformats.org/officeDocument/2006/relationships">
  <dimension ref="A1:IV154"/>
  <sheetViews>
    <sheetView zoomScale="75" zoomScaleNormal="75" zoomScaleSheetLayoutView="75" workbookViewId="0" topLeftCell="A85">
      <selection activeCell="L91" sqref="L91"/>
    </sheetView>
  </sheetViews>
  <sheetFormatPr defaultColWidth="9.140625" defaultRowHeight="12.75"/>
  <cols>
    <col min="1" max="1" width="3.7109375" style="2" customWidth="1"/>
    <col min="2" max="2" width="9.57421875" style="2" customWidth="1"/>
    <col min="3" max="3" width="8.7109375" style="2" customWidth="1"/>
    <col min="4" max="4" width="8.421875" style="2" customWidth="1"/>
    <col min="5" max="5" width="7.7109375" style="2" customWidth="1"/>
    <col min="6" max="6" width="18.7109375" style="2" customWidth="1"/>
    <col min="7" max="7" width="1.7109375" style="2" customWidth="1"/>
    <col min="8" max="8" width="10.140625" style="2" customWidth="1"/>
    <col min="9" max="9" width="1.7109375" style="2" customWidth="1"/>
    <col min="10" max="10" width="8.851562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9.42187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9.42187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8515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6" t="s">
        <v>50</v>
      </c>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ht="18">
      <c r="A4" s="4" t="s">
        <v>70</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1:31" ht="18">
      <c r="A5" s="120" t="s">
        <v>71</v>
      </c>
      <c r="B5" s="5"/>
      <c r="C5" s="5"/>
      <c r="D5" s="5"/>
      <c r="E5" s="5"/>
      <c r="F5" s="5"/>
      <c r="G5" s="5"/>
      <c r="H5" s="5"/>
      <c r="I5" s="5"/>
      <c r="J5" s="5"/>
      <c r="K5" s="5"/>
      <c r="L5" s="5"/>
      <c r="M5" s="5"/>
      <c r="N5" s="5"/>
      <c r="O5" s="5"/>
      <c r="P5" s="5"/>
      <c r="Q5" s="5"/>
      <c r="R5" s="5"/>
      <c r="S5" s="5"/>
      <c r="T5" s="5"/>
      <c r="U5" s="5"/>
      <c r="V5" s="5"/>
      <c r="W5" s="5"/>
      <c r="X5" s="5"/>
      <c r="Y5" s="5"/>
      <c r="Z5" s="5"/>
      <c r="AA5" s="5"/>
      <c r="AB5" s="5"/>
      <c r="AC5" s="5"/>
      <c r="AD5" s="5"/>
      <c r="AE5" s="1"/>
    </row>
    <row r="6" spans="1:31" ht="18">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1"/>
    </row>
    <row r="8" spans="8:30" ht="30">
      <c r="H8" s="22" t="s">
        <v>44</v>
      </c>
      <c r="I8" s="9"/>
      <c r="J8" s="9"/>
      <c r="K8" s="9"/>
      <c r="L8" s="9"/>
      <c r="N8" s="21" t="s">
        <v>127</v>
      </c>
      <c r="O8" s="9"/>
      <c r="P8" s="9"/>
      <c r="Q8" s="9"/>
      <c r="R8" s="9"/>
      <c r="T8" s="21" t="s">
        <v>128</v>
      </c>
      <c r="U8" s="9"/>
      <c r="V8" s="9"/>
      <c r="W8" s="9"/>
      <c r="X8" s="9"/>
      <c r="Z8" s="9" t="s">
        <v>69</v>
      </c>
      <c r="AA8" s="9"/>
      <c r="AB8" s="9"/>
      <c r="AC8" s="9"/>
      <c r="AD8" s="9"/>
    </row>
    <row r="9" spans="8:26" ht="15">
      <c r="H9" s="29" t="s">
        <v>66</v>
      </c>
      <c r="N9" s="29" t="s">
        <v>66</v>
      </c>
      <c r="T9" s="29" t="s">
        <v>66</v>
      </c>
      <c r="Z9" s="29" t="s">
        <v>66</v>
      </c>
    </row>
    <row r="10" spans="1:30" ht="15">
      <c r="A10" s="7" t="s">
        <v>64</v>
      </c>
      <c r="H10" s="28" t="s">
        <v>68</v>
      </c>
      <c r="J10" s="72" t="s">
        <v>65</v>
      </c>
      <c r="L10" s="28" t="s">
        <v>60</v>
      </c>
      <c r="N10" s="28" t="s">
        <v>68</v>
      </c>
      <c r="P10" s="72" t="s">
        <v>65</v>
      </c>
      <c r="R10" s="28" t="s">
        <v>60</v>
      </c>
      <c r="T10" s="28" t="s">
        <v>68</v>
      </c>
      <c r="V10" s="72" t="s">
        <v>65</v>
      </c>
      <c r="X10" s="28" t="s">
        <v>60</v>
      </c>
      <c r="Z10" s="28" t="s">
        <v>68</v>
      </c>
      <c r="AB10" s="72" t="s">
        <v>65</v>
      </c>
      <c r="AD10" s="28" t="s">
        <v>60</v>
      </c>
    </row>
    <row r="11" spans="1:30" ht="15">
      <c r="A11" s="7"/>
      <c r="H11" s="7"/>
      <c r="J11" s="7"/>
      <c r="L11" s="7"/>
      <c r="N11" s="7"/>
      <c r="P11" s="7"/>
      <c r="R11" s="7"/>
      <c r="T11" s="7"/>
      <c r="V11" s="7"/>
      <c r="X11" s="7"/>
      <c r="Z11" s="7"/>
      <c r="AB11" s="7"/>
      <c r="AD11" s="7"/>
    </row>
    <row r="12" spans="1:30" ht="15">
      <c r="A12" s="2" t="s">
        <v>56</v>
      </c>
      <c r="B12" s="20" t="s">
        <v>150</v>
      </c>
      <c r="G12" s="20" t="s">
        <v>55</v>
      </c>
      <c r="H12" s="2">
        <v>4660</v>
      </c>
      <c r="J12" s="2">
        <v>4365</v>
      </c>
      <c r="L12" s="31">
        <v>817632</v>
      </c>
      <c r="N12" s="2">
        <v>4827</v>
      </c>
      <c r="P12" s="2">
        <v>4544</v>
      </c>
      <c r="R12" s="6">
        <v>844530</v>
      </c>
      <c r="T12" s="2">
        <v>5829</v>
      </c>
      <c r="V12" s="2">
        <v>5046</v>
      </c>
      <c r="X12" s="31">
        <v>1071194</v>
      </c>
      <c r="Z12" s="2">
        <f>T12-N12</f>
        <v>1002</v>
      </c>
      <c r="AB12" s="2">
        <f>V12-P12</f>
        <v>502</v>
      </c>
      <c r="AD12" s="31">
        <f>X12-R12</f>
        <v>226664</v>
      </c>
    </row>
    <row r="13" spans="1:30" ht="15">
      <c r="A13" s="7"/>
      <c r="H13" s="7"/>
      <c r="J13" s="7"/>
      <c r="L13" s="7"/>
      <c r="N13" s="7"/>
      <c r="P13" s="7"/>
      <c r="R13" s="7"/>
      <c r="T13" s="7"/>
      <c r="V13" s="7"/>
      <c r="X13" s="7"/>
      <c r="Z13" s="7"/>
      <c r="AB13" s="7"/>
      <c r="AD13" s="7"/>
    </row>
    <row r="14" spans="1:30" ht="15">
      <c r="A14" s="2" t="s">
        <v>57</v>
      </c>
      <c r="B14" s="20" t="s">
        <v>148</v>
      </c>
      <c r="G14" s="2" t="s">
        <v>55</v>
      </c>
      <c r="H14" s="2">
        <v>10682</v>
      </c>
      <c r="J14" s="2">
        <v>10253</v>
      </c>
      <c r="L14" s="2">
        <v>1979287</v>
      </c>
      <c r="N14" s="2">
        <v>10701</v>
      </c>
      <c r="P14" s="2">
        <v>10690</v>
      </c>
      <c r="R14" s="2">
        <v>2081671</v>
      </c>
      <c r="T14" s="2">
        <v>11727</v>
      </c>
      <c r="V14" s="2">
        <v>11204</v>
      </c>
      <c r="X14" s="2">
        <v>2288897</v>
      </c>
      <c r="Z14" s="2">
        <f>T14-N14</f>
        <v>1026</v>
      </c>
      <c r="AB14" s="2">
        <f>V14-P14</f>
        <v>514</v>
      </c>
      <c r="AD14" s="2">
        <f>X14-R14</f>
        <v>207226</v>
      </c>
    </row>
    <row r="15" ht="15">
      <c r="G15" s="2" t="s">
        <v>55</v>
      </c>
    </row>
    <row r="16" spans="1:30" ht="15">
      <c r="A16" s="2" t="s">
        <v>58</v>
      </c>
      <c r="B16" s="20" t="s">
        <v>151</v>
      </c>
      <c r="G16" s="20" t="s">
        <v>55</v>
      </c>
      <c r="H16" s="2">
        <v>12607</v>
      </c>
      <c r="J16" s="2">
        <v>12370</v>
      </c>
      <c r="L16" s="2">
        <v>2049980</v>
      </c>
      <c r="N16" s="2">
        <v>12398</v>
      </c>
      <c r="P16" s="2">
        <v>12371</v>
      </c>
      <c r="R16" s="2">
        <v>2075201</v>
      </c>
      <c r="T16" s="2">
        <v>11804</v>
      </c>
      <c r="V16" s="2">
        <f>11770-21</f>
        <v>11749</v>
      </c>
      <c r="X16" s="2">
        <v>2017791</v>
      </c>
      <c r="Z16" s="2">
        <f>T16-N16</f>
        <v>-594</v>
      </c>
      <c r="AB16" s="2">
        <f>V16-P16</f>
        <v>-622</v>
      </c>
      <c r="AD16" s="2">
        <f>X16-R16</f>
        <v>-57410</v>
      </c>
    </row>
    <row r="18" spans="1:30" ht="15">
      <c r="A18" s="2" t="s">
        <v>59</v>
      </c>
      <c r="B18" s="20" t="s">
        <v>152</v>
      </c>
      <c r="G18" s="20" t="s">
        <v>55</v>
      </c>
      <c r="H18" s="10">
        <v>2090</v>
      </c>
      <c r="J18" s="10">
        <v>2093</v>
      </c>
      <c r="L18" s="10">
        <v>288606</v>
      </c>
      <c r="N18" s="10">
        <v>2113</v>
      </c>
      <c r="P18" s="10">
        <v>2125</v>
      </c>
      <c r="R18" s="10">
        <v>297314</v>
      </c>
      <c r="T18" s="10">
        <v>2115</v>
      </c>
      <c r="V18" s="10">
        <v>2126</v>
      </c>
      <c r="X18" s="10">
        <v>313250</v>
      </c>
      <c r="Z18" s="10">
        <f>T18-N18</f>
        <v>2</v>
      </c>
      <c r="AB18" s="10">
        <f>V18-P18</f>
        <v>1</v>
      </c>
      <c r="AD18" s="10">
        <f>X18-R18</f>
        <v>15936</v>
      </c>
    </row>
    <row r="19" ht="15">
      <c r="AD19" s="6"/>
    </row>
    <row r="20" spans="2:30" ht="15">
      <c r="B20" s="20" t="s">
        <v>134</v>
      </c>
      <c r="G20" s="2" t="s">
        <v>55</v>
      </c>
      <c r="H20" s="2">
        <f>SUM(H12,H14,H16,H18)</f>
        <v>30039</v>
      </c>
      <c r="I20" s="2">
        <f>SUM(I12:I18)</f>
        <v>0</v>
      </c>
      <c r="J20" s="2">
        <f>SUM(J12,J14,J16,J18)</f>
        <v>29081</v>
      </c>
      <c r="L20" s="2">
        <f>SUM(L12,L14,L16,L18)</f>
        <v>5135505</v>
      </c>
      <c r="M20" s="6"/>
      <c r="N20" s="2">
        <f>SUM(N12,N14,N16,N18)</f>
        <v>30039</v>
      </c>
      <c r="O20" s="6"/>
      <c r="P20" s="2">
        <f>SUM(P12,P14,P16,P18)</f>
        <v>29730</v>
      </c>
      <c r="Q20" s="6"/>
      <c r="R20" s="2">
        <f>SUM(R12,R14,R16,R18)</f>
        <v>5298716</v>
      </c>
      <c r="S20" s="6"/>
      <c r="T20" s="2">
        <f>SUM(T12,T14,T16,T18)</f>
        <v>31475</v>
      </c>
      <c r="U20" s="6"/>
      <c r="V20" s="2">
        <f>SUM(V12,V14,V16,V18)</f>
        <v>30125</v>
      </c>
      <c r="W20" s="6"/>
      <c r="X20" s="2">
        <f>SUM(X12,X14,X16,X18)</f>
        <v>5691132</v>
      </c>
      <c r="Y20" s="6"/>
      <c r="Z20" s="2">
        <f>SUM(Z12,Z14,Z16,Z18)</f>
        <v>1436</v>
      </c>
      <c r="AB20" s="2">
        <f>SUM(AB12,AB14,AB16,AB18)</f>
        <v>395</v>
      </c>
      <c r="AC20" s="6"/>
      <c r="AD20" s="2">
        <f>SUM(AD12,AD14,AD16,AD18)</f>
        <v>392416</v>
      </c>
    </row>
    <row r="21" spans="13:29" ht="15">
      <c r="M21" s="6"/>
      <c r="O21" s="6"/>
      <c r="Q21" s="6"/>
      <c r="S21" s="6"/>
      <c r="U21" s="6"/>
      <c r="W21" s="6"/>
      <c r="Y21" s="6"/>
      <c r="AC21" s="6"/>
    </row>
    <row r="22" spans="2:30" ht="15">
      <c r="B22" s="20" t="s">
        <v>136</v>
      </c>
      <c r="H22" s="75" t="s">
        <v>138</v>
      </c>
      <c r="J22" s="2">
        <v>806</v>
      </c>
      <c r="L22" s="75" t="s">
        <v>137</v>
      </c>
      <c r="M22" s="6"/>
      <c r="N22" s="75" t="s">
        <v>138</v>
      </c>
      <c r="P22" s="2">
        <v>806</v>
      </c>
      <c r="R22" s="75" t="s">
        <v>130</v>
      </c>
      <c r="S22" s="6"/>
      <c r="T22" s="75" t="s">
        <v>131</v>
      </c>
      <c r="U22" s="6"/>
      <c r="V22" s="2">
        <v>775</v>
      </c>
      <c r="W22" s="6"/>
      <c r="X22" s="75" t="s">
        <v>137</v>
      </c>
      <c r="Y22" s="6"/>
      <c r="Z22" s="75" t="s">
        <v>132</v>
      </c>
      <c r="AB22" s="2">
        <f>V22-P22</f>
        <v>-31</v>
      </c>
      <c r="AC22" s="6"/>
      <c r="AD22" s="75" t="s">
        <v>133</v>
      </c>
    </row>
    <row r="23" spans="13:29" ht="15">
      <c r="M23" s="6"/>
      <c r="O23" s="6"/>
      <c r="Q23" s="6"/>
      <c r="S23" s="6"/>
      <c r="U23" s="6"/>
      <c r="W23" s="6"/>
      <c r="Y23" s="6"/>
      <c r="AC23" s="6"/>
    </row>
    <row r="24" spans="2:30" s="39" customFormat="1" ht="15">
      <c r="B24" s="39" t="s">
        <v>139</v>
      </c>
      <c r="H24" s="40"/>
      <c r="J24" s="100">
        <v>2052</v>
      </c>
      <c r="L24" s="40"/>
      <c r="M24" s="42"/>
      <c r="N24" s="40"/>
      <c r="O24" s="42"/>
      <c r="P24" s="41">
        <v>2059</v>
      </c>
      <c r="Q24" s="42"/>
      <c r="R24" s="40"/>
      <c r="S24" s="42"/>
      <c r="T24" s="40"/>
      <c r="U24" s="42"/>
      <c r="V24" s="41">
        <v>2445</v>
      </c>
      <c r="W24" s="42"/>
      <c r="X24" s="40"/>
      <c r="Y24" s="42"/>
      <c r="Z24" s="40" t="s">
        <v>55</v>
      </c>
      <c r="AB24" s="41">
        <f>V24-P24</f>
        <v>386</v>
      </c>
      <c r="AC24" s="42"/>
      <c r="AD24" s="40" t="s">
        <v>55</v>
      </c>
    </row>
    <row r="25" spans="13:29" ht="15">
      <c r="M25" s="6"/>
      <c r="O25" s="6"/>
      <c r="Q25" s="6"/>
      <c r="S25" s="6"/>
      <c r="U25" s="6"/>
      <c r="W25" s="6"/>
      <c r="Y25" s="6"/>
      <c r="AC25" s="6"/>
    </row>
    <row r="26" spans="2:30" ht="15">
      <c r="B26" s="20" t="s">
        <v>135</v>
      </c>
      <c r="H26" s="20">
        <f>SUM(H20,H22,H24)</f>
        <v>30039</v>
      </c>
      <c r="J26" s="2">
        <f>SUM(J20,J22,J24)</f>
        <v>31939</v>
      </c>
      <c r="L26" s="20">
        <f>SUM(L20,L22,L24)</f>
        <v>5135505</v>
      </c>
      <c r="M26" s="6"/>
      <c r="N26" s="20">
        <f>SUM(N20,N22,N24)</f>
        <v>30039</v>
      </c>
      <c r="O26" s="6"/>
      <c r="P26" s="2">
        <f>SUM(P20,P22,P24)</f>
        <v>32595</v>
      </c>
      <c r="Q26" s="6"/>
      <c r="R26" s="20">
        <f>SUM(R20,R22,R24)</f>
        <v>5298716</v>
      </c>
      <c r="S26" s="6"/>
      <c r="T26" s="20">
        <f>SUM(T20,T22,T24)</f>
        <v>31475</v>
      </c>
      <c r="U26" s="6"/>
      <c r="V26" s="2">
        <f>SUM(V20,V22,V24)</f>
        <v>33345</v>
      </c>
      <c r="W26" s="6"/>
      <c r="X26" s="20">
        <f>SUM(X20,X22,X24)</f>
        <v>5691132</v>
      </c>
      <c r="Y26" s="6"/>
      <c r="Z26" s="20">
        <f>SUM(Z20,Z22,Z24)</f>
        <v>1436</v>
      </c>
      <c r="AB26" s="20">
        <f>SUM(AB20,AB22,AB24)</f>
        <v>750</v>
      </c>
      <c r="AC26" s="6"/>
      <c r="AD26" s="20">
        <f>SUM(AD20,AD22,AD24)</f>
        <v>392416</v>
      </c>
    </row>
    <row r="27" spans="13:29" ht="15">
      <c r="M27" s="6"/>
      <c r="O27" s="6"/>
      <c r="Q27" s="6"/>
      <c r="S27" s="6"/>
      <c r="U27" s="6"/>
      <c r="W27" s="6"/>
      <c r="Y27" s="6"/>
      <c r="AC27" s="6"/>
    </row>
    <row r="28" spans="2:30" ht="15" customHeight="1">
      <c r="B28" s="171" t="s">
        <v>129</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3"/>
    </row>
    <row r="29" spans="2:30" ht="15" customHeight="1">
      <c r="B29" s="139"/>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1"/>
    </row>
    <row r="30" spans="2:30" ht="15" customHeight="1">
      <c r="B30" s="139"/>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1"/>
    </row>
    <row r="31" spans="2:30" ht="15" customHeight="1">
      <c r="B31" s="139"/>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1"/>
    </row>
    <row r="32" spans="2:30" ht="15" customHeight="1">
      <c r="B32" s="139"/>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1"/>
    </row>
    <row r="33" spans="2:30" ht="15" customHeight="1">
      <c r="B33" s="139"/>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1"/>
    </row>
    <row r="34" spans="2:30" ht="21" customHeight="1">
      <c r="B34" s="14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4"/>
    </row>
    <row r="35" spans="2:30" ht="15" customHeight="1">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6"/>
    </row>
    <row r="36" spans="2:30" ht="73.5" customHeight="1">
      <c r="B36" s="171" t="s">
        <v>25</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3"/>
    </row>
    <row r="38" spans="1:256" ht="20.25">
      <c r="A38" s="1"/>
      <c r="B38" s="1"/>
      <c r="C38" s="1"/>
      <c r="D38" s="1"/>
      <c r="E38" s="1"/>
      <c r="F38" s="1"/>
      <c r="G38" s="1"/>
      <c r="H38" s="1"/>
      <c r="I38" s="1"/>
      <c r="J38" s="1"/>
      <c r="K38" s="1"/>
      <c r="L38" s="1"/>
      <c r="M38" s="1"/>
      <c r="N38" s="1"/>
      <c r="O38" s="1"/>
      <c r="P38" s="1"/>
      <c r="Q38" s="1"/>
      <c r="R38" s="1"/>
      <c r="S38" s="1"/>
      <c r="T38" s="1"/>
      <c r="U38" s="1"/>
      <c r="V38" s="1"/>
      <c r="W38" s="1"/>
      <c r="X38" s="1"/>
      <c r="Y38" s="1"/>
      <c r="Z38" s="12" t="s">
        <v>67</v>
      </c>
      <c r="AA38" s="12"/>
      <c r="AB38" s="12"/>
      <c r="AC38" s="1"/>
      <c r="AD38" s="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83" t="s">
        <v>51</v>
      </c>
      <c r="B39" s="184"/>
      <c r="C39" s="184"/>
      <c r="D39" s="184"/>
      <c r="E39" s="184"/>
      <c r="F39" s="184"/>
      <c r="G39" s="184"/>
      <c r="H39" s="185"/>
      <c r="I39" s="1"/>
      <c r="J39" s="1"/>
      <c r="K39" s="1"/>
      <c r="L39" s="1"/>
      <c r="M39" s="1"/>
      <c r="N39" s="1"/>
      <c r="O39" s="1"/>
      <c r="P39" s="1"/>
      <c r="Q39" s="1"/>
      <c r="R39" s="1"/>
      <c r="S39" s="1"/>
      <c r="T39" s="1"/>
      <c r="U39" s="1"/>
      <c r="V39" s="1"/>
      <c r="W39" s="1"/>
      <c r="X39" s="1"/>
      <c r="Y39" s="1"/>
      <c r="Z39" s="13" t="s">
        <v>68</v>
      </c>
      <c r="AA39" s="12"/>
      <c r="AB39" s="13" t="s">
        <v>65</v>
      </c>
      <c r="AC39" s="1"/>
      <c r="AD39" s="15" t="s">
        <v>60</v>
      </c>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1" spans="1:256" ht="20.25">
      <c r="A41" s="137" t="s">
        <v>12</v>
      </c>
      <c r="B41" s="138"/>
      <c r="C41" s="138"/>
      <c r="D41" s="138"/>
      <c r="E41" s="138"/>
      <c r="F41" s="138"/>
      <c r="G41" s="138"/>
      <c r="H41" s="138"/>
      <c r="I41" s="138"/>
      <c r="J41" s="138"/>
      <c r="K41" s="138"/>
      <c r="L41" s="138"/>
      <c r="M41" s="138"/>
      <c r="N41" s="138"/>
      <c r="O41" s="138"/>
      <c r="P41" s="138"/>
      <c r="Q41" s="138"/>
      <c r="R41" s="138"/>
      <c r="S41" s="138"/>
      <c r="T41" s="138"/>
      <c r="U41" s="138"/>
      <c r="V41" s="138"/>
      <c r="W41" s="138"/>
      <c r="X41" s="182"/>
      <c r="Y41" s="1" t="s">
        <v>55</v>
      </c>
      <c r="Z41" s="1">
        <v>2054</v>
      </c>
      <c r="AA41" s="1">
        <f>SUM(AA43:AA63)</f>
        <v>0</v>
      </c>
      <c r="AB41" s="1">
        <v>1029</v>
      </c>
      <c r="AC41" s="1">
        <f>SUM(AC43:AC63)</f>
        <v>0</v>
      </c>
      <c r="AD41" s="30">
        <v>442188</v>
      </c>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3" spans="1:256" ht="20.25">
      <c r="A43" s="179" t="s">
        <v>141</v>
      </c>
      <c r="B43" s="180"/>
      <c r="C43" s="180"/>
      <c r="D43" s="180"/>
      <c r="E43" s="180"/>
      <c r="F43" s="180"/>
      <c r="G43" s="180"/>
      <c r="H43" s="181"/>
      <c r="I43" s="1"/>
      <c r="J43" s="1"/>
      <c r="K43" s="1"/>
      <c r="L43" s="1"/>
      <c r="M43" s="1"/>
      <c r="N43" s="1"/>
      <c r="O43" s="1"/>
      <c r="P43" s="1"/>
      <c r="Q43" s="1"/>
      <c r="R43" s="1"/>
      <c r="S43" s="1"/>
      <c r="T43" s="1"/>
      <c r="U43" s="1"/>
      <c r="V43" s="1"/>
      <c r="W43" s="1"/>
      <c r="X43" s="1"/>
      <c r="Y43" s="1"/>
      <c r="Z43" s="1"/>
      <c r="AA43" s="1"/>
      <c r="AB43" s="1"/>
      <c r="AC43" s="1"/>
      <c r="AD43" s="5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5" spans="1:256" ht="89.25" customHeight="1">
      <c r="A45" s="149" t="s">
        <v>15</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1"/>
      <c r="Z45" s="1"/>
      <c r="AA45" s="1"/>
      <c r="AB45" s="1"/>
      <c r="AC45" s="1"/>
      <c r="AD45" s="5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7" spans="1:256" ht="19.5" customHeight="1">
      <c r="A47" s="174" t="s">
        <v>142</v>
      </c>
      <c r="B47" s="133"/>
      <c r="C47" s="133"/>
      <c r="D47" s="133"/>
      <c r="E47" s="133"/>
      <c r="F47" s="133"/>
      <c r="G47" s="133"/>
      <c r="H47" s="133"/>
      <c r="I47" s="133"/>
      <c r="J47" s="133"/>
      <c r="K47" s="133"/>
      <c r="L47" s="133"/>
      <c r="M47" s="133"/>
      <c r="N47" s="133"/>
      <c r="O47" s="37"/>
      <c r="P47" s="37"/>
      <c r="Q47" s="37"/>
      <c r="R47" s="37"/>
      <c r="S47" s="37"/>
      <c r="T47" s="37"/>
      <c r="U47" s="37"/>
      <c r="V47" s="37"/>
      <c r="W47" s="37"/>
      <c r="X47" s="38"/>
      <c r="Y47" s="1"/>
      <c r="Z47" s="1"/>
      <c r="AA47" s="1"/>
      <c r="AB47" s="1"/>
      <c r="AC47" s="1"/>
      <c r="AD47" s="5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9" spans="1:256" ht="153.75" customHeight="1">
      <c r="A49" s="149" t="s">
        <v>13</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1"/>
      <c r="Z49" s="1"/>
      <c r="AA49" s="1"/>
      <c r="AB49" s="1"/>
      <c r="AC49" s="1"/>
      <c r="AD49" s="5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1" spans="1:256" ht="20.25">
      <c r="A51" s="177" t="s">
        <v>33</v>
      </c>
      <c r="B51" s="178"/>
      <c r="C51" s="178"/>
      <c r="D51" s="178"/>
      <c r="E51" s="178"/>
      <c r="F51" s="178"/>
      <c r="G51" s="178"/>
      <c r="H51" s="178"/>
      <c r="I51" s="178"/>
      <c r="J51" s="178"/>
      <c r="K51" s="178"/>
      <c r="L51" s="178"/>
      <c r="M51" s="178"/>
      <c r="N51" s="178"/>
      <c r="O51" s="178"/>
      <c r="P51" s="148"/>
      <c r="Q51" s="1"/>
      <c r="R51" s="1"/>
      <c r="S51" s="1"/>
      <c r="T51" s="1"/>
      <c r="U51" s="1"/>
      <c r="V51" s="1"/>
      <c r="W51" s="1"/>
      <c r="X51" s="1"/>
      <c r="Y51" s="1"/>
      <c r="Z51" s="1"/>
      <c r="AA51" s="1"/>
      <c r="AB51" s="1"/>
      <c r="AC51" s="1"/>
      <c r="AD51" s="51"/>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ht="15">
      <c r="A52" s="2" t="s">
        <v>55</v>
      </c>
    </row>
    <row r="53" spans="1:256" ht="112.5" customHeight="1">
      <c r="A53" s="149" t="s">
        <v>17</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1"/>
      <c r="Z53" s="1"/>
      <c r="AA53" s="1"/>
      <c r="AB53" s="1"/>
      <c r="AC53" s="1"/>
      <c r="AD53" s="51"/>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5" spans="1:256" ht="20.25">
      <c r="A55" s="177" t="s">
        <v>34</v>
      </c>
      <c r="B55" s="178"/>
      <c r="C55" s="178"/>
      <c r="D55" s="178"/>
      <c r="E55" s="178"/>
      <c r="F55" s="178"/>
      <c r="G55" s="178"/>
      <c r="H55" s="178"/>
      <c r="I55" s="178"/>
      <c r="J55" s="178"/>
      <c r="K55" s="178"/>
      <c r="L55" s="178"/>
      <c r="M55" s="178"/>
      <c r="N55" s="178"/>
      <c r="O55" s="178"/>
      <c r="P55" s="148"/>
      <c r="Q55" s="1"/>
      <c r="R55" s="1"/>
      <c r="S55" s="1"/>
      <c r="T55" s="1"/>
      <c r="U55" s="1"/>
      <c r="V55" s="1"/>
      <c r="W55" s="1"/>
      <c r="X55" s="1"/>
      <c r="Y55" s="1"/>
      <c r="Z55" s="1"/>
      <c r="AA55" s="1"/>
      <c r="AB55" s="1"/>
      <c r="AC55" s="1"/>
      <c r="AD55" s="51"/>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ht="15">
      <c r="A56" s="2" t="s">
        <v>55</v>
      </c>
    </row>
    <row r="57" spans="1:256" ht="78" customHeight="1">
      <c r="A57" s="186" t="s">
        <v>29</v>
      </c>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8"/>
      <c r="Z57" s="1"/>
      <c r="AA57" s="1"/>
      <c r="AB57" s="1"/>
      <c r="AC57" s="1"/>
      <c r="AD57" s="1"/>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48" customFormat="1" ht="18">
      <c r="Z58" s="65"/>
    </row>
    <row r="59" spans="1:256" ht="20.25">
      <c r="A59" s="189" t="s">
        <v>35</v>
      </c>
      <c r="B59" s="190"/>
      <c r="C59" s="190"/>
      <c r="D59" s="190"/>
      <c r="E59" s="190"/>
      <c r="F59" s="190"/>
      <c r="G59" s="190"/>
      <c r="H59" s="190"/>
      <c r="I59" s="197"/>
      <c r="J59" s="197"/>
      <c r="K59" s="197"/>
      <c r="L59" s="197"/>
      <c r="M59" s="197"/>
      <c r="N59" s="197"/>
      <c r="O59" s="197"/>
      <c r="P59" s="197"/>
      <c r="Q59" s="197"/>
      <c r="R59" s="197"/>
      <c r="S59" s="197"/>
      <c r="T59" s="197"/>
      <c r="U59" s="197"/>
      <c r="V59" s="197"/>
      <c r="W59" s="197"/>
      <c r="X59" s="198"/>
      <c r="Y59" s="1"/>
      <c r="Z59" s="13"/>
      <c r="AA59" s="12"/>
      <c r="AB59" s="13"/>
      <c r="AC59" s="1"/>
      <c r="AD59" s="15"/>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1" spans="1:256" ht="145.5" customHeight="1">
      <c r="A61" s="186" t="s">
        <v>7</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
      <c r="Z61" s="1"/>
      <c r="AA61" s="1"/>
      <c r="AB61" s="1"/>
      <c r="AC61" s="1"/>
      <c r="AD61" s="51"/>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3" spans="1:256" ht="20.25">
      <c r="A63" s="177" t="s">
        <v>39</v>
      </c>
      <c r="B63" s="178"/>
      <c r="C63" s="178"/>
      <c r="D63" s="178"/>
      <c r="E63" s="178"/>
      <c r="F63" s="178"/>
      <c r="G63" s="178"/>
      <c r="H63" s="178"/>
      <c r="I63" s="178"/>
      <c r="J63" s="178"/>
      <c r="K63" s="178"/>
      <c r="L63" s="178"/>
      <c r="M63" s="178"/>
      <c r="N63" s="178"/>
      <c r="O63" s="178"/>
      <c r="P63" s="148"/>
      <c r="Q63" s="1"/>
      <c r="R63" s="1"/>
      <c r="S63" s="1"/>
      <c r="T63" s="1"/>
      <c r="U63" s="1"/>
      <c r="V63" s="1"/>
      <c r="W63" s="1"/>
      <c r="X63" s="1"/>
      <c r="Y63" s="1"/>
      <c r="Z63" s="1"/>
      <c r="AA63" s="1"/>
      <c r="AB63" s="1"/>
      <c r="AC63" s="1"/>
      <c r="AD63" s="51"/>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ht="15">
      <c r="A64" s="2" t="s">
        <v>55</v>
      </c>
    </row>
    <row r="65" spans="1:256" ht="92.25" customHeight="1">
      <c r="A65" s="149" t="s">
        <v>6</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1"/>
      <c r="Z65" s="1"/>
      <c r="AA65" s="1"/>
      <c r="AB65" s="1"/>
      <c r="AC65" s="1"/>
      <c r="AD65" s="1"/>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7" spans="1:256" ht="20.25">
      <c r="A67" s="177" t="s">
        <v>62</v>
      </c>
      <c r="B67" s="178"/>
      <c r="C67" s="178"/>
      <c r="D67" s="178"/>
      <c r="E67" s="178"/>
      <c r="F67" s="178"/>
      <c r="G67" s="178"/>
      <c r="H67" s="178"/>
      <c r="I67" s="178"/>
      <c r="J67" s="178"/>
      <c r="K67" s="178"/>
      <c r="L67" s="178"/>
      <c r="M67" s="178"/>
      <c r="N67" s="178"/>
      <c r="O67" s="178"/>
      <c r="P67" s="148"/>
      <c r="Q67" s="1"/>
      <c r="R67" s="1"/>
      <c r="S67" s="1"/>
      <c r="T67" s="1"/>
      <c r="U67" s="1"/>
      <c r="V67" s="1"/>
      <c r="W67" s="1"/>
      <c r="X67" s="1"/>
      <c r="Y67" s="1"/>
      <c r="Z67" s="1"/>
      <c r="AA67" s="1"/>
      <c r="AB67" s="1"/>
      <c r="AC67" s="1"/>
      <c r="AD67" s="51"/>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ht="15">
      <c r="A68" s="2" t="s">
        <v>55</v>
      </c>
    </row>
    <row r="69" spans="1:256" ht="91.5" customHeight="1">
      <c r="A69" s="149" t="s">
        <v>156</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1"/>
      <c r="Z69" s="1"/>
      <c r="AA69" s="1"/>
      <c r="AB69" s="1"/>
      <c r="AC69" s="1"/>
      <c r="AD69" s="51"/>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1" spans="1:256" ht="20.25">
      <c r="A71" s="48" t="s">
        <v>36</v>
      </c>
      <c r="B71" s="43"/>
      <c r="C71" s="43"/>
      <c r="D71" s="43"/>
      <c r="E71" s="43"/>
      <c r="F71" s="43"/>
      <c r="G71" s="43"/>
      <c r="H71" s="43"/>
      <c r="I71" s="43"/>
      <c r="J71" s="43"/>
      <c r="K71" s="43"/>
      <c r="L71" s="43"/>
      <c r="M71" s="43"/>
      <c r="N71" s="43"/>
      <c r="O71" s="43"/>
      <c r="P71" s="43"/>
      <c r="Q71" s="43"/>
      <c r="R71" s="43"/>
      <c r="S71" s="43"/>
      <c r="T71" s="43"/>
      <c r="U71" s="43"/>
      <c r="V71" s="43"/>
      <c r="W71" s="43"/>
      <c r="X71" s="44"/>
      <c r="Y71" s="1"/>
      <c r="Z71" s="1"/>
      <c r="AA71" s="1"/>
      <c r="AB71" s="1"/>
      <c r="AC71" s="1"/>
      <c r="AD71" s="51"/>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3" spans="1:256" s="47" customFormat="1" ht="81.75" customHeight="1">
      <c r="A73" s="134" t="s">
        <v>26</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6"/>
      <c r="Z73" s="45"/>
      <c r="AA73" s="45"/>
      <c r="AB73" s="45"/>
      <c r="AC73" s="45"/>
      <c r="AD73" s="52"/>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row>
    <row r="75" spans="1:256" ht="20.25">
      <c r="A75" s="174" t="s">
        <v>10</v>
      </c>
      <c r="B75" s="199"/>
      <c r="C75" s="199"/>
      <c r="D75" s="199"/>
      <c r="E75" s="199"/>
      <c r="F75" s="199"/>
      <c r="G75" s="199"/>
      <c r="H75" s="199"/>
      <c r="I75" s="133"/>
      <c r="J75" s="133"/>
      <c r="K75" s="133"/>
      <c r="L75" s="133"/>
      <c r="M75" s="133"/>
      <c r="N75" s="133"/>
      <c r="O75" s="133"/>
      <c r="P75" s="133"/>
      <c r="Q75" s="133"/>
      <c r="R75" s="133"/>
      <c r="S75" s="133"/>
      <c r="T75" s="133"/>
      <c r="U75" s="133"/>
      <c r="V75" s="133"/>
      <c r="W75" s="133"/>
      <c r="X75" s="133"/>
      <c r="Y75" s="136"/>
      <c r="Z75" s="1"/>
      <c r="AA75" s="1"/>
      <c r="AB75" s="1"/>
      <c r="AC75" s="1"/>
      <c r="AD75" s="51"/>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7" spans="1:256" ht="96" customHeight="1">
      <c r="A77" s="134" t="s">
        <v>28</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203"/>
      <c r="Z77" s="1"/>
      <c r="AA77" s="1"/>
      <c r="AB77" s="1"/>
      <c r="AC77" s="1"/>
      <c r="AD77" s="51"/>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9" spans="1:256" ht="20.25">
      <c r="A79" s="174" t="s">
        <v>63</v>
      </c>
      <c r="B79" s="199"/>
      <c r="C79" s="199"/>
      <c r="D79" s="199"/>
      <c r="E79" s="199"/>
      <c r="F79" s="199"/>
      <c r="G79" s="199"/>
      <c r="H79" s="199"/>
      <c r="I79" s="199"/>
      <c r="J79" s="199"/>
      <c r="K79" s="199"/>
      <c r="L79" s="203"/>
      <c r="M79" s="1"/>
      <c r="N79" s="1"/>
      <c r="O79" s="1"/>
      <c r="P79" s="1"/>
      <c r="Q79" s="1"/>
      <c r="R79" s="1"/>
      <c r="S79" s="1"/>
      <c r="T79" s="1"/>
      <c r="U79" s="1"/>
      <c r="V79" s="1"/>
      <c r="W79" s="1"/>
      <c r="X79" s="1"/>
      <c r="Y79" s="1"/>
      <c r="Z79" s="1"/>
      <c r="AA79" s="1"/>
      <c r="AB79" s="1"/>
      <c r="AC79" s="1"/>
      <c r="AD79" s="51"/>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1" spans="1:256" ht="73.5" customHeight="1">
      <c r="A81" s="149" t="s">
        <v>16</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1"/>
      <c r="Z81" s="1"/>
      <c r="AA81" s="1"/>
      <c r="AB81" s="1"/>
      <c r="AC81" s="1"/>
      <c r="AD81" s="51"/>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3" spans="1:256" ht="20.25">
      <c r="A83" s="177" t="s">
        <v>37</v>
      </c>
      <c r="B83" s="178"/>
      <c r="C83" s="178"/>
      <c r="D83" s="178"/>
      <c r="E83" s="178"/>
      <c r="F83" s="178"/>
      <c r="G83" s="178"/>
      <c r="H83" s="178"/>
      <c r="I83" s="178"/>
      <c r="J83" s="178"/>
      <c r="K83" s="178"/>
      <c r="L83" s="178"/>
      <c r="M83" s="178"/>
      <c r="N83" s="178"/>
      <c r="O83" s="178"/>
      <c r="P83" s="148"/>
      <c r="Q83" s="1"/>
      <c r="R83" s="1"/>
      <c r="S83" s="1"/>
      <c r="T83" s="1"/>
      <c r="U83" s="1"/>
      <c r="V83" s="1"/>
      <c r="W83" s="1"/>
      <c r="X83" s="1"/>
      <c r="Y83" s="1"/>
      <c r="Z83" s="1"/>
      <c r="AA83" s="1"/>
      <c r="AB83" s="1"/>
      <c r="AC83" s="1"/>
      <c r="AD83" s="51"/>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ht="15">
      <c r="A84" s="2" t="s">
        <v>55</v>
      </c>
    </row>
    <row r="85" spans="1:256" ht="96.75" customHeight="1">
      <c r="A85" s="149" t="s">
        <v>11</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1"/>
      <c r="Z85" s="1"/>
      <c r="AA85" s="1"/>
      <c r="AB85" s="1"/>
      <c r="AC85" s="1"/>
      <c r="AD85" s="51"/>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7" spans="1:256" ht="20.25">
      <c r="A87" s="200" t="s">
        <v>40</v>
      </c>
      <c r="B87" s="201"/>
      <c r="C87" s="201"/>
      <c r="D87" s="201"/>
      <c r="E87" s="201"/>
      <c r="F87" s="201"/>
      <c r="G87" s="201"/>
      <c r="H87" s="202"/>
      <c r="I87" s="1"/>
      <c r="J87" s="1"/>
      <c r="K87" s="1"/>
      <c r="L87" s="1"/>
      <c r="M87" s="1"/>
      <c r="N87" s="1"/>
      <c r="O87" s="1"/>
      <c r="P87" s="1"/>
      <c r="Q87" s="1"/>
      <c r="R87" s="1"/>
      <c r="S87" s="1"/>
      <c r="T87" s="1"/>
      <c r="U87" s="1"/>
      <c r="V87" s="1"/>
      <c r="W87" s="1"/>
      <c r="X87" s="1"/>
      <c r="Y87" s="1"/>
      <c r="Z87" s="1"/>
      <c r="AA87" s="1"/>
      <c r="AB87" s="1"/>
      <c r="AC87" s="1"/>
      <c r="AD87" s="51"/>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9" spans="1:256" ht="110.25" customHeight="1">
      <c r="A89" s="149" t="s">
        <v>160</v>
      </c>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5"/>
      <c r="Z89" s="1"/>
      <c r="AA89" s="1"/>
      <c r="AB89" s="1"/>
      <c r="AC89" s="1"/>
      <c r="AD89" s="51"/>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1" spans="1:256" ht="20.25">
      <c r="A91" s="137" t="s">
        <v>38</v>
      </c>
      <c r="B91" s="138"/>
      <c r="C91" s="138"/>
      <c r="D91" s="138"/>
      <c r="E91" s="138"/>
      <c r="F91" s="138"/>
      <c r="G91" s="138"/>
      <c r="H91" s="138"/>
      <c r="I91" s="175"/>
      <c r="J91" s="176"/>
      <c r="K91" s="1"/>
      <c r="L91" s="1"/>
      <c r="M91" s="1"/>
      <c r="N91" s="1"/>
      <c r="O91" s="1"/>
      <c r="P91" s="1"/>
      <c r="Q91" s="1"/>
      <c r="R91" s="1"/>
      <c r="S91" s="1"/>
      <c r="T91" s="1"/>
      <c r="U91" s="1"/>
      <c r="V91" s="1"/>
      <c r="W91" s="1"/>
      <c r="X91" s="1"/>
      <c r="Y91" s="1"/>
      <c r="Z91" s="1"/>
      <c r="AA91" s="1"/>
      <c r="AB91" s="1"/>
      <c r="AC91" s="1"/>
      <c r="AD91" s="51"/>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ht="15">
      <c r="A92" s="2" t="s">
        <v>55</v>
      </c>
    </row>
    <row r="93" spans="1:256" ht="108.75" customHeight="1">
      <c r="A93" s="149" t="s">
        <v>27</v>
      </c>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1"/>
      <c r="Z93" s="1"/>
      <c r="AA93" s="1"/>
      <c r="AB93" s="1"/>
      <c r="AC93" s="1"/>
      <c r="AD93" s="51"/>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15" customHeight="1">
      <c r="A94" s="95"/>
      <c r="B94" s="35"/>
      <c r="C94" s="35"/>
      <c r="D94" s="35"/>
      <c r="E94" s="35"/>
      <c r="F94" s="35"/>
      <c r="G94" s="35"/>
      <c r="H94" s="35"/>
      <c r="I94" s="35"/>
      <c r="J94" s="35"/>
      <c r="K94" s="35"/>
      <c r="L94" s="35"/>
      <c r="M94" s="35"/>
      <c r="N94" s="35"/>
      <c r="O94" s="35"/>
      <c r="P94" s="35"/>
      <c r="Q94" s="35"/>
      <c r="R94" s="35"/>
      <c r="S94" s="35"/>
      <c r="T94" s="35"/>
      <c r="U94" s="35"/>
      <c r="V94" s="35"/>
      <c r="W94" s="35"/>
      <c r="X94" s="35"/>
      <c r="Y94" s="36"/>
      <c r="Z94" s="1"/>
      <c r="AA94" s="1"/>
      <c r="AB94" s="1"/>
      <c r="AC94" s="1"/>
      <c r="AD94" s="1"/>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20.25">
      <c r="A95" s="137" t="s">
        <v>14</v>
      </c>
      <c r="B95" s="138"/>
      <c r="C95" s="138"/>
      <c r="D95" s="138"/>
      <c r="E95" s="138"/>
      <c r="F95" s="138"/>
      <c r="G95" s="138"/>
      <c r="H95" s="138"/>
      <c r="I95" s="138"/>
      <c r="J95" s="138"/>
      <c r="K95" s="138"/>
      <c r="L95" s="138"/>
      <c r="M95" s="138"/>
      <c r="N95" s="138"/>
      <c r="O95" s="138"/>
      <c r="P95" s="138"/>
      <c r="Q95" s="138"/>
      <c r="R95" s="138"/>
      <c r="S95" s="138"/>
      <c r="T95" s="138"/>
      <c r="U95" s="138"/>
      <c r="V95" s="138"/>
      <c r="W95" s="138"/>
      <c r="X95" s="182"/>
      <c r="Y95" s="1" t="s">
        <v>55</v>
      </c>
      <c r="Z95" s="1">
        <v>32</v>
      </c>
      <c r="AA95" s="1">
        <f>SUM(AA97:AA108)</f>
        <v>0</v>
      </c>
      <c r="AB95" s="1">
        <v>16</v>
      </c>
      <c r="AC95" s="1">
        <f>SUM(AC97:AC108)</f>
        <v>0</v>
      </c>
      <c r="AD95" s="51">
        <v>19294</v>
      </c>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7" spans="1:256" ht="20.25">
      <c r="A97" s="174" t="s">
        <v>81</v>
      </c>
      <c r="B97" s="199"/>
      <c r="C97" s="199"/>
      <c r="D97" s="199"/>
      <c r="E97" s="199"/>
      <c r="F97" s="199"/>
      <c r="G97" s="199"/>
      <c r="H97" s="199"/>
      <c r="I97" s="133"/>
      <c r="J97" s="133"/>
      <c r="K97" s="133"/>
      <c r="L97" s="133"/>
      <c r="M97" s="136"/>
      <c r="N97" s="1"/>
      <c r="O97" s="1"/>
      <c r="P97" s="1"/>
      <c r="Q97" s="1"/>
      <c r="R97" s="1"/>
      <c r="S97" s="1"/>
      <c r="T97" s="1"/>
      <c r="U97" s="1"/>
      <c r="V97" s="1"/>
      <c r="W97" s="1"/>
      <c r="X97" s="1"/>
      <c r="Y97" s="1"/>
      <c r="Z97" s="1"/>
      <c r="AA97" s="1"/>
      <c r="AB97" s="1"/>
      <c r="AC97" s="1"/>
      <c r="AD97" s="50"/>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9" spans="1:256" ht="108.75" customHeight="1">
      <c r="A99" s="186" t="s">
        <v>30</v>
      </c>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
      <c r="Z99" s="1"/>
      <c r="AA99" s="1"/>
      <c r="AB99" s="1"/>
      <c r="AC99" s="1"/>
      <c r="AD99" s="51"/>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1" spans="1:256" ht="20.25">
      <c r="A101" s="177" t="s">
        <v>82</v>
      </c>
      <c r="B101" s="178"/>
      <c r="C101" s="178"/>
      <c r="D101" s="178"/>
      <c r="E101" s="178"/>
      <c r="F101" s="178"/>
      <c r="G101" s="178"/>
      <c r="H101" s="178"/>
      <c r="I101" s="178"/>
      <c r="J101" s="178"/>
      <c r="K101" s="178"/>
      <c r="L101" s="178"/>
      <c r="M101" s="178"/>
      <c r="N101" s="178"/>
      <c r="O101" s="178"/>
      <c r="P101" s="148"/>
      <c r="Q101" s="1"/>
      <c r="R101" s="1"/>
      <c r="S101" s="1"/>
      <c r="T101" s="1"/>
      <c r="U101" s="1"/>
      <c r="V101" s="1"/>
      <c r="W101" s="1"/>
      <c r="X101" s="1"/>
      <c r="Y101" s="1"/>
      <c r="Z101" s="1"/>
      <c r="AA101" s="1"/>
      <c r="AB101" s="1"/>
      <c r="AC101" s="1"/>
      <c r="AD101" s="51"/>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ht="15">
      <c r="A102" s="2" t="s">
        <v>55</v>
      </c>
    </row>
    <row r="103" spans="1:256" ht="77.25" customHeight="1">
      <c r="A103" s="149" t="s">
        <v>159</v>
      </c>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1"/>
      <c r="Z103" s="1"/>
      <c r="AA103" s="1"/>
      <c r="AB103" s="1"/>
      <c r="AC103" s="1"/>
      <c r="AD103" s="51"/>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5" spans="1:256" ht="20.25">
      <c r="A105" s="177" t="s">
        <v>43</v>
      </c>
      <c r="B105" s="178"/>
      <c r="C105" s="178"/>
      <c r="D105" s="178"/>
      <c r="E105" s="178"/>
      <c r="F105" s="178"/>
      <c r="G105" s="178"/>
      <c r="H105" s="178"/>
      <c r="I105" s="178"/>
      <c r="J105" s="178"/>
      <c r="K105" s="178"/>
      <c r="L105" s="178"/>
      <c r="M105" s="178"/>
      <c r="N105" s="178"/>
      <c r="O105" s="178"/>
      <c r="P105" s="148"/>
      <c r="Q105" s="1"/>
      <c r="R105" s="1"/>
      <c r="S105" s="1"/>
      <c r="T105" s="1"/>
      <c r="U105" s="1"/>
      <c r="V105" s="1"/>
      <c r="W105" s="1"/>
      <c r="X105" s="1"/>
      <c r="Y105" s="1"/>
      <c r="Z105" s="74"/>
      <c r="AA105" s="1"/>
      <c r="AB105" s="1"/>
      <c r="AC105" s="1"/>
      <c r="AD105" s="8"/>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30" ht="18">
      <c r="A106" s="2" t="s">
        <v>55</v>
      </c>
      <c r="Z106" s="27"/>
      <c r="AA106" s="63"/>
      <c r="AB106" s="27"/>
      <c r="AC106" s="63"/>
      <c r="AD106" s="64"/>
    </row>
    <row r="107" spans="1:256" ht="72.75" customHeight="1">
      <c r="A107" s="186" t="s">
        <v>158</v>
      </c>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8"/>
      <c r="Z107" s="1"/>
      <c r="AA107" s="1"/>
      <c r="AB107" s="1"/>
      <c r="AC107" s="1"/>
      <c r="AD107" s="51"/>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9" spans="1:256" ht="20.25">
      <c r="A109" s="137" t="s">
        <v>157</v>
      </c>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82"/>
      <c r="Y109" s="14" t="s">
        <v>55</v>
      </c>
      <c r="Z109" s="48">
        <v>0</v>
      </c>
      <c r="AA109" s="65">
        <f>SUM(AA111:AA140)</f>
        <v>0</v>
      </c>
      <c r="AB109" s="48">
        <v>0</v>
      </c>
      <c r="AC109" s="65">
        <f>SUM(AC111:AC140)</f>
        <v>0</v>
      </c>
      <c r="AD109" s="106">
        <v>24808</v>
      </c>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1" spans="1:256" ht="20.25" customHeight="1">
      <c r="A111" s="174" t="s">
        <v>83</v>
      </c>
      <c r="B111" s="133"/>
      <c r="C111" s="133"/>
      <c r="D111" s="133"/>
      <c r="E111" s="133"/>
      <c r="F111" s="133"/>
      <c r="G111" s="133"/>
      <c r="H111" s="133"/>
      <c r="I111" s="133"/>
      <c r="J111" s="133"/>
      <c r="K111" s="133"/>
      <c r="L111" s="133"/>
      <c r="M111" s="133"/>
      <c r="N111" s="133"/>
      <c r="O111" s="133"/>
      <c r="P111" s="133"/>
      <c r="Q111" s="35"/>
      <c r="R111" s="35"/>
      <c r="S111" s="35"/>
      <c r="T111" s="35"/>
      <c r="U111" s="35"/>
      <c r="V111" s="35"/>
      <c r="W111" s="35"/>
      <c r="X111" s="35"/>
      <c r="Y111" s="36"/>
      <c r="Z111" s="1"/>
      <c r="AA111" s="1"/>
      <c r="AB111" s="1"/>
      <c r="AC111" s="1"/>
      <c r="AD111" s="1"/>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3" spans="1:256" ht="59.25" customHeight="1">
      <c r="A113" s="192" t="s">
        <v>31</v>
      </c>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4"/>
      <c r="Y113" s="73"/>
      <c r="Z113" s="1"/>
      <c r="AA113" s="1"/>
      <c r="AB113" s="1"/>
      <c r="AC113" s="1"/>
      <c r="AD113" s="1"/>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5" spans="1:256" ht="20.25" customHeight="1">
      <c r="A115" s="174" t="s">
        <v>61</v>
      </c>
      <c r="B115" s="133"/>
      <c r="C115" s="133"/>
      <c r="D115" s="133"/>
      <c r="E115" s="133"/>
      <c r="F115" s="133"/>
      <c r="G115" s="133"/>
      <c r="H115" s="133"/>
      <c r="I115" s="133"/>
      <c r="J115" s="133"/>
      <c r="K115" s="133"/>
      <c r="L115" s="133"/>
      <c r="M115" s="133"/>
      <c r="N115" s="133"/>
      <c r="O115" s="133"/>
      <c r="P115" s="133"/>
      <c r="Q115" s="35"/>
      <c r="R115" s="35"/>
      <c r="S115" s="35"/>
      <c r="T115" s="35"/>
      <c r="U115" s="35"/>
      <c r="V115" s="35"/>
      <c r="W115" s="35"/>
      <c r="X115" s="35"/>
      <c r="Y115" s="36"/>
      <c r="Z115" s="1"/>
      <c r="AA115" s="1"/>
      <c r="AB115" s="1"/>
      <c r="AC115" s="1"/>
      <c r="AD115" s="1"/>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7" spans="1:256" ht="78" customHeight="1">
      <c r="A117" s="192" t="s">
        <v>5</v>
      </c>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4"/>
      <c r="Y117" s="73"/>
      <c r="Z117" s="1"/>
      <c r="AA117" s="1"/>
      <c r="AB117" s="1"/>
      <c r="AC117" s="1"/>
      <c r="AD117" s="1"/>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20.25">
      <c r="A118" s="24"/>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32" t="s">
        <v>53</v>
      </c>
      <c r="AA118" s="25"/>
      <c r="AB118" s="25"/>
      <c r="AC118" s="25"/>
      <c r="AD118" s="25"/>
      <c r="AE118" s="26"/>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0.25">
      <c r="A119" s="23"/>
      <c r="B119" s="5"/>
      <c r="C119" s="5"/>
      <c r="D119" s="5"/>
      <c r="E119" s="5"/>
      <c r="F119" s="5"/>
      <c r="G119" s="5"/>
      <c r="H119" s="5"/>
      <c r="I119" s="5"/>
      <c r="J119" s="5"/>
      <c r="K119" s="5"/>
      <c r="L119" s="5"/>
      <c r="M119" s="5"/>
      <c r="N119" s="5"/>
      <c r="O119" s="5"/>
      <c r="P119" s="5"/>
      <c r="Q119" s="5"/>
      <c r="R119" s="5"/>
      <c r="S119" s="5"/>
      <c r="T119" s="5"/>
      <c r="U119" s="5"/>
      <c r="V119" s="5"/>
      <c r="W119" s="5"/>
      <c r="X119" s="5"/>
      <c r="Y119" s="17"/>
      <c r="Z119" s="33" t="s">
        <v>52</v>
      </c>
      <c r="AA119" s="18"/>
      <c r="AB119" s="27" t="s">
        <v>65</v>
      </c>
      <c r="AC119" s="1"/>
      <c r="AD119" s="27" t="s">
        <v>60</v>
      </c>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30" ht="18">
      <c r="A120" s="76" t="s">
        <v>84</v>
      </c>
      <c r="B120" s="1"/>
      <c r="C120" s="1"/>
      <c r="D120" s="1"/>
      <c r="E120" s="1"/>
      <c r="F120" s="1"/>
      <c r="G120" s="1"/>
      <c r="H120" s="1"/>
      <c r="I120" s="1"/>
      <c r="J120" s="1"/>
      <c r="K120" s="1"/>
      <c r="L120" s="1"/>
      <c r="M120" s="1"/>
      <c r="N120" s="1"/>
      <c r="O120" s="1"/>
      <c r="P120" s="1"/>
      <c r="Q120" s="1"/>
      <c r="R120" s="1"/>
      <c r="S120" s="1"/>
      <c r="T120" s="1"/>
      <c r="U120" s="1"/>
      <c r="V120" s="1"/>
      <c r="W120" s="1"/>
      <c r="X120" s="1"/>
      <c r="Y120" s="1" t="s">
        <v>55</v>
      </c>
      <c r="Z120" s="124">
        <v>-650</v>
      </c>
      <c r="AA120" s="125"/>
      <c r="AB120" s="125">
        <v>-650</v>
      </c>
      <c r="AC120" s="126"/>
      <c r="AD120" s="125">
        <v>-93874</v>
      </c>
    </row>
    <row r="122" spans="1:25" ht="92.25" customHeight="1">
      <c r="A122" s="174" t="s">
        <v>41</v>
      </c>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6"/>
      <c r="Y122" s="1"/>
    </row>
    <row r="123" spans="1:25" ht="14.25" customHeight="1">
      <c r="A123" s="117"/>
      <c r="B123" s="43"/>
      <c r="C123" s="43"/>
      <c r="D123" s="43"/>
      <c r="E123" s="43"/>
      <c r="F123" s="43"/>
      <c r="G123" s="43"/>
      <c r="H123" s="43"/>
      <c r="I123" s="43"/>
      <c r="J123" s="43"/>
      <c r="K123" s="43"/>
      <c r="L123" s="43"/>
      <c r="M123" s="43"/>
      <c r="N123" s="43"/>
      <c r="O123" s="43"/>
      <c r="P123" s="43"/>
      <c r="Q123" s="43"/>
      <c r="R123" s="43"/>
      <c r="S123" s="43"/>
      <c r="T123" s="43"/>
      <c r="U123" s="43"/>
      <c r="V123" s="43"/>
      <c r="W123" s="43"/>
      <c r="X123" s="44"/>
      <c r="Y123" s="1"/>
    </row>
    <row r="124" spans="1:25" ht="36" customHeight="1">
      <c r="A124" s="174" t="s">
        <v>42</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6"/>
      <c r="Y124" s="1"/>
    </row>
    <row r="126" spans="1:256" ht="20.25">
      <c r="A126" s="14" t="s">
        <v>95</v>
      </c>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8" spans="1:256" ht="59.25" customHeight="1">
      <c r="A128" s="189" t="s">
        <v>154</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3"/>
      <c r="Y128" s="1"/>
      <c r="Z128" s="1"/>
      <c r="AA128" s="1"/>
      <c r="AB128" s="1"/>
      <c r="AC128" s="1"/>
      <c r="AD128" s="1"/>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20.25">
      <c r="A129" s="73"/>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2"/>
      <c r="Y129" s="1"/>
      <c r="Z129" s="1"/>
      <c r="AA129" s="1"/>
      <c r="AB129" s="1"/>
      <c r="AC129" s="1"/>
      <c r="AD129" s="1"/>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30" ht="18">
      <c r="A130" s="214" t="s">
        <v>96</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6"/>
      <c r="Y130" s="5"/>
      <c r="Z130" s="5"/>
      <c r="AA130" s="5"/>
      <c r="AB130" s="5"/>
      <c r="AC130" s="5"/>
      <c r="AD130" s="5"/>
    </row>
    <row r="131" spans="1:30" ht="18">
      <c r="A131" s="96"/>
      <c r="B131" s="97"/>
      <c r="C131" s="97"/>
      <c r="D131" s="97"/>
      <c r="E131" s="97"/>
      <c r="F131" s="97"/>
      <c r="G131" s="97"/>
      <c r="H131" s="97"/>
      <c r="I131" s="97"/>
      <c r="J131" s="97"/>
      <c r="K131" s="97"/>
      <c r="L131" s="97"/>
      <c r="M131" s="97"/>
      <c r="N131" s="97"/>
      <c r="O131" s="97"/>
      <c r="P131" s="97"/>
      <c r="Q131" s="97"/>
      <c r="R131" s="97"/>
      <c r="S131" s="97"/>
      <c r="T131" s="97"/>
      <c r="U131" s="97"/>
      <c r="V131" s="97"/>
      <c r="W131" s="97"/>
      <c r="X131" s="98"/>
      <c r="Y131" s="5"/>
      <c r="Z131" s="5"/>
      <c r="AA131" s="5"/>
      <c r="AB131" s="5"/>
      <c r="AC131" s="5"/>
      <c r="AD131" s="5"/>
    </row>
    <row r="132" spans="1:25" ht="96.75" customHeight="1">
      <c r="A132" s="206" t="s">
        <v>155</v>
      </c>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8"/>
      <c r="Y132" s="1"/>
    </row>
    <row r="133" spans="1:25" ht="18" customHeight="1">
      <c r="A133" s="99"/>
      <c r="B133" s="35"/>
      <c r="C133" s="35"/>
      <c r="D133" s="35"/>
      <c r="E133" s="35"/>
      <c r="F133" s="35"/>
      <c r="G133" s="35"/>
      <c r="H133" s="35"/>
      <c r="I133" s="35"/>
      <c r="J133" s="35"/>
      <c r="K133" s="35"/>
      <c r="L133" s="35"/>
      <c r="M133" s="35"/>
      <c r="N133" s="35"/>
      <c r="O133" s="35"/>
      <c r="P133" s="35"/>
      <c r="Q133" s="35"/>
      <c r="R133" s="35"/>
      <c r="S133" s="35"/>
      <c r="T133" s="35"/>
      <c r="U133" s="35"/>
      <c r="V133" s="35"/>
      <c r="W133" s="35"/>
      <c r="X133" s="36"/>
      <c r="Y133" s="1"/>
    </row>
    <row r="134" spans="1:30" ht="18">
      <c r="A134" s="209" t="s">
        <v>98</v>
      </c>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1"/>
      <c r="Y134" s="1"/>
      <c r="Z134" s="53"/>
      <c r="AA134" s="49"/>
      <c r="AB134" s="53"/>
      <c r="AC134" s="49"/>
      <c r="AD134" s="53"/>
    </row>
    <row r="136" spans="1:30" ht="78.75" customHeight="1">
      <c r="A136" s="189" t="s">
        <v>4</v>
      </c>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1"/>
      <c r="Y136" s="1"/>
      <c r="Z136" s="53"/>
      <c r="AA136" s="49"/>
      <c r="AB136" s="53"/>
      <c r="AC136" s="49"/>
      <c r="AD136" s="53"/>
    </row>
    <row r="138" spans="1:256" ht="18" customHeight="1">
      <c r="A138" s="14" t="s">
        <v>97</v>
      </c>
      <c r="B138" s="1"/>
      <c r="C138" s="1"/>
      <c r="D138" s="1"/>
      <c r="E138" s="1"/>
      <c r="F138" s="1"/>
      <c r="G138" s="1"/>
      <c r="H138" s="1"/>
      <c r="I138" s="1"/>
      <c r="J138" s="1"/>
      <c r="K138" s="1"/>
      <c r="L138" s="1"/>
      <c r="M138" s="1"/>
      <c r="N138" s="1"/>
      <c r="O138" s="1"/>
      <c r="P138" s="1"/>
      <c r="Q138" s="1"/>
      <c r="R138" s="1"/>
      <c r="S138" s="1"/>
      <c r="T138" s="1"/>
      <c r="U138" s="1"/>
      <c r="V138" s="1"/>
      <c r="W138" s="1"/>
      <c r="X138" s="1"/>
      <c r="Y138" s="1"/>
      <c r="Z138" s="49"/>
      <c r="AA138" s="49"/>
      <c r="AB138" s="49"/>
      <c r="AC138" s="49"/>
      <c r="AD138" s="49"/>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ht="15">
      <c r="A139" s="2" t="s">
        <v>55</v>
      </c>
    </row>
    <row r="140" spans="1:256" ht="61.5" customHeight="1">
      <c r="A140" s="189" t="s">
        <v>8</v>
      </c>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1"/>
      <c r="Y140" s="1"/>
      <c r="Z140" s="49"/>
      <c r="AA140" s="49"/>
      <c r="AB140" s="49"/>
      <c r="AC140" s="49"/>
      <c r="AD140" s="49"/>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2" spans="1:256" ht="18" customHeight="1">
      <c r="A142" s="14" t="s">
        <v>99</v>
      </c>
      <c r="B142" s="1"/>
      <c r="C142" s="1"/>
      <c r="D142" s="1"/>
      <c r="E142" s="1"/>
      <c r="F142" s="1"/>
      <c r="G142" s="1"/>
      <c r="H142" s="1"/>
      <c r="I142" s="1"/>
      <c r="J142" s="1"/>
      <c r="K142" s="1"/>
      <c r="L142" s="1"/>
      <c r="M142" s="1"/>
      <c r="N142" s="1"/>
      <c r="O142" s="1"/>
      <c r="P142" s="1"/>
      <c r="Q142" s="1"/>
      <c r="R142" s="1"/>
      <c r="S142" s="1"/>
      <c r="T142" s="1"/>
      <c r="U142" s="1"/>
      <c r="V142" s="1"/>
      <c r="W142" s="1"/>
      <c r="X142" s="1"/>
      <c r="Y142" s="1"/>
      <c r="Z142" s="32"/>
      <c r="AA142" s="25"/>
      <c r="AB142" s="25"/>
      <c r="AC142" s="25"/>
      <c r="AD142" s="25"/>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30" ht="18">
      <c r="A143" s="2" t="s">
        <v>55</v>
      </c>
      <c r="Z143" s="33"/>
      <c r="AA143" s="18"/>
      <c r="AB143" s="27"/>
      <c r="AC143" s="1"/>
      <c r="AD143" s="27"/>
    </row>
    <row r="144" spans="1:256" ht="40.5" customHeight="1">
      <c r="A144" s="189" t="s">
        <v>9</v>
      </c>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1"/>
      <c r="Y144" s="1"/>
      <c r="Z144" s="11"/>
      <c r="AA144" s="1"/>
      <c r="AB144" s="11"/>
      <c r="AC144" s="1"/>
      <c r="AD144" s="11"/>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6" spans="1:256" ht="18">
      <c r="A146" s="179" t="s">
        <v>32</v>
      </c>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6"/>
      <c r="Y146" s="17" t="s">
        <v>55</v>
      </c>
      <c r="Z146" s="127">
        <f>SUM(Z120+Z95+Z41+Z109)</f>
        <v>1436</v>
      </c>
      <c r="AA146" s="128">
        <f>SUM(AA120+AA95+AA41)</f>
        <v>0</v>
      </c>
      <c r="AB146" s="129">
        <f>SUM(AB120+AB95+AB41+AB109)</f>
        <v>395</v>
      </c>
      <c r="AC146" s="128">
        <f>SUM(AC120+AC95+AC41)</f>
        <v>0</v>
      </c>
      <c r="AD146" s="129">
        <f>SUM(AD120+AD95+AD41+AD109)</f>
        <v>392416</v>
      </c>
      <c r="AE146" s="18"/>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30" ht="1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62"/>
      <c r="AA147" s="1"/>
      <c r="AB147" s="19"/>
      <c r="AC147" s="1"/>
      <c r="AD147" s="19"/>
    </row>
    <row r="148" spans="1:30" ht="1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54"/>
      <c r="AA148" s="1"/>
      <c r="AB148" s="1"/>
      <c r="AC148" s="1"/>
      <c r="AD148" s="1"/>
    </row>
    <row r="149" spans="1:30" ht="1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ht="18">
      <c r="Z153" s="1"/>
    </row>
    <row r="154" ht="18">
      <c r="Z154" s="1"/>
    </row>
  </sheetData>
  <mergeCells count="51">
    <mergeCell ref="A140:X140"/>
    <mergeCell ref="A132:X132"/>
    <mergeCell ref="A115:P115"/>
    <mergeCell ref="A134:X134"/>
    <mergeCell ref="A117:X117"/>
    <mergeCell ref="A128:X128"/>
    <mergeCell ref="A130:X130"/>
    <mergeCell ref="A67:P67"/>
    <mergeCell ref="A69:Y69"/>
    <mergeCell ref="A79:L79"/>
    <mergeCell ref="A89:Y89"/>
    <mergeCell ref="A81:Y81"/>
    <mergeCell ref="A77:Y77"/>
    <mergeCell ref="A146:X146"/>
    <mergeCell ref="A122:X122"/>
    <mergeCell ref="A144:X144"/>
    <mergeCell ref="A59:X59"/>
    <mergeCell ref="A97:M97"/>
    <mergeCell ref="A99:X99"/>
    <mergeCell ref="A103:Y103"/>
    <mergeCell ref="A75:Y75"/>
    <mergeCell ref="A87:H87"/>
    <mergeCell ref="A61:X61"/>
    <mergeCell ref="A101:P101"/>
    <mergeCell ref="A95:X95"/>
    <mergeCell ref="A136:X136"/>
    <mergeCell ref="A111:P111"/>
    <mergeCell ref="A109:X109"/>
    <mergeCell ref="A113:X113"/>
    <mergeCell ref="A105:P105"/>
    <mergeCell ref="A107:Y107"/>
    <mergeCell ref="B28:AD34"/>
    <mergeCell ref="A45:Y45"/>
    <mergeCell ref="A47:N47"/>
    <mergeCell ref="A73:Y73"/>
    <mergeCell ref="A49:Y49"/>
    <mergeCell ref="A43:H43"/>
    <mergeCell ref="A41:X41"/>
    <mergeCell ref="A39:H39"/>
    <mergeCell ref="A55:P55"/>
    <mergeCell ref="A57:Y57"/>
    <mergeCell ref="B36:AD36"/>
    <mergeCell ref="A124:X124"/>
    <mergeCell ref="A51:P51"/>
    <mergeCell ref="A53:Y53"/>
    <mergeCell ref="A91:J91"/>
    <mergeCell ref="A85:Y85"/>
    <mergeCell ref="A83:P83"/>
    <mergeCell ref="A93:Y93"/>
    <mergeCell ref="A65:Y65"/>
    <mergeCell ref="A63:P63"/>
  </mergeCells>
  <printOptions horizontalCentered="1"/>
  <pageMargins left="0.75" right="0.75" top="1" bottom="1" header="0.5" footer="0.5"/>
  <pageSetup horizontalDpi="600" verticalDpi="600" orientation="landscape" scale="50" r:id="rId1"/>
  <rowBreaks count="5" manualBreakCount="5">
    <brk id="36" max="255" man="1"/>
    <brk id="58" max="30" man="1"/>
    <brk id="78" max="30" man="1"/>
    <brk id="94" max="30" man="1"/>
    <brk id="117" max="30" man="1"/>
  </rowBreaks>
</worksheet>
</file>

<file path=xl/worksheets/sheet3.xml><?xml version="1.0" encoding="utf-8"?>
<worksheet xmlns="http://schemas.openxmlformats.org/spreadsheetml/2006/main" xmlns:r="http://schemas.openxmlformats.org/officeDocument/2006/relationships">
  <sheetPr>
    <pageSetUpPr fitToPage="1"/>
  </sheetPr>
  <dimension ref="A2:H115"/>
  <sheetViews>
    <sheetView view="pageBreakPreview" zoomScale="60" workbookViewId="0" topLeftCell="A1">
      <selection activeCell="X20" sqref="X20"/>
    </sheetView>
  </sheetViews>
  <sheetFormatPr defaultColWidth="9.140625" defaultRowHeight="12.75"/>
  <cols>
    <col min="1" max="1" width="9.28125" style="80" customWidth="1"/>
    <col min="2" max="2" width="6.7109375" style="80" customWidth="1"/>
    <col min="3" max="3" width="7.7109375" style="80" customWidth="1"/>
    <col min="4" max="4" width="15.00390625" style="80" customWidth="1"/>
    <col min="5" max="5" width="19.7109375" style="80" customWidth="1"/>
    <col min="6" max="6" width="1.421875" style="80" customWidth="1"/>
    <col min="7" max="7" width="17.7109375" style="80" customWidth="1"/>
    <col min="8" max="8" width="1.7109375" style="80" customWidth="1"/>
    <col min="9" max="11" width="2.7109375" style="80" customWidth="1"/>
    <col min="12" max="12" width="2.7109375" style="80" hidden="1" customWidth="1"/>
    <col min="13" max="14" width="2.7109375" style="80" customWidth="1"/>
    <col min="15" max="15" width="9.7109375" style="80" customWidth="1"/>
    <col min="16" max="16" width="2.7109375" style="80" customWidth="1"/>
    <col min="17" max="17" width="9.7109375" style="80" hidden="1" customWidth="1"/>
    <col min="18" max="18" width="9.140625" style="80" customWidth="1"/>
    <col min="19" max="21" width="2.7109375" style="80" customWidth="1"/>
    <col min="22" max="22" width="8.421875" style="80" hidden="1" customWidth="1"/>
    <col min="23" max="23" width="12.7109375" style="80" customWidth="1"/>
    <col min="24" max="26" width="2.7109375" style="80" customWidth="1"/>
    <col min="27" max="27" width="8.421875" style="80" hidden="1" customWidth="1"/>
    <col min="28" max="28" width="12.7109375" style="80" customWidth="1"/>
    <col min="29" max="31" width="2.7109375" style="80" customWidth="1"/>
    <col min="32" max="32" width="2.7109375" style="80" hidden="1" customWidth="1"/>
    <col min="33" max="36" width="2.7109375" style="80" customWidth="1"/>
    <col min="37" max="37" width="8.421875" style="80" hidden="1" customWidth="1"/>
    <col min="38" max="38" width="12.7109375" style="80" customWidth="1"/>
    <col min="39" max="41" width="2.7109375" style="80" customWidth="1"/>
    <col min="42" max="42" width="8.421875" style="80" hidden="1" customWidth="1"/>
    <col min="43" max="43" width="12.7109375" style="80" customWidth="1"/>
    <col min="44" max="46" width="2.7109375" style="80" customWidth="1"/>
    <col min="47" max="47" width="9.140625" style="80" customWidth="1"/>
    <col min="48" max="48" width="15.7109375" style="80" customWidth="1"/>
    <col min="49" max="51" width="2.7109375" style="80" customWidth="1"/>
    <col min="52" max="52" width="9.140625" style="80" customWidth="1"/>
    <col min="53" max="53" width="15.7109375" style="80" customWidth="1"/>
    <col min="54" max="54" width="2.7109375" style="80" customWidth="1"/>
    <col min="55" max="55" width="9.7109375" style="80" customWidth="1"/>
    <col min="56" max="56" width="2.7109375" style="80" customWidth="1"/>
    <col min="57" max="57" width="9.140625" style="80" customWidth="1"/>
    <col min="58" max="58" width="12.7109375" style="80" customWidth="1"/>
    <col min="59" max="64" width="2.7109375" style="80" customWidth="1"/>
    <col min="65" max="65" width="9.140625" style="80" customWidth="1"/>
    <col min="66" max="66" width="9.7109375" style="80" customWidth="1"/>
    <col min="67" max="67" width="2.7109375" style="80" customWidth="1"/>
    <col min="68" max="68" width="9.7109375" style="80" customWidth="1"/>
    <col min="69" max="69" width="2.7109375" style="80" customWidth="1"/>
    <col min="70" max="70" width="9.7109375" style="80" customWidth="1"/>
    <col min="71" max="71" width="2.7109375" style="80" customWidth="1"/>
    <col min="72" max="72" width="12.7109375" style="80" customWidth="1"/>
    <col min="73" max="16384" width="9.140625" style="80" customWidth="1"/>
  </cols>
  <sheetData>
    <row r="1" ht="12.75"/>
    <row r="2" spans="1:7" ht="12.75">
      <c r="A2" s="77" t="s">
        <v>50</v>
      </c>
      <c r="B2" s="78"/>
      <c r="C2" s="78"/>
      <c r="D2" s="77"/>
      <c r="E2" s="78"/>
      <c r="F2" s="78"/>
      <c r="G2" s="78"/>
    </row>
    <row r="3" spans="1:7" ht="12.75">
      <c r="A3" s="217" t="s">
        <v>161</v>
      </c>
      <c r="B3" s="217"/>
      <c r="C3" s="217"/>
      <c r="D3" s="217"/>
      <c r="E3" s="217"/>
      <c r="F3" s="217"/>
      <c r="G3" s="217"/>
    </row>
    <row r="4" spans="1:7" ht="12.75">
      <c r="A4" s="78" t="s">
        <v>71</v>
      </c>
      <c r="B4" s="78"/>
      <c r="C4" s="78"/>
      <c r="D4" s="78"/>
      <c r="E4" s="78"/>
      <c r="F4" s="78"/>
      <c r="G4" s="78"/>
    </row>
    <row r="5" ht="12.75">
      <c r="G5" s="82"/>
    </row>
    <row r="6" spans="2:8" ht="12.75" customHeight="1">
      <c r="B6" s="80" t="s">
        <v>55</v>
      </c>
      <c r="G6" s="218" t="s">
        <v>161</v>
      </c>
      <c r="H6" s="80" t="s">
        <v>55</v>
      </c>
    </row>
    <row r="7" spans="3:8" ht="12.75">
      <c r="C7" s="80" t="s">
        <v>55</v>
      </c>
      <c r="G7" s="219"/>
      <c r="H7" s="80" t="s">
        <v>55</v>
      </c>
    </row>
    <row r="8" ht="12.75">
      <c r="G8" s="220" t="s">
        <v>60</v>
      </c>
    </row>
    <row r="9" ht="12.75">
      <c r="G9" s="221"/>
    </row>
    <row r="10" spans="1:7" ht="12.75">
      <c r="A10" s="80" t="s">
        <v>85</v>
      </c>
      <c r="F10" s="80" t="s">
        <v>55</v>
      </c>
      <c r="G10" s="222">
        <v>4691</v>
      </c>
    </row>
    <row r="11" spans="7:8" ht="12.75">
      <c r="G11" s="223"/>
      <c r="H11" s="34"/>
    </row>
    <row r="12" ht="12.75">
      <c r="G12" s="224"/>
    </row>
    <row r="13" spans="1:7" ht="12.75">
      <c r="A13" s="80" t="s">
        <v>86</v>
      </c>
      <c r="F13" s="80" t="s">
        <v>55</v>
      </c>
      <c r="G13" s="225">
        <v>10242</v>
      </c>
    </row>
    <row r="14" spans="1:7" ht="12.75">
      <c r="A14" s="80" t="s">
        <v>87</v>
      </c>
      <c r="F14" s="80" t="s">
        <v>55</v>
      </c>
      <c r="G14" s="223">
        <v>-55</v>
      </c>
    </row>
    <row r="15" spans="1:7" ht="12.75">
      <c r="A15" s="80" t="s">
        <v>162</v>
      </c>
      <c r="F15" s="80" t="s">
        <v>55</v>
      </c>
      <c r="G15" s="226">
        <v>-82</v>
      </c>
    </row>
    <row r="16" spans="1:7" ht="12.75">
      <c r="A16" s="80" t="s">
        <v>88</v>
      </c>
      <c r="F16" s="80" t="s">
        <v>55</v>
      </c>
      <c r="G16" s="225">
        <f>SUM(G13:G15)</f>
        <v>10105</v>
      </c>
    </row>
    <row r="17" ht="12.75">
      <c r="G17" s="223"/>
    </row>
    <row r="18" spans="1:7" ht="12.75">
      <c r="A18" s="80" t="s">
        <v>163</v>
      </c>
      <c r="F18" s="80" t="s">
        <v>54</v>
      </c>
      <c r="G18" s="227">
        <v>10105</v>
      </c>
    </row>
    <row r="19" ht="12.75">
      <c r="G19" s="225"/>
    </row>
    <row r="20" spans="1:7" ht="12.75">
      <c r="A20" s="228" t="s">
        <v>90</v>
      </c>
      <c r="B20" s="228"/>
      <c r="C20" s="228"/>
      <c r="D20" s="228"/>
      <c r="E20" s="228"/>
      <c r="F20" s="228" t="s">
        <v>55</v>
      </c>
      <c r="G20" s="227">
        <f>G18-G16</f>
        <v>0</v>
      </c>
    </row>
    <row r="21" ht="12.75">
      <c r="G21" s="223"/>
    </row>
    <row r="22" spans="1:7" ht="12.75">
      <c r="A22" s="80" t="s">
        <v>22</v>
      </c>
      <c r="F22" s="80" t="s">
        <v>54</v>
      </c>
      <c r="G22" s="225">
        <f>G16</f>
        <v>10105</v>
      </c>
    </row>
    <row r="23" spans="1:7" ht="12.75">
      <c r="A23" s="82"/>
      <c r="F23" s="80" t="s">
        <v>54</v>
      </c>
      <c r="G23" s="223"/>
    </row>
    <row r="24" spans="1:7" ht="12.75">
      <c r="A24" s="82" t="s">
        <v>80</v>
      </c>
      <c r="F24" s="80" t="s">
        <v>54</v>
      </c>
      <c r="G24" s="223"/>
    </row>
    <row r="25" spans="6:7" ht="12.75">
      <c r="F25" s="80" t="s">
        <v>54</v>
      </c>
      <c r="G25" s="223"/>
    </row>
    <row r="26" spans="1:7" ht="12.75" customHeight="1">
      <c r="A26" s="170" t="s">
        <v>120</v>
      </c>
      <c r="B26" s="170"/>
      <c r="C26" s="170"/>
      <c r="D26" s="170"/>
      <c r="E26" s="170"/>
      <c r="F26" s="80" t="s">
        <v>55</v>
      </c>
      <c r="G26" s="225">
        <v>10000</v>
      </c>
    </row>
    <row r="27" spans="1:7" ht="12.75">
      <c r="A27" s="170"/>
      <c r="B27" s="170"/>
      <c r="C27" s="170"/>
      <c r="D27" s="170"/>
      <c r="E27" s="170"/>
      <c r="G27" s="223"/>
    </row>
    <row r="28" spans="1:7" ht="12.75">
      <c r="A28" s="71"/>
      <c r="B28" s="71"/>
      <c r="C28" s="71"/>
      <c r="D28" s="71"/>
      <c r="E28" s="71"/>
      <c r="G28" s="223"/>
    </row>
    <row r="29" spans="1:7" ht="12.75">
      <c r="A29" s="80" t="s">
        <v>164</v>
      </c>
      <c r="B29" s="71"/>
      <c r="C29" s="71"/>
      <c r="D29" s="71"/>
      <c r="E29" s="71"/>
      <c r="F29" s="80" t="s">
        <v>55</v>
      </c>
      <c r="G29" s="225">
        <f>SUM(G26)</f>
        <v>10000</v>
      </c>
    </row>
    <row r="30" ht="12.75">
      <c r="G30" s="223"/>
    </row>
    <row r="31" spans="1:7" ht="12.75">
      <c r="A31" s="80" t="s">
        <v>125</v>
      </c>
      <c r="F31" s="80" t="s">
        <v>55</v>
      </c>
      <c r="G31" s="229">
        <v>-10000</v>
      </c>
    </row>
    <row r="32" spans="1:7" ht="12.75">
      <c r="A32" s="80" t="s">
        <v>23</v>
      </c>
      <c r="F32" s="80" t="s">
        <v>55</v>
      </c>
      <c r="G32" s="225">
        <f>SUM(G29,G31)</f>
        <v>0</v>
      </c>
    </row>
    <row r="33" spans="6:7" ht="12.75">
      <c r="F33" s="80" t="s">
        <v>55</v>
      </c>
      <c r="G33" s="226"/>
    </row>
    <row r="34" spans="1:7" ht="12.75">
      <c r="A34" s="80" t="s">
        <v>24</v>
      </c>
      <c r="F34" s="80" t="s">
        <v>55</v>
      </c>
      <c r="G34" s="230">
        <f>SUM(G22,G32)</f>
        <v>10105</v>
      </c>
    </row>
    <row r="35" spans="1:7" ht="12.75">
      <c r="A35" s="80" t="s">
        <v>126</v>
      </c>
      <c r="F35" s="80" t="s">
        <v>55</v>
      </c>
      <c r="G35" s="227">
        <f>SUM(G34-G16)</f>
        <v>0</v>
      </c>
    </row>
    <row r="110" ht="12.75">
      <c r="A110" s="80" t="s">
        <v>45</v>
      </c>
    </row>
    <row r="111" ht="12.75">
      <c r="A111" s="80" t="s">
        <v>46</v>
      </c>
    </row>
    <row r="112" ht="12.75">
      <c r="A112" s="80" t="s">
        <v>47</v>
      </c>
    </row>
    <row r="114" ht="12.75">
      <c r="A114" s="80" t="s">
        <v>48</v>
      </c>
    </row>
    <row r="115" ht="12.75">
      <c r="A115" s="80" t="s">
        <v>49</v>
      </c>
    </row>
  </sheetData>
  <mergeCells count="3">
    <mergeCell ref="A3:G3"/>
    <mergeCell ref="G6:G7"/>
    <mergeCell ref="A26:E27"/>
  </mergeCells>
  <printOptions horizontalCentered="1"/>
  <pageMargins left="0.75" right="0.75" top="0.53" bottom="0.46" header="0.28" footer="0.2"/>
  <pageSetup fitToHeight="1" fitToWidth="1"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IV53"/>
  <sheetViews>
    <sheetView tabSelected="1" view="pageBreakPreview" zoomScale="60" zoomScaleNormal="50" workbookViewId="0" topLeftCell="A5">
      <selection activeCell="A28" sqref="A28:X28"/>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231" t="s">
        <v>50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row>
    <row r="2" spans="1:30" ht="18">
      <c r="A2" s="233" t="s">
        <v>161</v>
      </c>
      <c r="B2" s="232"/>
      <c r="C2" s="234"/>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row>
    <row r="3" spans="1:30" ht="18">
      <c r="A3" s="235" t="s">
        <v>71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row>
    <row r="7" spans="8:30" ht="30">
      <c r="H7" s="22" t="s">
        <v>165</v>
      </c>
      <c r="I7" s="9"/>
      <c r="J7" s="9"/>
      <c r="K7" s="9"/>
      <c r="L7" s="9"/>
      <c r="N7" s="21" t="s">
        <v>127</v>
      </c>
      <c r="O7" s="9"/>
      <c r="P7" s="9"/>
      <c r="Q7" s="9"/>
      <c r="R7" s="9"/>
      <c r="T7" s="21" t="s">
        <v>128</v>
      </c>
      <c r="U7" s="9"/>
      <c r="V7" s="9"/>
      <c r="W7" s="9"/>
      <c r="X7" s="9"/>
      <c r="Z7" s="9" t="s">
        <v>69</v>
      </c>
      <c r="AA7" s="9"/>
      <c r="AB7" s="9"/>
      <c r="AC7" s="9"/>
      <c r="AD7" s="9"/>
    </row>
    <row r="8" spans="8:26" ht="15">
      <c r="H8" s="29" t="s">
        <v>66</v>
      </c>
      <c r="N8" s="29" t="s">
        <v>66</v>
      </c>
      <c r="T8" s="29" t="s">
        <v>66</v>
      </c>
      <c r="Z8" s="29" t="s">
        <v>66</v>
      </c>
    </row>
    <row r="9" spans="1:30" ht="15">
      <c r="A9" s="7" t="s">
        <v>64</v>
      </c>
      <c r="H9" s="28" t="s">
        <v>68</v>
      </c>
      <c r="J9" s="72" t="s">
        <v>65</v>
      </c>
      <c r="L9" s="28" t="s">
        <v>60</v>
      </c>
      <c r="N9" s="28" t="s">
        <v>68</v>
      </c>
      <c r="P9" s="72" t="s">
        <v>65</v>
      </c>
      <c r="R9" s="28" t="s">
        <v>60</v>
      </c>
      <c r="T9" s="28" t="s">
        <v>68</v>
      </c>
      <c r="V9" s="72" t="s">
        <v>65</v>
      </c>
      <c r="X9" s="28" t="s">
        <v>60</v>
      </c>
      <c r="Z9" s="28" t="s">
        <v>68</v>
      </c>
      <c r="AB9" s="72" t="s">
        <v>65</v>
      </c>
      <c r="AD9" s="28" t="s">
        <v>60</v>
      </c>
    </row>
    <row r="10" spans="1:30" ht="15">
      <c r="A10" s="7"/>
      <c r="H10" s="236"/>
      <c r="J10" s="236"/>
      <c r="L10" s="236"/>
      <c r="N10" s="236"/>
      <c r="P10" s="236"/>
      <c r="R10" s="236"/>
      <c r="T10" s="236"/>
      <c r="V10" s="236"/>
      <c r="X10" s="236"/>
      <c r="Z10" s="236"/>
      <c r="AB10" s="236"/>
      <c r="AD10" s="236"/>
    </row>
    <row r="11" spans="2:31" ht="15">
      <c r="B11" s="20" t="s">
        <v>166</v>
      </c>
      <c r="G11" s="237" t="s">
        <v>55</v>
      </c>
      <c r="H11" s="238">
        <v>0</v>
      </c>
      <c r="I11" s="239"/>
      <c r="J11" s="238">
        <v>0</v>
      </c>
      <c r="K11" s="239"/>
      <c r="L11" s="240">
        <v>10105</v>
      </c>
      <c r="M11" s="239"/>
      <c r="N11" s="238">
        <v>0</v>
      </c>
      <c r="O11" s="239"/>
      <c r="P11" s="238">
        <v>0</v>
      </c>
      <c r="Q11" s="239"/>
      <c r="R11" s="240">
        <v>10105</v>
      </c>
      <c r="S11" s="239"/>
      <c r="T11" s="238">
        <v>0</v>
      </c>
      <c r="U11" s="239"/>
      <c r="V11" s="238">
        <v>0</v>
      </c>
      <c r="W11" s="239"/>
      <c r="X11" s="240">
        <v>10105</v>
      </c>
      <c r="Y11" s="239"/>
      <c r="Z11" s="238">
        <f>T11-N11</f>
        <v>0</v>
      </c>
      <c r="AA11" s="239"/>
      <c r="AB11" s="238">
        <f>V11-P11</f>
        <v>0</v>
      </c>
      <c r="AC11" s="239"/>
      <c r="AD11" s="240">
        <f>X11-R11</f>
        <v>0</v>
      </c>
      <c r="AE11" s="241"/>
    </row>
    <row r="12" spans="8:30" ht="15">
      <c r="H12" s="62"/>
      <c r="J12" s="62"/>
      <c r="L12" s="62"/>
      <c r="N12" s="62"/>
      <c r="P12" s="62"/>
      <c r="R12" s="62"/>
      <c r="T12" s="62"/>
      <c r="V12" s="62"/>
      <c r="X12" s="62"/>
      <c r="Z12" s="62"/>
      <c r="AB12" s="62"/>
      <c r="AD12" s="242"/>
    </row>
    <row r="13" spans="2:30" ht="15">
      <c r="B13" s="20" t="s">
        <v>134</v>
      </c>
      <c r="G13" s="2" t="s">
        <v>55</v>
      </c>
      <c r="H13" s="2">
        <f>SUM(H11)</f>
        <v>0</v>
      </c>
      <c r="I13" s="2">
        <f aca="true" t="shared" si="0" ref="I13:AD13">SUM(I11)</f>
        <v>0</v>
      </c>
      <c r="J13" s="2">
        <f t="shared" si="0"/>
        <v>0</v>
      </c>
      <c r="L13" s="2">
        <f t="shared" si="0"/>
        <v>10105</v>
      </c>
      <c r="M13" s="2">
        <f t="shared" si="0"/>
        <v>0</v>
      </c>
      <c r="N13" s="2">
        <f t="shared" si="0"/>
        <v>0</v>
      </c>
      <c r="O13" s="2">
        <f t="shared" si="0"/>
        <v>0</v>
      </c>
      <c r="P13" s="2">
        <f t="shared" si="0"/>
        <v>0</v>
      </c>
      <c r="Q13" s="2">
        <f t="shared" si="0"/>
        <v>0</v>
      </c>
      <c r="R13" s="2">
        <f t="shared" si="0"/>
        <v>10105</v>
      </c>
      <c r="S13" s="2">
        <f t="shared" si="0"/>
        <v>0</v>
      </c>
      <c r="T13" s="2">
        <f t="shared" si="0"/>
        <v>0</v>
      </c>
      <c r="U13" s="2">
        <f t="shared" si="0"/>
        <v>0</v>
      </c>
      <c r="V13" s="2">
        <f t="shared" si="0"/>
        <v>0</v>
      </c>
      <c r="W13" s="2">
        <f t="shared" si="0"/>
        <v>0</v>
      </c>
      <c r="X13" s="2">
        <f t="shared" si="0"/>
        <v>10105</v>
      </c>
      <c r="Y13" s="2">
        <f t="shared" si="0"/>
        <v>0</v>
      </c>
      <c r="Z13" s="2">
        <f t="shared" si="0"/>
        <v>0</v>
      </c>
      <c r="AA13" s="2">
        <f t="shared" si="0"/>
        <v>0</v>
      </c>
      <c r="AB13" s="2">
        <f>SUM(AB11)</f>
        <v>0</v>
      </c>
      <c r="AD13" s="2">
        <f t="shared" si="0"/>
        <v>0</v>
      </c>
    </row>
    <row r="14" spans="13:29" ht="15">
      <c r="M14" s="6"/>
      <c r="O14" s="6"/>
      <c r="Q14" s="6"/>
      <c r="S14" s="6"/>
      <c r="U14" s="6"/>
      <c r="W14" s="6"/>
      <c r="Y14" s="6"/>
      <c r="AC14" s="6"/>
    </row>
    <row r="15" spans="2:30" ht="15">
      <c r="B15" s="20"/>
      <c r="H15" s="20"/>
      <c r="L15" s="20"/>
      <c r="M15" s="6"/>
      <c r="N15" s="20"/>
      <c r="O15" s="6"/>
      <c r="Q15" s="6"/>
      <c r="R15" s="20"/>
      <c r="S15" s="6"/>
      <c r="T15" s="20"/>
      <c r="U15" s="6"/>
      <c r="W15" s="6"/>
      <c r="X15" s="20"/>
      <c r="Y15" s="6"/>
      <c r="Z15" s="20"/>
      <c r="AB15" s="20"/>
      <c r="AC15" s="6"/>
      <c r="AD15" s="20"/>
    </row>
    <row r="18" spans="1:30" ht="15">
      <c r="A18" s="243"/>
      <c r="B18" s="232"/>
      <c r="C18" s="234"/>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row>
    <row r="19" spans="1:30" ht="18.75">
      <c r="A19" s="5"/>
      <c r="B19" s="5"/>
      <c r="C19" s="244"/>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256" ht="2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0.25">
      <c r="A21" s="1"/>
      <c r="B21" s="1"/>
      <c r="C21" s="1"/>
      <c r="D21" s="1"/>
      <c r="E21" s="1"/>
      <c r="F21" s="1"/>
      <c r="G21" s="1"/>
      <c r="H21" s="1"/>
      <c r="I21" s="1"/>
      <c r="J21" s="1"/>
      <c r="K21" s="1"/>
      <c r="L21" s="1"/>
      <c r="M21" s="1"/>
      <c r="N21" s="1"/>
      <c r="O21" s="1"/>
      <c r="P21" s="1"/>
      <c r="Q21" s="1"/>
      <c r="R21" s="1"/>
      <c r="S21" s="1"/>
      <c r="T21" s="1"/>
      <c r="U21" s="1"/>
      <c r="V21" s="1"/>
      <c r="W21" s="1"/>
      <c r="X21" s="1"/>
      <c r="Y21" s="1"/>
      <c r="Z21" s="12" t="s">
        <v>67</v>
      </c>
      <c r="AA21" s="12"/>
      <c r="AB21" s="12"/>
      <c r="AC21" s="1"/>
      <c r="AD21" s="1"/>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0.25">
      <c r="A22" s="183" t="s">
        <v>51</v>
      </c>
      <c r="B22" s="184"/>
      <c r="C22" s="184"/>
      <c r="D22" s="184"/>
      <c r="E22" s="184"/>
      <c r="F22" s="184"/>
      <c r="G22" s="184"/>
      <c r="H22" s="185"/>
      <c r="I22" s="1"/>
      <c r="J22" s="1"/>
      <c r="K22" s="1"/>
      <c r="L22" s="1"/>
      <c r="M22" s="1"/>
      <c r="N22" s="1"/>
      <c r="O22" s="1"/>
      <c r="P22" s="1"/>
      <c r="Q22" s="1"/>
      <c r="R22" s="1"/>
      <c r="S22" s="1"/>
      <c r="T22" s="1"/>
      <c r="U22" s="1"/>
      <c r="V22" s="1"/>
      <c r="W22" s="1"/>
      <c r="X22" s="1"/>
      <c r="Y22" s="1"/>
      <c r="Z22" s="13" t="s">
        <v>68</v>
      </c>
      <c r="AA22" s="12"/>
      <c r="AB22" s="13" t="s">
        <v>65</v>
      </c>
      <c r="AC22" s="1"/>
      <c r="AD22" s="15" t="s">
        <v>60</v>
      </c>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20.25">
      <c r="A24" s="177" t="s">
        <v>14</v>
      </c>
      <c r="B24" s="178"/>
      <c r="C24" s="178"/>
      <c r="D24" s="178"/>
      <c r="E24" s="178"/>
      <c r="F24" s="178"/>
      <c r="G24" s="178"/>
      <c r="H24" s="178"/>
      <c r="I24" s="178"/>
      <c r="J24" s="178"/>
      <c r="K24" s="178"/>
      <c r="L24" s="178"/>
      <c r="M24" s="178"/>
      <c r="N24" s="178"/>
      <c r="O24" s="178"/>
      <c r="P24" s="178"/>
      <c r="Q24" s="178"/>
      <c r="R24" s="178"/>
      <c r="S24" s="178"/>
      <c r="T24" s="178"/>
      <c r="U24" s="178"/>
      <c r="V24" s="178"/>
      <c r="W24" s="178"/>
      <c r="X24" s="148"/>
      <c r="Y24" s="1" t="s">
        <v>55</v>
      </c>
      <c r="Z24" s="1">
        <v>0</v>
      </c>
      <c r="AA24" s="1"/>
      <c r="AB24" s="1">
        <v>0</v>
      </c>
      <c r="AC24" s="1"/>
      <c r="AD24" s="8">
        <v>10000</v>
      </c>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20.25">
      <c r="A25" s="132"/>
      <c r="B25" s="43"/>
      <c r="C25" s="43"/>
      <c r="D25" s="43"/>
      <c r="E25" s="43"/>
      <c r="F25" s="43"/>
      <c r="G25" s="43"/>
      <c r="H25" s="43"/>
      <c r="I25" s="43"/>
      <c r="J25" s="43"/>
      <c r="K25" s="43"/>
      <c r="L25" s="43"/>
      <c r="M25" s="43"/>
      <c r="N25" s="43"/>
      <c r="O25" s="43"/>
      <c r="P25" s="43"/>
      <c r="Q25" s="43"/>
      <c r="R25" s="43"/>
      <c r="S25" s="43"/>
      <c r="T25" s="43"/>
      <c r="U25" s="43"/>
      <c r="V25" s="43"/>
      <c r="W25" s="43"/>
      <c r="X25" s="44"/>
      <c r="Y25" s="1"/>
      <c r="Z25" s="1"/>
      <c r="AA25" s="1"/>
      <c r="AB25" s="1"/>
      <c r="AC25" s="1"/>
      <c r="AD25" s="8"/>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0.25">
      <c r="A26" s="14" t="s">
        <v>167</v>
      </c>
      <c r="B26" s="43"/>
      <c r="C26" s="43"/>
      <c r="D26" s="43"/>
      <c r="E26" s="43"/>
      <c r="F26" s="43"/>
      <c r="G26" s="43"/>
      <c r="H26" s="43"/>
      <c r="I26" s="43"/>
      <c r="J26" s="43"/>
      <c r="K26" s="43"/>
      <c r="L26" s="43"/>
      <c r="M26" s="43"/>
      <c r="N26" s="43"/>
      <c r="O26" s="43"/>
      <c r="P26" s="43"/>
      <c r="Q26" s="43"/>
      <c r="R26" s="43"/>
      <c r="S26" s="43"/>
      <c r="T26" s="43"/>
      <c r="U26" s="43"/>
      <c r="V26" s="43"/>
      <c r="W26" s="43"/>
      <c r="X26" s="44"/>
      <c r="Y26" s="1"/>
      <c r="Z26" s="1"/>
      <c r="AA26" s="1"/>
      <c r="AB26" s="1"/>
      <c r="AC26" s="1"/>
      <c r="AD26" s="8"/>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2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47" customFormat="1" ht="75.75" customHeight="1">
      <c r="A28" s="245" t="s">
        <v>3</v>
      </c>
      <c r="B28" s="246"/>
      <c r="C28" s="246"/>
      <c r="D28" s="246"/>
      <c r="E28" s="246"/>
      <c r="F28" s="246"/>
      <c r="G28" s="246"/>
      <c r="H28" s="246"/>
      <c r="I28" s="246"/>
      <c r="J28" s="246"/>
      <c r="K28" s="246"/>
      <c r="L28" s="246"/>
      <c r="M28" s="246"/>
      <c r="N28" s="246"/>
      <c r="O28" s="246"/>
      <c r="P28" s="246"/>
      <c r="Q28" s="246"/>
      <c r="R28" s="246"/>
      <c r="S28" s="246"/>
      <c r="T28" s="246"/>
      <c r="U28" s="246"/>
      <c r="V28" s="246"/>
      <c r="W28" s="246"/>
      <c r="X28" s="247"/>
      <c r="Y28" s="45"/>
      <c r="Z28" s="45" t="s">
        <v>55</v>
      </c>
      <c r="AA28" s="45"/>
      <c r="AB28" s="45" t="s">
        <v>55</v>
      </c>
      <c r="AC28" s="45"/>
      <c r="AD28" s="45" t="s">
        <v>55</v>
      </c>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47" customFormat="1" ht="21" customHeight="1">
      <c r="A29" s="248"/>
      <c r="B29" s="249"/>
      <c r="C29" s="249"/>
      <c r="D29" s="249"/>
      <c r="E29" s="249"/>
      <c r="F29" s="249"/>
      <c r="G29" s="249"/>
      <c r="H29" s="249"/>
      <c r="I29" s="249"/>
      <c r="J29" s="249"/>
      <c r="K29" s="249"/>
      <c r="L29" s="249"/>
      <c r="M29" s="249"/>
      <c r="N29" s="249"/>
      <c r="O29" s="249"/>
      <c r="P29" s="249"/>
      <c r="Q29" s="249"/>
      <c r="R29" s="249"/>
      <c r="S29" s="249"/>
      <c r="T29" s="249"/>
      <c r="U29" s="249"/>
      <c r="V29" s="249"/>
      <c r="W29" s="249"/>
      <c r="X29" s="250"/>
      <c r="Y29" s="45"/>
      <c r="Z29" s="45"/>
      <c r="AA29" s="45"/>
      <c r="AB29" s="45"/>
      <c r="AC29" s="45"/>
      <c r="AD29" s="45"/>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30" ht="18">
      <c r="A30" s="76" t="s">
        <v>84</v>
      </c>
      <c r="B30" s="1"/>
      <c r="C30" s="1"/>
      <c r="D30" s="1"/>
      <c r="E30" s="1"/>
      <c r="F30" s="1"/>
      <c r="G30" s="1"/>
      <c r="H30" s="1"/>
      <c r="I30" s="1"/>
      <c r="J30" s="1"/>
      <c r="K30" s="1"/>
      <c r="L30" s="1"/>
      <c r="M30" s="1"/>
      <c r="N30" s="1"/>
      <c r="O30" s="1"/>
      <c r="P30" s="1"/>
      <c r="Q30" s="1"/>
      <c r="R30" s="1"/>
      <c r="S30" s="1"/>
      <c r="T30" s="1"/>
      <c r="U30" s="1"/>
      <c r="V30" s="1"/>
      <c r="W30" s="1"/>
      <c r="X30" s="1"/>
      <c r="Y30" s="1" t="s">
        <v>55</v>
      </c>
      <c r="Z30" s="251">
        <v>0</v>
      </c>
      <c r="AA30" s="51"/>
      <c r="AB30" s="51">
        <v>0</v>
      </c>
      <c r="AC30" s="252"/>
      <c r="AD30" s="51">
        <v>-10000</v>
      </c>
    </row>
    <row r="31" spans="1:256" s="47" customFormat="1" ht="21" customHeight="1">
      <c r="A31" s="248"/>
      <c r="B31" s="249"/>
      <c r="C31" s="249"/>
      <c r="D31" s="249"/>
      <c r="E31" s="249"/>
      <c r="F31" s="249"/>
      <c r="G31" s="249"/>
      <c r="H31" s="249"/>
      <c r="I31" s="249"/>
      <c r="J31" s="249"/>
      <c r="K31" s="249"/>
      <c r="L31" s="249"/>
      <c r="M31" s="249"/>
      <c r="N31" s="249"/>
      <c r="O31" s="249"/>
      <c r="P31" s="249"/>
      <c r="Q31" s="249"/>
      <c r="R31" s="249"/>
      <c r="S31" s="249"/>
      <c r="T31" s="249"/>
      <c r="U31" s="249"/>
      <c r="V31" s="249"/>
      <c r="W31" s="249"/>
      <c r="X31" s="250"/>
      <c r="Y31" s="45"/>
      <c r="Z31" s="45"/>
      <c r="AA31" s="45"/>
      <c r="AB31" s="45"/>
      <c r="AC31" s="45"/>
      <c r="AD31" s="45"/>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30" ht="18">
      <c r="A32" s="209" t="s">
        <v>0</v>
      </c>
      <c r="B32" s="210"/>
      <c r="C32" s="210"/>
      <c r="D32" s="210"/>
      <c r="E32" s="210"/>
      <c r="F32" s="210"/>
      <c r="G32" s="210"/>
      <c r="H32" s="210"/>
      <c r="I32" s="210"/>
      <c r="J32" s="210"/>
      <c r="K32" s="210"/>
      <c r="L32" s="210"/>
      <c r="M32" s="210"/>
      <c r="N32" s="210"/>
      <c r="O32" s="210"/>
      <c r="P32" s="210"/>
      <c r="Q32" s="210"/>
      <c r="R32" s="210"/>
      <c r="S32" s="210"/>
      <c r="T32" s="210"/>
      <c r="U32" s="210"/>
      <c r="V32" s="210"/>
      <c r="W32" s="210"/>
      <c r="X32" s="211"/>
      <c r="Y32" s="1"/>
      <c r="Z32" s="53"/>
      <c r="AA32" s="49"/>
      <c r="AB32" s="53"/>
      <c r="AC32" s="49"/>
      <c r="AD32" s="53"/>
    </row>
    <row r="34" spans="1:30" ht="56.25" customHeight="1">
      <c r="A34" s="134" t="s">
        <v>1</v>
      </c>
      <c r="B34" s="199"/>
      <c r="C34" s="199"/>
      <c r="D34" s="199"/>
      <c r="E34" s="199"/>
      <c r="F34" s="199"/>
      <c r="G34" s="199"/>
      <c r="H34" s="199"/>
      <c r="I34" s="199"/>
      <c r="J34" s="199"/>
      <c r="K34" s="199"/>
      <c r="L34" s="199"/>
      <c r="M34" s="199"/>
      <c r="N34" s="199"/>
      <c r="O34" s="199"/>
      <c r="P34" s="199"/>
      <c r="Q34" s="199"/>
      <c r="R34" s="199"/>
      <c r="S34" s="199"/>
      <c r="T34" s="199"/>
      <c r="U34" s="199"/>
      <c r="V34" s="199"/>
      <c r="W34" s="199"/>
      <c r="X34" s="203"/>
      <c r="Y34" s="1"/>
      <c r="Z34" s="53"/>
      <c r="AA34" s="49"/>
      <c r="AB34" s="53"/>
      <c r="AC34" s="49"/>
      <c r="AD34" s="53"/>
    </row>
    <row r="35" spans="1:30" ht="17.25" customHeight="1">
      <c r="A35" s="147"/>
      <c r="B35" s="145"/>
      <c r="C35" s="145"/>
      <c r="D35" s="145"/>
      <c r="E35" s="145"/>
      <c r="F35" s="145"/>
      <c r="G35" s="145"/>
      <c r="H35" s="145"/>
      <c r="I35" s="145"/>
      <c r="J35" s="145"/>
      <c r="K35" s="145"/>
      <c r="L35" s="145"/>
      <c r="M35" s="145"/>
      <c r="N35" s="145"/>
      <c r="O35" s="145"/>
      <c r="P35" s="145"/>
      <c r="Q35" s="145"/>
      <c r="R35" s="145"/>
      <c r="S35" s="145"/>
      <c r="T35" s="145"/>
      <c r="U35" s="145"/>
      <c r="V35" s="145"/>
      <c r="W35" s="145"/>
      <c r="X35" s="146"/>
      <c r="Y35" s="1"/>
      <c r="Z35" s="53"/>
      <c r="AA35" s="49"/>
      <c r="AB35" s="53"/>
      <c r="AC35" s="49"/>
      <c r="AD35" s="53"/>
    </row>
    <row r="36" spans="1:30" ht="18">
      <c r="A36" s="11"/>
      <c r="B36" s="1"/>
      <c r="C36" s="1"/>
      <c r="D36" s="1"/>
      <c r="E36" s="1"/>
      <c r="F36" s="1"/>
      <c r="G36" s="1"/>
      <c r="H36" s="1"/>
      <c r="I36" s="1"/>
      <c r="J36" s="1"/>
      <c r="K36" s="1"/>
      <c r="L36" s="1"/>
      <c r="M36" s="1"/>
      <c r="N36" s="1"/>
      <c r="O36" s="1"/>
      <c r="P36" s="1"/>
      <c r="Q36" s="1"/>
      <c r="R36" s="1"/>
      <c r="S36" s="1"/>
      <c r="T36" s="1"/>
      <c r="U36" s="1"/>
      <c r="V36" s="1"/>
      <c r="W36" s="1"/>
      <c r="X36" s="1"/>
      <c r="Y36" s="1"/>
      <c r="Z36" s="253"/>
      <c r="AB36" s="253"/>
      <c r="AD36" s="253"/>
    </row>
    <row r="37" spans="1:256" ht="18">
      <c r="A37" s="179" t="s">
        <v>2</v>
      </c>
      <c r="B37" s="195"/>
      <c r="C37" s="195"/>
      <c r="D37" s="195"/>
      <c r="E37" s="195"/>
      <c r="F37" s="195"/>
      <c r="G37" s="195"/>
      <c r="H37" s="195"/>
      <c r="I37" s="195"/>
      <c r="J37" s="195"/>
      <c r="K37" s="195"/>
      <c r="L37" s="195"/>
      <c r="M37" s="195"/>
      <c r="N37" s="195"/>
      <c r="O37" s="195"/>
      <c r="P37" s="195"/>
      <c r="Q37" s="195"/>
      <c r="R37" s="195"/>
      <c r="S37" s="195"/>
      <c r="T37" s="195"/>
      <c r="U37" s="195"/>
      <c r="V37" s="195"/>
      <c r="W37" s="195"/>
      <c r="X37" s="196"/>
      <c r="Y37" s="1" t="s">
        <v>55</v>
      </c>
      <c r="Z37" s="54">
        <f>SUM(Z24,Z30)</f>
        <v>0</v>
      </c>
      <c r="AA37" s="54">
        <f>SUM(AA24,AA30)</f>
        <v>0</v>
      </c>
      <c r="AB37" s="54">
        <f>SUM(AB24,AB30)</f>
        <v>0</v>
      </c>
      <c r="AC37" s="54">
        <f>SUM(AC24,AC30)</f>
        <v>0</v>
      </c>
      <c r="AD37" s="54">
        <f>SUM(AD24,AD30)</f>
        <v>0</v>
      </c>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30" ht="1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2:30" ht="18">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254"/>
      <c r="AA43" s="1"/>
      <c r="AB43" s="254"/>
      <c r="AC43" s="1"/>
      <c r="AD43" s="1"/>
    </row>
    <row r="44" spans="1:30"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23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sheetData>
  <mergeCells count="6">
    <mergeCell ref="A37:X37"/>
    <mergeCell ref="A22:H22"/>
    <mergeCell ref="A32:X32"/>
    <mergeCell ref="A34:X34"/>
    <mergeCell ref="A24:X24"/>
    <mergeCell ref="A28:X28"/>
  </mergeCells>
  <printOptions/>
  <pageMargins left="0.75" right="0.75" top="1" bottom="1" header="0.5" footer="0.5"/>
  <pageSetup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2005-02-01T13:44:00Z</cp:lastPrinted>
  <dcterms:created xsi:type="dcterms:W3CDTF">2003-12-29T19:39:16Z</dcterms:created>
  <dcterms:modified xsi:type="dcterms:W3CDTF">2005-03-03T15:16:50Z</dcterms:modified>
  <cp:category/>
  <cp:version/>
  <cp:contentType/>
  <cp:contentStatus/>
</cp:coreProperties>
</file>