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280" activeTab="1"/>
  </bookViews>
  <sheets>
    <sheet name="Component Consolidate Acct Sum " sheetId="1" r:id="rId1"/>
    <sheet name="Component Summary Worksheets" sheetId="2" r:id="rId2"/>
  </sheets>
  <definedNames>
    <definedName name="\D">'Component Summary Worksheets'!#REF!</definedName>
    <definedName name="_xlnm.Print_Area" localSheetId="0">'Component Consolidate Acct Sum '!$A$1:$P$46</definedName>
    <definedName name="_xlnm.Print_Area" localSheetId="1">'Component Summary Worksheets'!$A$1:$AE$29</definedName>
  </definedNames>
  <calcPr fullCalcOnLoad="1"/>
</workbook>
</file>

<file path=xl/sharedStrings.xml><?xml version="1.0" encoding="utf-8"?>
<sst xmlns="http://schemas.openxmlformats.org/spreadsheetml/2006/main" count="125" uniqueCount="51">
  <si>
    <t/>
  </si>
  <si>
    <t xml:space="preserve"> </t>
  </si>
  <si>
    <t>Amount</t>
  </si>
  <si>
    <t>Comparison by activity and program</t>
  </si>
  <si>
    <t>FTE</t>
  </si>
  <si>
    <t>Grand Total</t>
  </si>
  <si>
    <t>Perm</t>
  </si>
  <si>
    <t>Pos.</t>
  </si>
  <si>
    <t>Program Improvements/Offsets</t>
  </si>
  <si>
    <t>Reimbursable FTE</t>
  </si>
  <si>
    <t>SALARIES AND EXPENSES</t>
  </si>
  <si>
    <t>Total..............................................................................</t>
  </si>
  <si>
    <t>(Dollars in Thousands)</t>
  </si>
  <si>
    <t xml:space="preserve">SALARIES AND EXPENSES  </t>
  </si>
  <si>
    <t>CONSTRUCTION</t>
  </si>
  <si>
    <t xml:space="preserve">      OTHER</t>
  </si>
  <si>
    <t xml:space="preserve">   TOTAL</t>
  </si>
  <si>
    <t>Increases:</t>
  </si>
  <si>
    <t xml:space="preserve">  Federal Health Insurance Premiums..............................................................................</t>
  </si>
  <si>
    <t xml:space="preserve">  GSA Rent ....................................................................................................................................</t>
  </si>
  <si>
    <t>*************MACRO AREA ********************************</t>
  </si>
  <si>
    <t>********** ALT-Z  (ADDS DOTS TO LABEL)**************</t>
  </si>
  <si>
    <t>{edit}......................................~{d 2}</t>
  </si>
  <si>
    <t>********** ALT-D  (DELETES 1 COLUMN)**************</t>
  </si>
  <si>
    <t>/WDC~{R 2}</t>
  </si>
  <si>
    <t>2006 Current Services</t>
  </si>
  <si>
    <t>2006 Request</t>
  </si>
  <si>
    <t>2005 Appropriation                        (w/ Rescission)</t>
  </si>
  <si>
    <t>2004 Obligations .............................................................................................................................................</t>
  </si>
  <si>
    <t>2005 Appropriation (without Rescission) ...........................................................</t>
  </si>
  <si>
    <t xml:space="preserve">     2005 Rescission -- Reduction applied to DOJ (0.54%).............................................................................…</t>
  </si>
  <si>
    <t>2005 Appropriation (with Rescission) ...........................................................</t>
  </si>
  <si>
    <t xml:space="preserve">     Change 2006 from 2005...................................................................................................................................................</t>
  </si>
  <si>
    <t xml:space="preserve">  Change 2006 from 2005 .................................................................................................................</t>
  </si>
  <si>
    <t xml:space="preserve">  FERS Agency Contribution Rate.........….........................................................................................................…</t>
  </si>
  <si>
    <t xml:space="preserve">  Transportation Management Fees ............…..............................................................................................</t>
  </si>
  <si>
    <t xml:space="preserve">  Security Surcharge Cost Projection..............…............................................................................................</t>
  </si>
  <si>
    <t xml:space="preserve">  Accident Compensation .....…................................................................................</t>
  </si>
  <si>
    <t xml:space="preserve">  Annualization of 2005 Pay Raise  (3.5 Percent).....…...............................................................…</t>
  </si>
  <si>
    <t>OFFICE OF THE INSPECTOR GENERAL</t>
  </si>
  <si>
    <t>Audit, Inspections, Investigations, and Reviews 1/</t>
  </si>
  <si>
    <t xml:space="preserve">  2006 Pay Raise (2.3 Percent).........….........................................................................................................…</t>
  </si>
  <si>
    <t xml:space="preserve">      Subtotal Increases......................................................................................................................................................................................................................................................................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</si>
  <si>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 Current Services..........................................................................................................................................</t>
  </si>
  <si>
    <t xml:space="preserve">2006 Total Request................................................................................................................................................................ </t>
  </si>
  <si>
    <t>2006 Total Request................................................................................................................................................................</t>
  </si>
  <si>
    <t>Adjustments to Base</t>
  </si>
  <si>
    <t xml:space="preserve">      Net Adjustments to Base ........................................................................................................................................................</t>
  </si>
  <si>
    <t xml:space="preserve">  WCF Telecommunications and E-mail rate increase ....................................................................................................................................</t>
  </si>
  <si>
    <t>1/ The OIG operates as a single decision unit encompassing audits, inspections, investigations, and reviews.  The OIG detects and deters waste, fraud, abuse, and misconduct among Department employees and programs.</t>
  </si>
  <si>
    <t xml:space="preserve">     2005 Rescission -- Government-wide reduction (0.80%)............................................................................…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</si>
</sst>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i/>
      <sz val="14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9">
    <xf numFmtId="3" fontId="0" fillId="0" borderId="0" xfId="0" applyAlignment="1">
      <alignment/>
    </xf>
    <xf numFmtId="3" fontId="7" fillId="0" borderId="0" xfId="0" applyAlignment="1">
      <alignment/>
    </xf>
    <xf numFmtId="3" fontId="4" fillId="0" borderId="0" xfId="0" applyAlignment="1">
      <alignment/>
    </xf>
    <xf numFmtId="3" fontId="8" fillId="0" borderId="0" xfId="0" applyAlignment="1">
      <alignment/>
    </xf>
    <xf numFmtId="3" fontId="4" fillId="0" borderId="0" xfId="0" applyAlignment="1">
      <alignment horizontal="centerContinuous"/>
    </xf>
    <xf numFmtId="3" fontId="7" fillId="0" borderId="0" xfId="0" applyAlignment="1">
      <alignment horizontal="centerContinuous"/>
    </xf>
    <xf numFmtId="3" fontId="5" fillId="0" borderId="0" xfId="0" applyAlignment="1">
      <alignment horizontal="centerContinuous"/>
    </xf>
    <xf numFmtId="5" fontId="4" fillId="0" borderId="0" xfId="0" applyAlignment="1">
      <alignment/>
    </xf>
    <xf numFmtId="3" fontId="6" fillId="0" borderId="0" xfId="0" applyAlignment="1">
      <alignment/>
    </xf>
    <xf numFmtId="3" fontId="4" fillId="0" borderId="1" xfId="0" applyAlignment="1">
      <alignment horizontal="centerContinuous"/>
    </xf>
    <xf numFmtId="3" fontId="7" fillId="0" borderId="0" xfId="0" applyAlignment="1">
      <alignment horizontal="right"/>
    </xf>
    <xf numFmtId="3" fontId="9" fillId="0" borderId="0" xfId="0" applyAlignment="1">
      <alignment horizontal="centerContinuous"/>
    </xf>
    <xf numFmtId="3" fontId="4" fillId="0" borderId="0" xfId="0" applyFont="1" applyAlignment="1">
      <alignment horizontal="centerContinuous"/>
    </xf>
    <xf numFmtId="3" fontId="4" fillId="0" borderId="0" xfId="0" applyFont="1" applyAlignment="1">
      <alignment/>
    </xf>
    <xf numFmtId="3" fontId="4" fillId="0" borderId="1" xfId="0" applyFont="1" applyAlignment="1">
      <alignment horizontal="centerContinuous"/>
    </xf>
    <xf numFmtId="3" fontId="4" fillId="0" borderId="1" xfId="0" applyFont="1" applyAlignment="1">
      <alignment horizontal="centerContinuous" wrapText="1"/>
    </xf>
    <xf numFmtId="3" fontId="6" fillId="0" borderId="0" xfId="0" applyAlignment="1">
      <alignment horizontal="center"/>
    </xf>
    <xf numFmtId="3" fontId="4" fillId="0" borderId="0" xfId="0" applyAlignment="1">
      <alignment horizontal="center"/>
    </xf>
    <xf numFmtId="164" fontId="4" fillId="0" borderId="0" xfId="0" applyNumberFormat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Border="1" applyAlignment="1">
      <alignment/>
    </xf>
    <xf numFmtId="3" fontId="0" fillId="0" borderId="2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4" fillId="0" borderId="1" xfId="0" applyFont="1" applyAlignment="1">
      <alignment horizontal="right"/>
    </xf>
    <xf numFmtId="3" fontId="4" fillId="0" borderId="0" xfId="0" applyFont="1" applyAlignment="1">
      <alignment/>
    </xf>
    <xf numFmtId="3" fontId="4" fillId="0" borderId="1" xfId="0" applyFont="1" applyAlignment="1">
      <alignment/>
    </xf>
    <xf numFmtId="5" fontId="4" fillId="0" borderId="0" xfId="0" applyFont="1" applyAlignment="1">
      <alignment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5" fontId="0" fillId="0" borderId="3" xfId="0" applyBorder="1" applyAlignment="1">
      <alignment/>
    </xf>
    <xf numFmtId="5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5" fontId="0" fillId="0" borderId="9" xfId="0" applyBorder="1" applyAlignment="1">
      <alignment/>
    </xf>
    <xf numFmtId="0" fontId="0" fillId="0" borderId="11" xfId="0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  <xf numFmtId="3" fontId="7" fillId="0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0"/>
  <sheetViews>
    <sheetView workbookViewId="0" topLeftCell="A30">
      <selection activeCell="H80" sqref="H80"/>
    </sheetView>
  </sheetViews>
  <sheetFormatPr defaultColWidth="9.140625" defaultRowHeight="12.75"/>
  <cols>
    <col min="1" max="1" width="9.28125" style="44" customWidth="1"/>
    <col min="2" max="2" width="6.7109375" style="44" customWidth="1"/>
    <col min="3" max="3" width="7.7109375" style="44" customWidth="1"/>
    <col min="4" max="4" width="15.00390625" style="44" customWidth="1"/>
    <col min="5" max="5" width="19.7109375" style="44" customWidth="1"/>
    <col min="6" max="6" width="1.421875" style="44" customWidth="1"/>
    <col min="7" max="8" width="7.7109375" style="45" customWidth="1"/>
    <col min="9" max="9" width="11.8515625" style="44" customWidth="1"/>
    <col min="10" max="10" width="17.7109375" style="44" hidden="1" customWidth="1"/>
    <col min="11" max="12" width="7.7109375" style="45" hidden="1" customWidth="1"/>
    <col min="13" max="13" width="14.00390625" style="44" hidden="1" customWidth="1"/>
    <col min="14" max="14" width="10.8515625" style="45" hidden="1" customWidth="1"/>
    <col min="15" max="15" width="7.7109375" style="45" hidden="1" customWidth="1"/>
    <col min="16" max="16" width="12.140625" style="44" hidden="1" customWidth="1"/>
    <col min="17" max="17" width="1.7109375" style="44" customWidth="1"/>
    <col min="18" max="20" width="2.7109375" style="44" customWidth="1"/>
    <col min="21" max="21" width="2.7109375" style="44" hidden="1" customWidth="1"/>
    <col min="22" max="23" width="2.7109375" style="44" customWidth="1"/>
    <col min="24" max="24" width="9.7109375" style="44" customWidth="1"/>
    <col min="25" max="25" width="2.7109375" style="44" customWidth="1"/>
    <col min="26" max="26" width="9.7109375" style="44" hidden="1" customWidth="1"/>
    <col min="27" max="27" width="9.140625" style="44" customWidth="1"/>
    <col min="28" max="30" width="2.7109375" style="44" customWidth="1"/>
    <col min="31" max="31" width="8.421875" style="44" hidden="1" customWidth="1"/>
    <col min="32" max="32" width="12.7109375" style="44" customWidth="1"/>
    <col min="33" max="35" width="2.7109375" style="44" customWidth="1"/>
    <col min="36" max="36" width="8.421875" style="44" hidden="1" customWidth="1"/>
    <col min="37" max="37" width="12.7109375" style="44" customWidth="1"/>
    <col min="38" max="40" width="2.7109375" style="44" customWidth="1"/>
    <col min="41" max="41" width="2.7109375" style="44" hidden="1" customWidth="1"/>
    <col min="42" max="45" width="2.7109375" style="44" customWidth="1"/>
    <col min="46" max="46" width="8.421875" style="44" hidden="1" customWidth="1"/>
    <col min="47" max="47" width="12.7109375" style="44" customWidth="1"/>
    <col min="48" max="50" width="2.7109375" style="44" customWidth="1"/>
    <col min="51" max="51" width="8.421875" style="44" hidden="1" customWidth="1"/>
    <col min="52" max="52" width="12.7109375" style="44" customWidth="1"/>
    <col min="53" max="55" width="2.7109375" style="44" customWidth="1"/>
    <col min="56" max="56" width="9.140625" style="44" customWidth="1"/>
    <col min="57" max="57" width="15.7109375" style="44" customWidth="1"/>
    <col min="58" max="60" width="2.7109375" style="44" customWidth="1"/>
    <col min="61" max="61" width="9.140625" style="44" customWidth="1"/>
    <col min="62" max="62" width="15.7109375" style="44" customWidth="1"/>
    <col min="63" max="63" width="2.7109375" style="44" customWidth="1"/>
    <col min="64" max="64" width="9.7109375" style="44" customWidth="1"/>
    <col min="65" max="65" width="2.7109375" style="44" customWidth="1"/>
    <col min="66" max="66" width="9.140625" style="44" customWidth="1"/>
    <col min="67" max="67" width="12.7109375" style="44" customWidth="1"/>
    <col min="68" max="73" width="2.7109375" style="44" customWidth="1"/>
    <col min="74" max="74" width="9.140625" style="44" customWidth="1"/>
    <col min="75" max="75" width="9.7109375" style="44" customWidth="1"/>
    <col min="76" max="76" width="2.7109375" style="44" customWidth="1"/>
    <col min="77" max="77" width="9.7109375" style="44" customWidth="1"/>
    <col min="78" max="78" width="2.7109375" style="44" customWidth="1"/>
    <col min="79" max="79" width="9.7109375" style="44" customWidth="1"/>
    <col min="80" max="80" width="2.7109375" style="44" customWidth="1"/>
    <col min="81" max="81" width="12.7109375" style="44" customWidth="1"/>
    <col min="82" max="16384" width="9.140625" style="44" customWidth="1"/>
  </cols>
  <sheetData>
    <row r="2" spans="1:16" ht="12.75">
      <c r="A2" s="41" t="s">
        <v>39</v>
      </c>
      <c r="B2" s="42"/>
      <c r="C2" s="42"/>
      <c r="D2" s="41"/>
      <c r="E2" s="42"/>
      <c r="F2" s="42"/>
      <c r="G2" s="43"/>
      <c r="H2" s="43"/>
      <c r="I2" s="42"/>
      <c r="J2" s="42"/>
      <c r="K2" s="43"/>
      <c r="L2" s="43"/>
      <c r="M2" s="42"/>
      <c r="N2" s="43"/>
      <c r="O2" s="43"/>
      <c r="P2" s="42"/>
    </row>
    <row r="3" spans="1:16" ht="12.75">
      <c r="A3" s="42" t="s">
        <v>12</v>
      </c>
      <c r="B3" s="42"/>
      <c r="C3" s="42"/>
      <c r="D3" s="42"/>
      <c r="E3" s="42"/>
      <c r="F3" s="42"/>
      <c r="G3" s="43"/>
      <c r="H3" s="43"/>
      <c r="I3" s="42"/>
      <c r="J3" s="42"/>
      <c r="K3" s="43"/>
      <c r="L3" s="43"/>
      <c r="M3" s="42"/>
      <c r="N3" s="43"/>
      <c r="O3" s="43"/>
      <c r="P3" s="42"/>
    </row>
    <row r="4" spans="9:10" ht="12.75">
      <c r="I4" s="46"/>
      <c r="J4" s="46"/>
    </row>
    <row r="5" spans="2:17" ht="12.75" customHeight="1">
      <c r="B5" s="44" t="s">
        <v>1</v>
      </c>
      <c r="G5" s="66" t="s">
        <v>13</v>
      </c>
      <c r="H5" s="67"/>
      <c r="I5" s="68"/>
      <c r="J5" s="72" t="s">
        <v>14</v>
      </c>
      <c r="K5" s="74" t="s">
        <v>15</v>
      </c>
      <c r="L5" s="74"/>
      <c r="M5" s="74"/>
      <c r="N5" s="76" t="s">
        <v>16</v>
      </c>
      <c r="O5" s="76"/>
      <c r="P5" s="77"/>
      <c r="Q5" s="44" t="s">
        <v>1</v>
      </c>
    </row>
    <row r="6" spans="3:17" ht="12.75">
      <c r="C6" s="44" t="s">
        <v>1</v>
      </c>
      <c r="G6" s="69"/>
      <c r="H6" s="70"/>
      <c r="I6" s="71"/>
      <c r="J6" s="73"/>
      <c r="K6" s="75"/>
      <c r="L6" s="75"/>
      <c r="M6" s="75"/>
      <c r="N6" s="78"/>
      <c r="O6" s="78"/>
      <c r="P6" s="79"/>
      <c r="Q6" s="44" t="s">
        <v>1</v>
      </c>
    </row>
    <row r="7" spans="7:16" ht="12.75">
      <c r="G7" s="39" t="s">
        <v>7</v>
      </c>
      <c r="H7" s="40" t="s">
        <v>4</v>
      </c>
      <c r="I7" s="38" t="s">
        <v>2</v>
      </c>
      <c r="J7" s="47" t="s">
        <v>2</v>
      </c>
      <c r="K7" s="48" t="s">
        <v>7</v>
      </c>
      <c r="L7" s="48" t="s">
        <v>4</v>
      </c>
      <c r="M7" s="47" t="s">
        <v>2</v>
      </c>
      <c r="N7" s="49" t="s">
        <v>7</v>
      </c>
      <c r="O7" s="48" t="s">
        <v>4</v>
      </c>
      <c r="P7" s="50" t="s">
        <v>2</v>
      </c>
    </row>
    <row r="8" spans="7:16" ht="12.75">
      <c r="G8" s="27"/>
      <c r="H8" s="23"/>
      <c r="I8" s="51"/>
      <c r="J8" s="52"/>
      <c r="K8" s="23"/>
      <c r="L8" s="23"/>
      <c r="M8" s="24"/>
      <c r="N8" s="23"/>
      <c r="O8" s="23"/>
      <c r="P8" s="24"/>
    </row>
    <row r="9" spans="1:16" ht="12.75">
      <c r="A9" s="44" t="s">
        <v>28</v>
      </c>
      <c r="F9" s="44" t="s">
        <v>1</v>
      </c>
      <c r="G9" s="56">
        <v>433</v>
      </c>
      <c r="H9" s="57">
        <v>389</v>
      </c>
      <c r="I9" s="64">
        <v>62346</v>
      </c>
      <c r="J9" s="54">
        <v>0</v>
      </c>
      <c r="K9" s="23">
        <v>0</v>
      </c>
      <c r="L9" s="23">
        <v>0</v>
      </c>
      <c r="M9" s="53">
        <v>0</v>
      </c>
      <c r="N9" s="23">
        <f>G9+K9</f>
        <v>433</v>
      </c>
      <c r="O9" s="23">
        <f>H9+L9</f>
        <v>389</v>
      </c>
      <c r="P9" s="53">
        <f>I9+J9+M9</f>
        <v>62346</v>
      </c>
    </row>
    <row r="10" spans="7:17" ht="12.75">
      <c r="G10" s="27"/>
      <c r="H10" s="23"/>
      <c r="I10" s="24"/>
      <c r="J10" s="22"/>
      <c r="K10" s="23"/>
      <c r="L10" s="23"/>
      <c r="M10" s="24"/>
      <c r="N10" s="23"/>
      <c r="O10" s="23"/>
      <c r="P10" s="24"/>
      <c r="Q10" s="28"/>
    </row>
    <row r="11" spans="7:16" ht="12.75">
      <c r="G11" s="27"/>
      <c r="H11" s="23"/>
      <c r="I11" s="25"/>
      <c r="J11" s="26"/>
      <c r="K11" s="23"/>
      <c r="L11" s="23"/>
      <c r="M11" s="25"/>
      <c r="N11" s="23"/>
      <c r="O11" s="23"/>
      <c r="P11" s="53"/>
    </row>
    <row r="12" spans="1:16" ht="12.75">
      <c r="A12" s="44" t="s">
        <v>29</v>
      </c>
      <c r="F12" s="44" t="s">
        <v>1</v>
      </c>
      <c r="G12" s="27">
        <v>433</v>
      </c>
      <c r="H12" s="23">
        <v>421</v>
      </c>
      <c r="I12" s="29">
        <v>63813</v>
      </c>
      <c r="J12" s="55">
        <v>0</v>
      </c>
      <c r="K12" s="23">
        <v>0</v>
      </c>
      <c r="L12" s="23">
        <v>0</v>
      </c>
      <c r="M12" s="29">
        <v>0</v>
      </c>
      <c r="N12" s="23">
        <f aca="true" t="shared" si="0" ref="N12:O14">G12+K12</f>
        <v>433</v>
      </c>
      <c r="O12" s="23">
        <f t="shared" si="0"/>
        <v>421</v>
      </c>
      <c r="P12" s="29">
        <f>I12+J12+M12</f>
        <v>63813</v>
      </c>
    </row>
    <row r="13" spans="1:16" ht="12.75">
      <c r="A13" s="44" t="s">
        <v>30</v>
      </c>
      <c r="F13" s="44" t="s">
        <v>1</v>
      </c>
      <c r="G13" s="27">
        <v>0</v>
      </c>
      <c r="H13" s="23">
        <v>0</v>
      </c>
      <c r="I13" s="25">
        <v>-345</v>
      </c>
      <c r="J13" s="22">
        <v>0</v>
      </c>
      <c r="K13" s="23">
        <v>0</v>
      </c>
      <c r="L13" s="23">
        <v>0</v>
      </c>
      <c r="M13" s="24">
        <v>0</v>
      </c>
      <c r="N13" s="23">
        <f t="shared" si="0"/>
        <v>0</v>
      </c>
      <c r="O13" s="23">
        <f t="shared" si="0"/>
        <v>0</v>
      </c>
      <c r="P13" s="25">
        <f>I13+J13+M13</f>
        <v>-345</v>
      </c>
    </row>
    <row r="14" spans="1:16" ht="12.75">
      <c r="A14" s="44" t="s">
        <v>50</v>
      </c>
      <c r="F14" s="44" t="s">
        <v>1</v>
      </c>
      <c r="G14" s="56">
        <v>0</v>
      </c>
      <c r="H14" s="57">
        <v>0</v>
      </c>
      <c r="I14" s="58">
        <v>-507</v>
      </c>
      <c r="J14" s="33">
        <v>0</v>
      </c>
      <c r="K14" s="57">
        <v>0</v>
      </c>
      <c r="L14" s="57">
        <v>0</v>
      </c>
      <c r="M14" s="59">
        <v>0</v>
      </c>
      <c r="N14" s="57">
        <f t="shared" si="0"/>
        <v>0</v>
      </c>
      <c r="O14" s="57">
        <f t="shared" si="0"/>
        <v>0</v>
      </c>
      <c r="P14" s="58">
        <f>I14+J14+M14</f>
        <v>-507</v>
      </c>
    </row>
    <row r="15" spans="1:16" ht="12.75">
      <c r="A15" s="44" t="s">
        <v>31</v>
      </c>
      <c r="F15" s="44" t="s">
        <v>1</v>
      </c>
      <c r="G15" s="27">
        <f aca="true" t="shared" si="1" ref="G15:P15">SUM(G12:G14)</f>
        <v>433</v>
      </c>
      <c r="H15" s="23">
        <f t="shared" si="1"/>
        <v>421</v>
      </c>
      <c r="I15" s="29">
        <f t="shared" si="1"/>
        <v>62961</v>
      </c>
      <c r="J15" s="55">
        <f t="shared" si="1"/>
        <v>0</v>
      </c>
      <c r="K15" s="23">
        <f t="shared" si="1"/>
        <v>0</v>
      </c>
      <c r="L15" s="23">
        <f t="shared" si="1"/>
        <v>0</v>
      </c>
      <c r="M15" s="29">
        <f t="shared" si="1"/>
        <v>0</v>
      </c>
      <c r="N15" s="23">
        <f t="shared" si="1"/>
        <v>433</v>
      </c>
      <c r="O15" s="23">
        <f t="shared" si="1"/>
        <v>421</v>
      </c>
      <c r="P15" s="29">
        <f t="shared" si="1"/>
        <v>62961</v>
      </c>
    </row>
    <row r="16" spans="7:16" ht="12.75">
      <c r="G16" s="27"/>
      <c r="H16" s="23"/>
      <c r="I16" s="24"/>
      <c r="J16" s="22"/>
      <c r="K16" s="23"/>
      <c r="L16" s="23"/>
      <c r="M16" s="24"/>
      <c r="N16" s="23"/>
      <c r="O16" s="23"/>
      <c r="P16" s="24"/>
    </row>
    <row r="17" spans="1:16" ht="12.75">
      <c r="A17" s="44" t="s">
        <v>45</v>
      </c>
      <c r="F17" s="44" t="s">
        <v>0</v>
      </c>
      <c r="G17" s="56">
        <v>433</v>
      </c>
      <c r="H17" s="57">
        <v>421</v>
      </c>
      <c r="I17" s="60">
        <v>67431</v>
      </c>
      <c r="J17" s="33">
        <v>0</v>
      </c>
      <c r="K17" s="57">
        <v>0</v>
      </c>
      <c r="L17" s="57">
        <v>0</v>
      </c>
      <c r="M17" s="60">
        <v>0</v>
      </c>
      <c r="N17" s="57">
        <v>0</v>
      </c>
      <c r="O17" s="57">
        <f>H17+L17</f>
        <v>421</v>
      </c>
      <c r="P17" s="60">
        <f>I17+J17+M17</f>
        <v>67431</v>
      </c>
    </row>
    <row r="18" spans="7:16" ht="12.75">
      <c r="G18" s="27"/>
      <c r="H18" s="23"/>
      <c r="I18" s="24"/>
      <c r="J18" s="22"/>
      <c r="K18" s="23"/>
      <c r="L18" s="23"/>
      <c r="M18" s="24"/>
      <c r="N18" s="23"/>
      <c r="O18" s="23"/>
      <c r="P18" s="24"/>
    </row>
    <row r="19" spans="1:16" ht="12.75">
      <c r="A19" s="65" t="s">
        <v>32</v>
      </c>
      <c r="B19" s="65"/>
      <c r="C19" s="65"/>
      <c r="D19" s="65"/>
      <c r="E19" s="65"/>
      <c r="F19" s="59" t="s">
        <v>0</v>
      </c>
      <c r="G19" s="56">
        <f aca="true" t="shared" si="2" ref="G19:M19">G17-G15</f>
        <v>0</v>
      </c>
      <c r="H19" s="57">
        <f t="shared" si="2"/>
        <v>0</v>
      </c>
      <c r="I19" s="60">
        <f t="shared" si="2"/>
        <v>4470</v>
      </c>
      <c r="J19" s="61">
        <f t="shared" si="2"/>
        <v>0</v>
      </c>
      <c r="K19" s="57">
        <f t="shared" si="2"/>
        <v>0</v>
      </c>
      <c r="L19" s="57">
        <f t="shared" si="2"/>
        <v>0</v>
      </c>
      <c r="M19" s="59">
        <f t="shared" si="2"/>
        <v>0</v>
      </c>
      <c r="N19" s="57">
        <f>G19+K19</f>
        <v>0</v>
      </c>
      <c r="O19" s="57">
        <f>H19+L19</f>
        <v>0</v>
      </c>
      <c r="P19" s="60">
        <f>I19+J19+M19</f>
        <v>4470</v>
      </c>
    </row>
    <row r="20" spans="7:16" ht="12.75">
      <c r="G20" s="27"/>
      <c r="H20" s="23"/>
      <c r="I20" s="24"/>
      <c r="J20" s="22"/>
      <c r="K20" s="23"/>
      <c r="L20" s="23"/>
      <c r="M20" s="24"/>
      <c r="N20" s="23"/>
      <c r="O20" s="23"/>
      <c r="P20" s="24"/>
    </row>
    <row r="21" spans="1:16" ht="12.75">
      <c r="A21" s="46" t="s">
        <v>46</v>
      </c>
      <c r="F21" s="28" t="s">
        <v>1</v>
      </c>
      <c r="G21" s="27"/>
      <c r="H21" s="23"/>
      <c r="I21" s="24"/>
      <c r="J21" s="22"/>
      <c r="K21" s="23"/>
      <c r="L21" s="23"/>
      <c r="M21" s="24"/>
      <c r="N21" s="23"/>
      <c r="O21" s="23"/>
      <c r="P21" s="24"/>
    </row>
    <row r="22" spans="1:16" ht="12.75">
      <c r="A22" s="44" t="s">
        <v>1</v>
      </c>
      <c r="G22" s="27" t="s">
        <v>1</v>
      </c>
      <c r="H22" s="23" t="s">
        <v>1</v>
      </c>
      <c r="I22" s="24" t="s">
        <v>1</v>
      </c>
      <c r="J22" s="22" t="s">
        <v>1</v>
      </c>
      <c r="K22" s="23" t="s">
        <v>1</v>
      </c>
      <c r="L22" s="23" t="s">
        <v>1</v>
      </c>
      <c r="M22" s="24" t="s">
        <v>1</v>
      </c>
      <c r="N22" s="23" t="s">
        <v>1</v>
      </c>
      <c r="O22" s="23" t="s">
        <v>1</v>
      </c>
      <c r="P22" s="24" t="s">
        <v>1</v>
      </c>
    </row>
    <row r="23" spans="1:16" ht="12.75">
      <c r="A23" s="44" t="s">
        <v>17</v>
      </c>
      <c r="G23" s="27" t="s">
        <v>1</v>
      </c>
      <c r="H23" s="23" t="s">
        <v>1</v>
      </c>
      <c r="I23" s="24" t="s">
        <v>1</v>
      </c>
      <c r="J23" s="22" t="s">
        <v>1</v>
      </c>
      <c r="K23" s="23" t="s">
        <v>1</v>
      </c>
      <c r="L23" s="23" t="s">
        <v>1</v>
      </c>
      <c r="M23" s="24" t="s">
        <v>1</v>
      </c>
      <c r="N23" s="23" t="s">
        <v>1</v>
      </c>
      <c r="O23" s="23" t="s">
        <v>1</v>
      </c>
      <c r="P23" s="24" t="s">
        <v>1</v>
      </c>
    </row>
    <row r="24" spans="1:16" ht="12.75">
      <c r="A24" s="44" t="s">
        <v>41</v>
      </c>
      <c r="F24" s="44" t="s">
        <v>0</v>
      </c>
      <c r="G24" s="27">
        <v>0</v>
      </c>
      <c r="H24" s="23">
        <v>0</v>
      </c>
      <c r="I24" s="29">
        <v>907</v>
      </c>
      <c r="J24" s="22">
        <v>0</v>
      </c>
      <c r="K24" s="23">
        <v>0</v>
      </c>
      <c r="L24" s="23">
        <v>0</v>
      </c>
      <c r="M24" s="29">
        <v>0</v>
      </c>
      <c r="N24" s="23">
        <f aca="true" t="shared" si="3" ref="N24:N32">G24+K24</f>
        <v>0</v>
      </c>
      <c r="O24" s="23">
        <f aca="true" t="shared" si="4" ref="O24:O32">H24+L24</f>
        <v>0</v>
      </c>
      <c r="P24" s="29">
        <f aca="true" t="shared" si="5" ref="P24:P32">I24+J24+M24</f>
        <v>907</v>
      </c>
    </row>
    <row r="25" spans="1:16" ht="12.75">
      <c r="A25" s="44" t="s">
        <v>38</v>
      </c>
      <c r="F25" s="28" t="s">
        <v>0</v>
      </c>
      <c r="G25" s="27">
        <v>0</v>
      </c>
      <c r="H25" s="23">
        <v>0</v>
      </c>
      <c r="I25" s="29">
        <v>397</v>
      </c>
      <c r="J25" s="22">
        <v>0</v>
      </c>
      <c r="K25" s="23">
        <v>0</v>
      </c>
      <c r="L25" s="23">
        <v>0</v>
      </c>
      <c r="M25" s="29">
        <v>0</v>
      </c>
      <c r="N25" s="23">
        <f t="shared" si="3"/>
        <v>0</v>
      </c>
      <c r="O25" s="23">
        <f t="shared" si="4"/>
        <v>0</v>
      </c>
      <c r="P25" s="29">
        <f t="shared" si="5"/>
        <v>397</v>
      </c>
    </row>
    <row r="26" spans="1:16" ht="12.75">
      <c r="A26" s="63" t="s">
        <v>34</v>
      </c>
      <c r="F26" s="44" t="s">
        <v>1</v>
      </c>
      <c r="G26" s="27">
        <v>0</v>
      </c>
      <c r="H26" s="23">
        <v>0</v>
      </c>
      <c r="I26" s="29">
        <v>126</v>
      </c>
      <c r="J26" s="22">
        <v>0</v>
      </c>
      <c r="K26" s="23">
        <v>0</v>
      </c>
      <c r="L26" s="23">
        <v>0</v>
      </c>
      <c r="M26" s="29">
        <v>0</v>
      </c>
      <c r="N26" s="23">
        <f t="shared" si="3"/>
        <v>0</v>
      </c>
      <c r="O26" s="23">
        <f t="shared" si="4"/>
        <v>0</v>
      </c>
      <c r="P26" s="29">
        <f t="shared" si="5"/>
        <v>126</v>
      </c>
    </row>
    <row r="27" spans="1:16" ht="12.75">
      <c r="A27" s="44" t="s">
        <v>18</v>
      </c>
      <c r="F27" s="44" t="s">
        <v>1</v>
      </c>
      <c r="G27" s="27">
        <v>0</v>
      </c>
      <c r="H27" s="23">
        <v>0</v>
      </c>
      <c r="I27" s="29">
        <v>150</v>
      </c>
      <c r="J27" s="22">
        <v>0</v>
      </c>
      <c r="K27" s="23">
        <v>0</v>
      </c>
      <c r="L27" s="23">
        <v>0</v>
      </c>
      <c r="M27" s="29">
        <v>0</v>
      </c>
      <c r="N27" s="23">
        <f t="shared" si="3"/>
        <v>0</v>
      </c>
      <c r="O27" s="23">
        <f t="shared" si="4"/>
        <v>0</v>
      </c>
      <c r="P27" s="29">
        <f t="shared" si="5"/>
        <v>150</v>
      </c>
    </row>
    <row r="28" spans="1:16" ht="12.75">
      <c r="A28" s="44" t="s">
        <v>35</v>
      </c>
      <c r="F28" s="44" t="s">
        <v>1</v>
      </c>
      <c r="G28" s="27">
        <v>0</v>
      </c>
      <c r="H28" s="23">
        <v>0</v>
      </c>
      <c r="I28" s="29">
        <v>27</v>
      </c>
      <c r="J28" s="22">
        <v>0</v>
      </c>
      <c r="K28" s="23">
        <v>0</v>
      </c>
      <c r="L28" s="23">
        <v>0</v>
      </c>
      <c r="M28" s="29">
        <v>0</v>
      </c>
      <c r="N28" s="23">
        <f t="shared" si="3"/>
        <v>0</v>
      </c>
      <c r="O28" s="23">
        <f t="shared" si="4"/>
        <v>0</v>
      </c>
      <c r="P28" s="29">
        <f t="shared" si="5"/>
        <v>27</v>
      </c>
    </row>
    <row r="29" spans="1:16" ht="12.75">
      <c r="A29" s="44" t="s">
        <v>36</v>
      </c>
      <c r="F29" s="44" t="s">
        <v>1</v>
      </c>
      <c r="G29" s="27">
        <v>0</v>
      </c>
      <c r="H29" s="23">
        <v>0</v>
      </c>
      <c r="I29" s="29">
        <v>13</v>
      </c>
      <c r="J29" s="22">
        <v>0</v>
      </c>
      <c r="K29" s="23">
        <v>0</v>
      </c>
      <c r="L29" s="23">
        <v>0</v>
      </c>
      <c r="M29" s="29">
        <v>0</v>
      </c>
      <c r="N29" s="23">
        <f t="shared" si="3"/>
        <v>0</v>
      </c>
      <c r="O29" s="23">
        <f t="shared" si="4"/>
        <v>0</v>
      </c>
      <c r="P29" s="29">
        <f t="shared" si="5"/>
        <v>13</v>
      </c>
    </row>
    <row r="30" spans="1:16" ht="12.75">
      <c r="A30" s="44" t="s">
        <v>19</v>
      </c>
      <c r="F30" s="44" t="s">
        <v>0</v>
      </c>
      <c r="G30" s="27">
        <v>0</v>
      </c>
      <c r="H30" s="23">
        <v>0</v>
      </c>
      <c r="I30" s="29">
        <v>2745</v>
      </c>
      <c r="J30" s="22">
        <v>0</v>
      </c>
      <c r="K30" s="23">
        <v>0</v>
      </c>
      <c r="L30" s="23">
        <v>0</v>
      </c>
      <c r="M30" s="29">
        <v>0</v>
      </c>
      <c r="N30" s="23">
        <f t="shared" si="3"/>
        <v>0</v>
      </c>
      <c r="O30" s="23">
        <f t="shared" si="4"/>
        <v>0</v>
      </c>
      <c r="P30" s="29">
        <f t="shared" si="5"/>
        <v>2745</v>
      </c>
    </row>
    <row r="31" spans="1:16" ht="12.75">
      <c r="A31" s="44" t="s">
        <v>48</v>
      </c>
      <c r="F31" s="44" t="s">
        <v>1</v>
      </c>
      <c r="G31" s="27">
        <v>0</v>
      </c>
      <c r="H31" s="23">
        <v>0</v>
      </c>
      <c r="I31" s="29">
        <v>102</v>
      </c>
      <c r="J31" s="22">
        <v>0</v>
      </c>
      <c r="K31" s="23">
        <v>0</v>
      </c>
      <c r="L31" s="23">
        <v>0</v>
      </c>
      <c r="M31" s="29">
        <v>0</v>
      </c>
      <c r="N31" s="23">
        <f t="shared" si="3"/>
        <v>0</v>
      </c>
      <c r="O31" s="23">
        <f t="shared" si="4"/>
        <v>0</v>
      </c>
      <c r="P31" s="29">
        <f t="shared" si="5"/>
        <v>102</v>
      </c>
    </row>
    <row r="32" spans="1:16" ht="12.75">
      <c r="A32" s="44" t="s">
        <v>37</v>
      </c>
      <c r="F32" s="44" t="s">
        <v>1</v>
      </c>
      <c r="G32" s="27">
        <v>0</v>
      </c>
      <c r="H32" s="23">
        <v>0</v>
      </c>
      <c r="I32" s="29">
        <v>3</v>
      </c>
      <c r="J32" s="22">
        <v>0</v>
      </c>
      <c r="K32" s="23">
        <v>0</v>
      </c>
      <c r="L32" s="23">
        <v>0</v>
      </c>
      <c r="M32" s="29">
        <v>0</v>
      </c>
      <c r="N32" s="23">
        <f t="shared" si="3"/>
        <v>0</v>
      </c>
      <c r="O32" s="23">
        <f t="shared" si="4"/>
        <v>0</v>
      </c>
      <c r="P32" s="29">
        <f t="shared" si="5"/>
        <v>3</v>
      </c>
    </row>
    <row r="33" spans="7:16" ht="12.75">
      <c r="G33" s="27"/>
      <c r="H33" s="23"/>
      <c r="I33" s="29"/>
      <c r="J33" s="22"/>
      <c r="K33" s="23"/>
      <c r="L33" s="23"/>
      <c r="M33" s="24"/>
      <c r="N33" s="23"/>
      <c r="O33" s="23"/>
      <c r="P33" s="29"/>
    </row>
    <row r="34" spans="1:17" ht="12.75">
      <c r="A34" s="44" t="s">
        <v>42</v>
      </c>
      <c r="F34" s="44" t="s">
        <v>0</v>
      </c>
      <c r="G34" s="27">
        <v>0</v>
      </c>
      <c r="H34" s="23">
        <f aca="true" t="shared" si="6" ref="H34:P34">SUM(H23:H32)</f>
        <v>0</v>
      </c>
      <c r="I34" s="29">
        <f t="shared" si="6"/>
        <v>4470</v>
      </c>
      <c r="J34" s="55">
        <f t="shared" si="6"/>
        <v>0</v>
      </c>
      <c r="K34" s="23">
        <f t="shared" si="6"/>
        <v>0</v>
      </c>
      <c r="L34" s="23">
        <f t="shared" si="6"/>
        <v>0</v>
      </c>
      <c r="M34" s="29">
        <f t="shared" si="6"/>
        <v>0</v>
      </c>
      <c r="N34" s="23">
        <f t="shared" si="6"/>
        <v>0</v>
      </c>
      <c r="O34" s="23">
        <f t="shared" si="6"/>
        <v>0</v>
      </c>
      <c r="P34" s="29">
        <f t="shared" si="6"/>
        <v>4470</v>
      </c>
      <c r="Q34" s="28"/>
    </row>
    <row r="35" spans="7:16" ht="12.75">
      <c r="G35" s="27"/>
      <c r="H35" s="23"/>
      <c r="I35" s="24"/>
      <c r="J35" s="22" t="s">
        <v>0</v>
      </c>
      <c r="K35" s="23"/>
      <c r="L35" s="23"/>
      <c r="M35" s="24"/>
      <c r="N35" s="23"/>
      <c r="O35" s="23"/>
      <c r="P35" s="24"/>
    </row>
    <row r="36" spans="1:17" ht="12.75">
      <c r="A36" s="44" t="s">
        <v>47</v>
      </c>
      <c r="F36" s="44" t="s">
        <v>0</v>
      </c>
      <c r="G36" s="30">
        <f>G34</f>
        <v>0</v>
      </c>
      <c r="H36" s="31">
        <f>H34</f>
        <v>0</v>
      </c>
      <c r="I36" s="32">
        <f>I34</f>
        <v>4470</v>
      </c>
      <c r="J36" s="62" t="e">
        <f>J34+#REF!</f>
        <v>#REF!</v>
      </c>
      <c r="K36" s="31" t="e">
        <f>K34+#REF!</f>
        <v>#REF!</v>
      </c>
      <c r="L36" s="31" t="e">
        <f>L34+#REF!</f>
        <v>#REF!</v>
      </c>
      <c r="M36" s="32" t="e">
        <f>M34+#REF!</f>
        <v>#REF!</v>
      </c>
      <c r="N36" s="31" t="e">
        <f>N34+#REF!</f>
        <v>#REF!</v>
      </c>
      <c r="O36" s="31" t="e">
        <f>O34+#REF!</f>
        <v>#REF!</v>
      </c>
      <c r="P36" s="32" t="e">
        <f>P34+#REF!</f>
        <v>#REF!</v>
      </c>
      <c r="Q36" s="28"/>
    </row>
    <row r="37" spans="1:16" ht="12.75">
      <c r="A37" s="44" t="s">
        <v>43</v>
      </c>
      <c r="F37" s="44" t="s">
        <v>0</v>
      </c>
      <c r="G37" s="27">
        <f aca="true" t="shared" si="7" ref="G37:P37">G15+G36</f>
        <v>433</v>
      </c>
      <c r="H37" s="23">
        <f t="shared" si="7"/>
        <v>421</v>
      </c>
      <c r="I37" s="29">
        <f t="shared" si="7"/>
        <v>67431</v>
      </c>
      <c r="J37" s="22" t="e">
        <f t="shared" si="7"/>
        <v>#REF!</v>
      </c>
      <c r="K37" s="23" t="e">
        <f t="shared" si="7"/>
        <v>#REF!</v>
      </c>
      <c r="L37" s="23" t="e">
        <f t="shared" si="7"/>
        <v>#REF!</v>
      </c>
      <c r="M37" s="29" t="e">
        <f t="shared" si="7"/>
        <v>#REF!</v>
      </c>
      <c r="N37" s="23" t="e">
        <f t="shared" si="7"/>
        <v>#REF!</v>
      </c>
      <c r="O37" s="23" t="e">
        <f t="shared" si="7"/>
        <v>#REF!</v>
      </c>
      <c r="P37" s="29" t="e">
        <f t="shared" si="7"/>
        <v>#REF!</v>
      </c>
    </row>
    <row r="38" spans="1:16" ht="12.75">
      <c r="A38" s="46"/>
      <c r="F38" s="44" t="s">
        <v>0</v>
      </c>
      <c r="G38" s="27"/>
      <c r="H38" s="23"/>
      <c r="I38" s="24"/>
      <c r="J38" s="22"/>
      <c r="K38" s="23"/>
      <c r="L38" s="23"/>
      <c r="M38" s="24"/>
      <c r="N38" s="23"/>
      <c r="O38" s="23"/>
      <c r="P38" s="24"/>
    </row>
    <row r="39" spans="1:16" ht="12.75">
      <c r="A39" s="44" t="s">
        <v>44</v>
      </c>
      <c r="F39" s="44" t="s">
        <v>1</v>
      </c>
      <c r="G39" s="30">
        <f>SUM(G37)</f>
        <v>433</v>
      </c>
      <c r="H39" s="31">
        <f>SUM(H37)</f>
        <v>421</v>
      </c>
      <c r="I39" s="32">
        <f>SUM(I37)</f>
        <v>67431</v>
      </c>
      <c r="J39" s="62" t="e">
        <f>SUM(J37,#REF!)</f>
        <v>#REF!</v>
      </c>
      <c r="K39" s="31" t="e">
        <f>SUM(K37,#REF!)</f>
        <v>#REF!</v>
      </c>
      <c r="L39" s="31" t="e">
        <f>SUM(L37,#REF!)</f>
        <v>#REF!</v>
      </c>
      <c r="M39" s="32" t="e">
        <f>SUM(M37,#REF!)</f>
        <v>#REF!</v>
      </c>
      <c r="N39" s="31" t="e">
        <f>SUM(N37,#REF!)</f>
        <v>#REF!</v>
      </c>
      <c r="O39" s="31" t="e">
        <f>SUM(O37,#REF!)</f>
        <v>#REF!</v>
      </c>
      <c r="P39" s="32" t="e">
        <f>SUM(P37,#REF!)</f>
        <v>#REF!</v>
      </c>
    </row>
    <row r="40" spans="1:16" ht="12.75">
      <c r="A40" s="44" t="s">
        <v>33</v>
      </c>
      <c r="F40" s="44" t="s">
        <v>1</v>
      </c>
      <c r="G40" s="56">
        <f aca="true" t="shared" si="8" ref="G40:P40">SUM(G39-G15)</f>
        <v>0</v>
      </c>
      <c r="H40" s="57">
        <f t="shared" si="8"/>
        <v>0</v>
      </c>
      <c r="I40" s="60">
        <f t="shared" si="8"/>
        <v>4470</v>
      </c>
      <c r="J40" s="61" t="e">
        <f t="shared" si="8"/>
        <v>#REF!</v>
      </c>
      <c r="K40" s="57" t="e">
        <f t="shared" si="8"/>
        <v>#REF!</v>
      </c>
      <c r="L40" s="57" t="e">
        <f t="shared" si="8"/>
        <v>#REF!</v>
      </c>
      <c r="M40" s="60" t="e">
        <f t="shared" si="8"/>
        <v>#REF!</v>
      </c>
      <c r="N40" s="57" t="e">
        <f t="shared" si="8"/>
        <v>#REF!</v>
      </c>
      <c r="O40" s="57" t="e">
        <f t="shared" si="8"/>
        <v>#REF!</v>
      </c>
      <c r="P40" s="60" t="e">
        <f t="shared" si="8"/>
        <v>#REF!</v>
      </c>
    </row>
    <row r="41" spans="9:16" ht="12.75">
      <c r="I41" s="46"/>
      <c r="M41" s="46"/>
      <c r="P41" s="46"/>
    </row>
    <row r="42" spans="9:16" ht="12.75">
      <c r="I42" s="46"/>
      <c r="M42" s="46"/>
      <c r="P42" s="46"/>
    </row>
    <row r="115" ht="12.75">
      <c r="A115" s="44" t="s">
        <v>20</v>
      </c>
    </row>
    <row r="116" ht="12.75">
      <c r="A116" s="44" t="s">
        <v>21</v>
      </c>
    </row>
    <row r="117" ht="12.75">
      <c r="A117" s="44" t="s">
        <v>22</v>
      </c>
    </row>
    <row r="119" ht="12.75">
      <c r="A119" s="44" t="s">
        <v>23</v>
      </c>
    </row>
    <row r="120" ht="12.75">
      <c r="A120" s="44" t="s">
        <v>24</v>
      </c>
    </row>
  </sheetData>
  <mergeCells count="4">
    <mergeCell ref="G5:I6"/>
    <mergeCell ref="J5:J6"/>
    <mergeCell ref="K5:M6"/>
    <mergeCell ref="N5:P6"/>
  </mergeCells>
  <printOptions/>
  <pageMargins left="3.34" right="0.75" top="1" bottom="0.58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tabSelected="1" workbookViewId="0" topLeftCell="A17">
      <selection activeCell="A30" sqref="A30"/>
    </sheetView>
  </sheetViews>
  <sheetFormatPr defaultColWidth="9.140625" defaultRowHeight="12.75"/>
  <cols>
    <col min="1" max="2" width="3.7109375" style="2" customWidth="1"/>
    <col min="3" max="3" width="8.7109375" style="2" customWidth="1"/>
    <col min="4" max="4" width="8.421875" style="2" customWidth="1"/>
    <col min="5" max="5" width="7.7109375" style="2" customWidth="1"/>
    <col min="6" max="6" width="20.28125" style="2" customWidth="1"/>
    <col min="7" max="7" width="1.7109375" style="2" customWidth="1"/>
    <col min="8" max="8" width="10.140625" style="2" customWidth="1"/>
    <col min="9" max="9" width="1.7109375" style="2" customWidth="1"/>
    <col min="10" max="10" width="8.57421875" style="2" customWidth="1"/>
    <col min="11" max="11" width="2.28125" style="2" customWidth="1"/>
    <col min="12" max="12" width="12.57421875" style="2" customWidth="1"/>
    <col min="13" max="13" width="1.7109375" style="2" customWidth="1"/>
    <col min="14" max="14" width="11.00390625" style="2" customWidth="1"/>
    <col min="15" max="15" width="1.7109375" style="2" customWidth="1"/>
    <col min="16" max="16" width="8.28125" style="2" customWidth="1"/>
    <col min="17" max="17" width="1.7109375" style="2" customWidth="1"/>
    <col min="18" max="18" width="13.8515625" style="2" customWidth="1"/>
    <col min="19" max="19" width="1.7109375" style="2" customWidth="1"/>
    <col min="20" max="20" width="10.28125" style="2" customWidth="1"/>
    <col min="21" max="21" width="1.7109375" style="2" customWidth="1"/>
    <col min="22" max="22" width="8.8515625" style="2" customWidth="1"/>
    <col min="23" max="23" width="1.7109375" style="2" customWidth="1"/>
    <col min="24" max="24" width="13.8515625" style="2" customWidth="1"/>
    <col min="25" max="25" width="1.28515625" style="2" customWidth="1"/>
    <col min="26" max="26" width="12.28125" style="2" customWidth="1"/>
    <col min="27" max="27" width="1.7109375" style="2" customWidth="1"/>
    <col min="28" max="28" width="12.57421875" style="2" customWidth="1"/>
    <col min="29" max="29" width="1.8515625" style="2" customWidth="1"/>
    <col min="30" max="30" width="16.00390625" style="2" customWidth="1"/>
    <col min="31" max="31" width="3.421875" style="2" customWidth="1"/>
    <col min="32" max="16384" width="8.421875" style="2" customWidth="1"/>
  </cols>
  <sheetData>
    <row r="1" spans="1:30" ht="18">
      <c r="A1" s="19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>
      <c r="A2" s="20" t="s">
        <v>10</v>
      </c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8">
      <c r="A3" s="21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7" spans="8:30" ht="30">
      <c r="H7" s="15" t="s">
        <v>27</v>
      </c>
      <c r="I7" s="9"/>
      <c r="J7" s="9"/>
      <c r="K7" s="9"/>
      <c r="L7" s="9"/>
      <c r="N7" s="14" t="s">
        <v>25</v>
      </c>
      <c r="O7" s="9"/>
      <c r="P7" s="9"/>
      <c r="Q7" s="9"/>
      <c r="R7" s="9"/>
      <c r="T7" s="14" t="s">
        <v>26</v>
      </c>
      <c r="U7" s="9"/>
      <c r="V7" s="9"/>
      <c r="W7" s="9"/>
      <c r="X7" s="9"/>
      <c r="Z7" s="9" t="s">
        <v>8</v>
      </c>
      <c r="AA7" s="9"/>
      <c r="AB7" s="9"/>
      <c r="AC7" s="9"/>
      <c r="AD7" s="9"/>
    </row>
    <row r="8" spans="8:26" ht="15">
      <c r="H8" s="17" t="s">
        <v>6</v>
      </c>
      <c r="N8" s="17" t="s">
        <v>6</v>
      </c>
      <c r="T8" s="17" t="s">
        <v>6</v>
      </c>
      <c r="Z8" s="17" t="s">
        <v>6</v>
      </c>
    </row>
    <row r="9" spans="1:30" ht="15">
      <c r="A9" s="8" t="s">
        <v>3</v>
      </c>
      <c r="H9" s="16" t="s">
        <v>7</v>
      </c>
      <c r="J9" s="16" t="s">
        <v>4</v>
      </c>
      <c r="L9" s="16" t="s">
        <v>2</v>
      </c>
      <c r="N9" s="16" t="s">
        <v>7</v>
      </c>
      <c r="P9" s="16" t="s">
        <v>4</v>
      </c>
      <c r="R9" s="16" t="s">
        <v>2</v>
      </c>
      <c r="T9" s="16" t="s">
        <v>7</v>
      </c>
      <c r="V9" s="16" t="s">
        <v>4</v>
      </c>
      <c r="X9" s="16" t="s">
        <v>2</v>
      </c>
      <c r="Z9" s="16" t="s">
        <v>7</v>
      </c>
      <c r="AB9" s="16" t="s">
        <v>4</v>
      </c>
      <c r="AD9" s="16" t="s">
        <v>2</v>
      </c>
    </row>
    <row r="10" spans="1:30" ht="15">
      <c r="A10" s="8"/>
      <c r="H10" s="8"/>
      <c r="J10" s="8"/>
      <c r="L10" s="8"/>
      <c r="N10" s="8"/>
      <c r="P10" s="8"/>
      <c r="R10" s="8"/>
      <c r="T10" s="8"/>
      <c r="V10" s="8"/>
      <c r="X10" s="8"/>
      <c r="Z10" s="8"/>
      <c r="AB10" s="8"/>
      <c r="AD10" s="8"/>
    </row>
    <row r="11" spans="2:30" ht="15">
      <c r="B11" s="13" t="s">
        <v>40</v>
      </c>
      <c r="G11" s="2" t="s">
        <v>1</v>
      </c>
      <c r="H11" s="2">
        <v>433</v>
      </c>
      <c r="I11" s="13" t="s">
        <v>1</v>
      </c>
      <c r="J11" s="2">
        <v>421</v>
      </c>
      <c r="L11" s="18">
        <v>62961</v>
      </c>
      <c r="N11" s="2">
        <v>433</v>
      </c>
      <c r="P11" s="2">
        <v>441</v>
      </c>
      <c r="R11" s="7">
        <v>67431</v>
      </c>
      <c r="T11" s="2">
        <v>433</v>
      </c>
      <c r="V11" s="2">
        <v>441</v>
      </c>
      <c r="X11" s="18">
        <v>67431</v>
      </c>
      <c r="Z11" s="2">
        <f>T11-N11</f>
        <v>0</v>
      </c>
      <c r="AB11" s="2">
        <f>V11-P11</f>
        <v>0</v>
      </c>
      <c r="AD11" s="18">
        <f>X11-R11</f>
        <v>0</v>
      </c>
    </row>
    <row r="12" ht="15">
      <c r="AD12" s="7"/>
    </row>
    <row r="13" spans="2:30" ht="15">
      <c r="B13" s="2" t="s">
        <v>11</v>
      </c>
      <c r="G13" s="2" t="s">
        <v>1</v>
      </c>
      <c r="H13" s="2">
        <f>SUM(H11:H11)</f>
        <v>433</v>
      </c>
      <c r="J13" s="2">
        <f>SUM(J11:J11)</f>
        <v>421</v>
      </c>
      <c r="L13" s="2">
        <f>SUM(L11:L11)</f>
        <v>62961</v>
      </c>
      <c r="M13" s="7"/>
      <c r="N13" s="2">
        <f>SUM(N11:N11)</f>
        <v>433</v>
      </c>
      <c r="O13" s="7"/>
      <c r="P13" s="2">
        <v>421</v>
      </c>
      <c r="Q13" s="7"/>
      <c r="R13" s="2">
        <f>SUM(R11:R11)</f>
        <v>67431</v>
      </c>
      <c r="S13" s="7"/>
      <c r="T13" s="2">
        <f>SUM(T11:T11)</f>
        <v>433</v>
      </c>
      <c r="U13" s="7"/>
      <c r="V13" s="2">
        <v>421</v>
      </c>
      <c r="W13" s="7"/>
      <c r="X13" s="2">
        <f>SUM(X11:X11)</f>
        <v>67431</v>
      </c>
      <c r="Y13" s="7"/>
      <c r="Z13" s="2">
        <f>SUM(Z11:Z11)</f>
        <v>0</v>
      </c>
      <c r="AB13" s="2">
        <f>SUM(AB11:AB11)</f>
        <v>0</v>
      </c>
      <c r="AC13" s="7"/>
      <c r="AD13" s="2">
        <f>SUM(AD11:AD11)</f>
        <v>0</v>
      </c>
    </row>
    <row r="14" spans="13:29" ht="15">
      <c r="M14" s="7"/>
      <c r="O14" s="7"/>
      <c r="Q14" s="7"/>
      <c r="S14" s="7"/>
      <c r="U14" s="7"/>
      <c r="W14" s="7"/>
      <c r="Y14" s="7"/>
      <c r="AC14" s="7"/>
    </row>
    <row r="15" spans="2:30" ht="15">
      <c r="B15" s="2" t="s">
        <v>9</v>
      </c>
      <c r="H15" s="34"/>
      <c r="I15" s="35"/>
      <c r="J15" s="36">
        <v>20</v>
      </c>
      <c r="K15" s="35"/>
      <c r="L15" s="34">
        <v>0</v>
      </c>
      <c r="M15" s="37"/>
      <c r="N15" s="34"/>
      <c r="O15" s="37"/>
      <c r="P15" s="36">
        <v>20</v>
      </c>
      <c r="Q15" s="37"/>
      <c r="R15" s="34">
        <v>0</v>
      </c>
      <c r="S15" s="37"/>
      <c r="T15" s="34"/>
      <c r="U15" s="37"/>
      <c r="V15" s="36">
        <v>20</v>
      </c>
      <c r="W15" s="37"/>
      <c r="X15" s="34">
        <v>0</v>
      </c>
      <c r="Y15" s="37"/>
      <c r="Z15" s="34">
        <v>0</v>
      </c>
      <c r="AA15" s="35"/>
      <c r="AB15" s="36">
        <f>V15-P15</f>
        <v>0</v>
      </c>
      <c r="AC15" s="37"/>
      <c r="AD15" s="34">
        <v>0</v>
      </c>
    </row>
    <row r="16" spans="13:29" ht="15">
      <c r="M16" s="7"/>
      <c r="O16" s="7"/>
      <c r="Q16" s="7"/>
      <c r="S16" s="7"/>
      <c r="U16" s="7"/>
      <c r="W16" s="7"/>
      <c r="Y16" s="7"/>
      <c r="AC16" s="7"/>
    </row>
    <row r="17" spans="2:30" ht="15">
      <c r="B17" s="2" t="s">
        <v>5</v>
      </c>
      <c r="H17" s="2">
        <f>H13+H15</f>
        <v>433</v>
      </c>
      <c r="J17" s="2">
        <f>J13+J15</f>
        <v>441</v>
      </c>
      <c r="L17" s="2">
        <f>L13+L15</f>
        <v>62961</v>
      </c>
      <c r="M17" s="7"/>
      <c r="N17" s="2">
        <f>N13+N15</f>
        <v>433</v>
      </c>
      <c r="O17" s="7"/>
      <c r="P17" s="2">
        <f>P13+P15</f>
        <v>441</v>
      </c>
      <c r="Q17" s="7"/>
      <c r="R17" s="2">
        <f>R13+R15</f>
        <v>67431</v>
      </c>
      <c r="S17" s="7"/>
      <c r="T17" s="2">
        <f>T13+T15</f>
        <v>433</v>
      </c>
      <c r="U17" s="7"/>
      <c r="V17" s="2">
        <f>V13+V15</f>
        <v>441</v>
      </c>
      <c r="W17" s="7"/>
      <c r="X17" s="2">
        <f>X13+X15</f>
        <v>67431</v>
      </c>
      <c r="Y17" s="7"/>
      <c r="Z17" s="2">
        <f>Z13+Z15</f>
        <v>0</v>
      </c>
      <c r="AB17" s="2">
        <f>AB13+AB15</f>
        <v>0</v>
      </c>
      <c r="AC17" s="7"/>
      <c r="AD17" s="2">
        <f>AD13+AD15</f>
        <v>0</v>
      </c>
    </row>
    <row r="18" spans="13:29" ht="15">
      <c r="M18" s="7"/>
      <c r="O18" s="7"/>
      <c r="Q18" s="7"/>
      <c r="S18" s="7"/>
      <c r="U18" s="7"/>
      <c r="W18" s="7"/>
      <c r="Y18" s="7"/>
      <c r="AC18" s="7"/>
    </row>
    <row r="20" spans="2:30" ht="15" customHeight="1">
      <c r="B20" s="80" t="s">
        <v>49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</row>
    <row r="21" spans="2:30" ht="15" customHeight="1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5"/>
    </row>
    <row r="22" spans="2:30" ht="15" customHeight="1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5"/>
    </row>
    <row r="23" spans="2:30" ht="15" customHeight="1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5"/>
    </row>
    <row r="24" spans="2:30" ht="15" customHeight="1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5"/>
    </row>
    <row r="25" spans="2:30" ht="15" customHeight="1"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5"/>
    </row>
    <row r="26" spans="2:30" ht="15" customHeight="1"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</row>
    <row r="29" spans="1:30" ht="15">
      <c r="A29" s="12"/>
      <c r="B29" s="4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.75">
      <c r="A30" s="5"/>
      <c r="B30" s="5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256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30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0"/>
      <c r="AA32" s="1"/>
      <c r="AB32" s="10"/>
      <c r="AC32" s="1"/>
      <c r="AD32" s="1"/>
    </row>
    <row r="33" spans="1:30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</sheetData>
  <mergeCells count="1">
    <mergeCell ref="B20:AD26"/>
  </mergeCells>
  <printOptions/>
  <pageMargins left="0.75" right="0.75" top="1" bottom="1" header="0.5" footer="0.5"/>
  <pageSetup horizontalDpi="600" verticalDpi="600" orientation="landscape" scale="55" r:id="rId1"/>
  <rowBreaks count="1" manualBreakCount="1">
    <brk id="2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James Ness</cp:lastModifiedBy>
  <cp:lastPrinted>2005-01-21T21:09:41Z</cp:lastPrinted>
  <dcterms:created xsi:type="dcterms:W3CDTF">2003-12-29T19:39:16Z</dcterms:created>
  <dcterms:modified xsi:type="dcterms:W3CDTF">2005-03-03T15:03:02Z</dcterms:modified>
  <cp:category/>
  <cp:version/>
  <cp:contentType/>
  <cp:contentStatus/>
</cp:coreProperties>
</file>