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5" windowWidth="1323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'Data'!$A$1:$S$37</definedName>
    <definedName name="SOURCE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<sst xmlns="http://schemas.openxmlformats.org/spreadsheetml/2006/main" count="94" uniqueCount="60">
  <si>
    <t>[Based on reports alleging child abuse and neglect that were referred</t>
  </si>
  <si>
    <t xml:space="preserve">for investigation by the respective child protective services agency in </t>
  </si>
  <si>
    <t>The majority of States provided duplicated counts.</t>
  </si>
  <si>
    <t xml:space="preserve">presented below. A substantiated case represents a type of </t>
  </si>
  <si>
    <t xml:space="preserve">investigation disposition that determines that there is sufficient </t>
  </si>
  <si>
    <t>occurred or that the child is at risk of maltreatment. An indicated</t>
  </si>
  <si>
    <t xml:space="preserve">case represents a type of disposition that concludes that there was a </t>
  </si>
  <si>
    <t>reason to suspect maltreatment had occurred]</t>
  </si>
  <si>
    <t xml:space="preserve">         1990</t>
  </si>
  <si>
    <t>2002</t>
  </si>
  <si>
    <t>Item</t>
  </si>
  <si>
    <t>Number</t>
  </si>
  <si>
    <t>Percent</t>
  </si>
  <si>
    <t xml:space="preserve">    Victims, total</t>
  </si>
  <si>
    <t>(X)</t>
  </si>
  <si>
    <t xml:space="preserve">Neglect </t>
  </si>
  <si>
    <t>Physical abuse</t>
  </si>
  <si>
    <t>Sexual abuse</t>
  </si>
  <si>
    <t>Emotional maltreatment</t>
  </si>
  <si>
    <t>Medical neglect</t>
  </si>
  <si>
    <t>(NA)</t>
  </si>
  <si>
    <t>Other and unknown</t>
  </si>
  <si>
    <t>Male</t>
  </si>
  <si>
    <t>Female</t>
  </si>
  <si>
    <t>Unknown</t>
  </si>
  <si>
    <t>1 year and younger</t>
  </si>
  <si>
    <t>2 to 5 years old</t>
  </si>
  <si>
    <t>6 to 9 years old</t>
  </si>
  <si>
    <t>10 to 13 years old</t>
  </si>
  <si>
    <t>14 to 17 years old</t>
  </si>
  <si>
    <t>*</t>
  </si>
  <si>
    <t>INTERNET LINK</t>
  </si>
  <si>
    <t xml:space="preserve">2003 </t>
  </si>
  <si>
    <t xml:space="preserve">\2 A child may be a victim of more than one maltreatment.  </t>
  </si>
  <si>
    <t>FOOTNOTES</t>
  </si>
  <si>
    <t>http://www.acf.hhs.gov/programs/cb/stats_research/index.htm</t>
  </si>
  <si>
    <t xml:space="preserve">2004 </t>
  </si>
  <si>
    <t xml:space="preserve">    Victims, total </t>
  </si>
  <si>
    <t xml:space="preserve">\3 The increase in unknown age, sex, and race in 2005 is due to some </t>
  </si>
  <si>
    <t xml:space="preserve">each state. The reporting period may be either calendar or fiscal year. </t>
  </si>
  <si>
    <t xml:space="preserve">Also, varying number of states reported the various characteristics </t>
  </si>
  <si>
    <t>evidence under state law to conclude that maltreatment</t>
  </si>
  <si>
    <t>18 years old and over</t>
  </si>
  <si>
    <t>Therefore, the total for this item adds up to more than 100 percent.</t>
  </si>
  <si>
    <t>Source: U.S. Department of Health and Human Services, Administration for Children and Families,</t>
  </si>
  <si>
    <t>2005 \1</t>
  </si>
  <si>
    <t>states reporting summary data without breakdown of corresponding fields.</t>
  </si>
  <si>
    <t>TYPES OF SUBSTANTIATED MALTREATMENT \2</t>
  </si>
  <si>
    <t>HEADNOTE</t>
  </si>
  <si>
    <t>Back to data.</t>
  </si>
  <si>
    <t>See notes.</t>
  </si>
  <si>
    <t>2007</t>
  </si>
  <si>
    <t>2006 \1</t>
  </si>
  <si>
    <t>SEX OF VICTIM \3, \4</t>
  </si>
  <si>
    <t>AGE OF VICTIM \3, \4</t>
  </si>
  <si>
    <t>\4 Unknown data not shown.</t>
  </si>
  <si>
    <t>\1 Data have been revised.</t>
  </si>
  <si>
    <r>
      <t>Table 330.</t>
    </r>
    <r>
      <rPr>
        <b/>
        <sz val="12"/>
        <color indexed="8"/>
        <rFont val="Courier New"/>
        <family val="3"/>
      </rPr>
      <t xml:space="preserve"> Child Abuse and Neglect Cases Substantiated and Indicated--Victim Characteristics</t>
    </r>
  </si>
  <si>
    <t>Statistics and Research, Child Maltreatment 2007, annual;</t>
  </si>
  <si>
    <t>Statistics and Research, Child Maltreatment 2007, annual.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</si>
</sst>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</numFmts>
  <fonts count="2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5" fillId="0" borderId="0" xfId="49" applyNumberForma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fill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49" fontId="8" fillId="0" borderId="13" xfId="0" applyNumberFormat="1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7" fillId="0" borderId="14" xfId="0" applyFont="1" applyBorder="1" applyAlignment="1">
      <alignment horizontal="fill"/>
    </xf>
    <xf numFmtId="0" fontId="7" fillId="0" borderId="10" xfId="0" applyFont="1" applyFill="1" applyBorder="1" applyAlignment="1">
      <alignment horizontal="fill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3" fontId="8" fillId="0" borderId="15" xfId="0" applyNumberFormat="1" applyFont="1" applyBorder="1" applyAlignment="1">
      <alignment/>
    </xf>
    <xf numFmtId="17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15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17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fill"/>
    </xf>
    <xf numFmtId="0" fontId="7" fillId="0" borderId="16" xfId="0" applyFont="1" applyBorder="1" applyAlignment="1">
      <alignment/>
    </xf>
    <xf numFmtId="49" fontId="8" fillId="0" borderId="12" xfId="0" applyNumberFormat="1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fill"/>
    </xf>
    <xf numFmtId="0" fontId="7" fillId="0" borderId="15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 horizontal="fill"/>
    </xf>
    <xf numFmtId="0" fontId="7" fillId="0" borderId="11" xfId="0" applyFont="1" applyBorder="1" applyAlignment="1">
      <alignment horizontal="right"/>
    </xf>
    <xf numFmtId="0" fontId="7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Continuous"/>
    </xf>
    <xf numFmtId="3" fontId="7" fillId="0" borderId="14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9" fillId="0" borderId="0" xfId="49" applyNumberFormat="1" applyFont="1" applyAlignment="1" applyProtection="1">
      <alignment/>
      <protection/>
    </xf>
    <xf numFmtId="0" fontId="5" fillId="0" borderId="0" xfId="49" applyAlignment="1" applyProtection="1">
      <alignment/>
      <protection/>
    </xf>
    <xf numFmtId="0" fontId="10" fillId="0" borderId="0" xfId="49" applyNumberFormat="1" applyFont="1" applyAlignment="1" applyProtection="1">
      <alignment/>
      <protection/>
    </xf>
    <xf numFmtId="0" fontId="7" fillId="0" borderId="17" xfId="0" applyFont="1" applyFill="1" applyBorder="1" applyAlignment="1">
      <alignment horizontal="fill"/>
    </xf>
    <xf numFmtId="172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right"/>
    </xf>
    <xf numFmtId="174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2" fontId="0" fillId="0" borderId="17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f.hhs.gov/programs/cb/stats_research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5"/>
  <sheetViews>
    <sheetView showGridLines="0" tabSelected="1" showOutlineSymbols="0" zoomScale="75" zoomScaleNormal="75" zoomScaleSheetLayoutView="100" zoomScalePageLayoutView="0" workbookViewId="0" topLeftCell="A1">
      <selection activeCell="T13" sqref="T13"/>
    </sheetView>
  </sheetViews>
  <sheetFormatPr defaultColWidth="16.69921875" defaultRowHeight="15.75"/>
  <cols>
    <col min="1" max="1" width="54.09765625" style="6" customWidth="1"/>
    <col min="2" max="3" width="10.796875" style="6" hidden="1" customWidth="1"/>
    <col min="4" max="4" width="12.796875" style="6" customWidth="1"/>
    <col min="5" max="5" width="10.69921875" style="6" customWidth="1"/>
    <col min="6" max="6" width="12.796875" style="6" hidden="1" customWidth="1"/>
    <col min="7" max="7" width="10.69921875" style="6" hidden="1" customWidth="1"/>
    <col min="8" max="8" width="13.19921875" style="6" hidden="1" customWidth="1"/>
    <col min="9" max="9" width="11.69921875" style="6" hidden="1" customWidth="1"/>
    <col min="10" max="13" width="11" style="6" hidden="1" customWidth="1"/>
    <col min="14" max="16" width="11.09765625" style="6" customWidth="1"/>
    <col min="17" max="17" width="12" style="6" customWidth="1"/>
    <col min="18" max="18" width="12.09765625" style="6" customWidth="1"/>
    <col min="19" max="19" width="12.19921875" style="6" customWidth="1"/>
    <col min="20" max="16384" width="16.69921875" style="6" customWidth="1"/>
  </cols>
  <sheetData>
    <row r="1" spans="1:9" s="8" customFormat="1" ht="16.5">
      <c r="A1" s="6" t="s">
        <v>57</v>
      </c>
      <c r="B1" s="7"/>
      <c r="C1" s="7"/>
      <c r="D1" s="7"/>
      <c r="E1" s="7"/>
      <c r="F1" s="7"/>
      <c r="G1" s="7"/>
      <c r="H1" s="7"/>
      <c r="I1" s="7"/>
    </row>
    <row r="2" spans="1:9" ht="16.5">
      <c r="A2" s="8"/>
      <c r="B2" s="5"/>
      <c r="C2" s="5"/>
      <c r="D2" s="5"/>
      <c r="E2" s="5"/>
      <c r="F2" s="5"/>
      <c r="G2" s="5"/>
      <c r="H2" s="5"/>
      <c r="I2" s="5"/>
    </row>
    <row r="3" spans="1:9" ht="15.75">
      <c r="A3" s="84" t="s">
        <v>50</v>
      </c>
      <c r="B3" s="5"/>
      <c r="C3" s="5"/>
      <c r="D3" s="5"/>
      <c r="E3" s="5"/>
      <c r="F3" s="5"/>
      <c r="G3" s="5"/>
      <c r="H3" s="5"/>
      <c r="I3" s="5"/>
    </row>
    <row r="4" spans="1:1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54"/>
      <c r="M4" s="54"/>
      <c r="S4" s="11"/>
    </row>
    <row r="5" spans="1:19" ht="16.5">
      <c r="A5" s="55"/>
      <c r="B5" s="13" t="s">
        <v>8</v>
      </c>
      <c r="C5" s="62"/>
      <c r="D5" s="91">
        <v>2000</v>
      </c>
      <c r="E5" s="14"/>
      <c r="F5" s="15">
        <v>2001</v>
      </c>
      <c r="G5" s="15"/>
      <c r="H5" s="16" t="s">
        <v>9</v>
      </c>
      <c r="I5" s="17"/>
      <c r="J5" s="18" t="s">
        <v>32</v>
      </c>
      <c r="K5" s="19"/>
      <c r="L5" s="56" t="s">
        <v>36</v>
      </c>
      <c r="M5" s="19"/>
      <c r="N5" s="73" t="s">
        <v>45</v>
      </c>
      <c r="O5" s="19"/>
      <c r="P5" s="56" t="s">
        <v>52</v>
      </c>
      <c r="Q5" s="19"/>
      <c r="R5" s="56" t="s">
        <v>51</v>
      </c>
      <c r="S5" s="88"/>
    </row>
    <row r="6" spans="1:19" ht="15.75">
      <c r="A6" s="70" t="s">
        <v>10</v>
      </c>
      <c r="B6" s="20"/>
      <c r="C6" s="63"/>
      <c r="D6" s="20"/>
      <c r="E6" s="9"/>
      <c r="F6" s="9"/>
      <c r="G6" s="9"/>
      <c r="H6" s="9"/>
      <c r="I6" s="9"/>
      <c r="J6" s="21"/>
      <c r="K6" s="21"/>
      <c r="L6" s="57"/>
      <c r="M6" s="21"/>
      <c r="N6" s="57"/>
      <c r="O6" s="21"/>
      <c r="P6" s="57"/>
      <c r="Q6" s="21"/>
      <c r="R6" s="57"/>
      <c r="S6" s="85"/>
    </row>
    <row r="7" spans="1:19" ht="15.75">
      <c r="A7" s="65"/>
      <c r="B7" s="22" t="s">
        <v>11</v>
      </c>
      <c r="C7" s="64" t="s">
        <v>12</v>
      </c>
      <c r="D7" s="22" t="s">
        <v>11</v>
      </c>
      <c r="E7" s="23" t="s">
        <v>12</v>
      </c>
      <c r="F7" s="23" t="s">
        <v>11</v>
      </c>
      <c r="G7" s="23" t="s">
        <v>12</v>
      </c>
      <c r="H7" s="23" t="s">
        <v>11</v>
      </c>
      <c r="I7" s="23" t="s">
        <v>12</v>
      </c>
      <c r="J7" s="24" t="s">
        <v>11</v>
      </c>
      <c r="K7" s="24" t="s">
        <v>12</v>
      </c>
      <c r="L7" s="58" t="s">
        <v>11</v>
      </c>
      <c r="M7" s="72" t="s">
        <v>12</v>
      </c>
      <c r="N7" s="58" t="s">
        <v>11</v>
      </c>
      <c r="O7" s="24" t="s">
        <v>12</v>
      </c>
      <c r="P7" s="58" t="s">
        <v>11</v>
      </c>
      <c r="Q7" s="24" t="s">
        <v>12</v>
      </c>
      <c r="R7" s="58" t="s">
        <v>11</v>
      </c>
      <c r="S7" s="89" t="s">
        <v>12</v>
      </c>
    </row>
    <row r="8" spans="1:19" ht="15.75">
      <c r="A8" s="63"/>
      <c r="B8" s="20"/>
      <c r="C8" s="63"/>
      <c r="D8" s="20"/>
      <c r="E8" s="9"/>
      <c r="F8" s="9"/>
      <c r="G8" s="9"/>
      <c r="H8" s="9"/>
      <c r="I8" s="9"/>
      <c r="J8" s="21"/>
      <c r="K8" s="21"/>
      <c r="L8" s="57"/>
      <c r="M8" s="21"/>
      <c r="N8" s="57"/>
      <c r="O8" s="85"/>
      <c r="P8" s="21"/>
      <c r="Q8" s="85"/>
      <c r="R8" s="21"/>
      <c r="S8" s="85"/>
    </row>
    <row r="9" spans="1:19" ht="15.75">
      <c r="A9" s="70" t="s">
        <v>47</v>
      </c>
      <c r="B9" s="26"/>
      <c r="C9" s="65"/>
      <c r="D9" s="26"/>
      <c r="E9" s="5"/>
      <c r="F9" s="5"/>
      <c r="G9" s="5"/>
      <c r="H9" s="5"/>
      <c r="I9" s="5"/>
      <c r="J9" s="27"/>
      <c r="K9" s="27"/>
      <c r="L9" s="59"/>
      <c r="M9" s="12"/>
      <c r="N9" s="59"/>
      <c r="O9" s="12"/>
      <c r="P9" s="10"/>
      <c r="Q9" s="12"/>
      <c r="S9" s="12"/>
    </row>
    <row r="10" spans="1:68" ht="16.5">
      <c r="A10" s="71" t="s">
        <v>37</v>
      </c>
      <c r="B10" s="28">
        <v>690658</v>
      </c>
      <c r="C10" s="66" t="s">
        <v>14</v>
      </c>
      <c r="D10" s="28">
        <v>864837</v>
      </c>
      <c r="E10" s="69">
        <v>116.5</v>
      </c>
      <c r="F10" s="31">
        <v>904666</v>
      </c>
      <c r="G10" s="29" t="s">
        <v>14</v>
      </c>
      <c r="H10" s="32">
        <v>897168</v>
      </c>
      <c r="I10" s="29" t="s">
        <v>14</v>
      </c>
      <c r="J10" s="33">
        <v>893296</v>
      </c>
      <c r="K10" s="34">
        <v>113.32</v>
      </c>
      <c r="L10" s="28">
        <v>876937</v>
      </c>
      <c r="M10" s="60">
        <v>113.32</v>
      </c>
      <c r="N10" s="101">
        <v>900143</v>
      </c>
      <c r="O10" s="86">
        <v>114</v>
      </c>
      <c r="P10" s="32">
        <v>885258</v>
      </c>
      <c r="Q10" s="87">
        <v>114.1</v>
      </c>
      <c r="R10" s="32">
        <v>753351</v>
      </c>
      <c r="S10" s="86">
        <v>114.3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19" ht="15.75">
      <c r="A11" s="65" t="s">
        <v>15</v>
      </c>
      <c r="B11" s="36">
        <v>338770</v>
      </c>
      <c r="C11" s="61">
        <f>0.491*100</f>
        <v>49.1</v>
      </c>
      <c r="D11" s="36">
        <v>517118</v>
      </c>
      <c r="E11" s="5">
        <v>59.8</v>
      </c>
      <c r="F11" s="38">
        <v>518014</v>
      </c>
      <c r="G11" s="37">
        <v>57.3</v>
      </c>
      <c r="H11" s="39">
        <v>525131</v>
      </c>
      <c r="I11" s="40">
        <v>58.53</v>
      </c>
      <c r="J11" s="41">
        <v>550178</v>
      </c>
      <c r="K11" s="42">
        <v>61.59</v>
      </c>
      <c r="L11" s="36">
        <v>518519</v>
      </c>
      <c r="M11" s="61">
        <v>59.13</v>
      </c>
      <c r="N11" s="102">
        <v>573581</v>
      </c>
      <c r="O11" s="94">
        <v>63.72109764781818</v>
      </c>
      <c r="P11" s="93">
        <v>567850</v>
      </c>
      <c r="Q11" s="12">
        <v>64.1</v>
      </c>
      <c r="R11" s="93">
        <v>530770</v>
      </c>
      <c r="S11" s="94">
        <v>70.5</v>
      </c>
    </row>
    <row r="12" spans="1:19" ht="15.75">
      <c r="A12" s="65" t="s">
        <v>16</v>
      </c>
      <c r="B12" s="36">
        <v>186801</v>
      </c>
      <c r="C12" s="61">
        <f>0.27*100</f>
        <v>27</v>
      </c>
      <c r="D12" s="36">
        <v>167713</v>
      </c>
      <c r="E12" s="5">
        <v>19.4</v>
      </c>
      <c r="F12" s="38">
        <v>168510</v>
      </c>
      <c r="G12" s="37">
        <v>18.6</v>
      </c>
      <c r="H12" s="39">
        <v>167168</v>
      </c>
      <c r="I12" s="40">
        <v>18.63</v>
      </c>
      <c r="J12" s="41">
        <v>164689</v>
      </c>
      <c r="K12" s="42">
        <v>18.44</v>
      </c>
      <c r="L12" s="36">
        <v>151108</v>
      </c>
      <c r="M12" s="61">
        <v>17.23</v>
      </c>
      <c r="N12" s="102">
        <v>153166</v>
      </c>
      <c r="O12" s="94">
        <v>17.01574083228998</v>
      </c>
      <c r="P12" s="93">
        <v>142147</v>
      </c>
      <c r="Q12" s="94">
        <v>16.1</v>
      </c>
      <c r="R12" s="93">
        <v>122019</v>
      </c>
      <c r="S12" s="94">
        <v>16.2</v>
      </c>
    </row>
    <row r="13" spans="1:19" ht="15.75">
      <c r="A13" s="65" t="s">
        <v>17</v>
      </c>
      <c r="B13" s="36">
        <v>119506</v>
      </c>
      <c r="C13" s="61">
        <f>0.173*100</f>
        <v>17.299999999999997</v>
      </c>
      <c r="D13" s="36">
        <v>87770</v>
      </c>
      <c r="E13" s="5">
        <v>10.2</v>
      </c>
      <c r="F13" s="38">
        <v>86857</v>
      </c>
      <c r="G13" s="37">
        <v>9.6</v>
      </c>
      <c r="H13" s="39">
        <v>88688</v>
      </c>
      <c r="I13" s="40">
        <v>9.89</v>
      </c>
      <c r="J13" s="41">
        <v>87078</v>
      </c>
      <c r="K13" s="42">
        <v>9.75</v>
      </c>
      <c r="L13" s="36">
        <v>83221</v>
      </c>
      <c r="M13" s="61">
        <v>9.49</v>
      </c>
      <c r="N13" s="102">
        <v>84452</v>
      </c>
      <c r="O13" s="94">
        <v>9.382064849696103</v>
      </c>
      <c r="P13" s="93">
        <v>78166</v>
      </c>
      <c r="Q13" s="94">
        <v>8.8</v>
      </c>
      <c r="R13" s="93">
        <v>70793</v>
      </c>
      <c r="S13" s="94">
        <v>9.382064849696103</v>
      </c>
    </row>
    <row r="14" spans="1:19" ht="15.75">
      <c r="A14" s="5" t="s">
        <v>18</v>
      </c>
      <c r="B14" s="36">
        <v>45621</v>
      </c>
      <c r="C14" s="61">
        <f>0.066*100</f>
        <v>6.6000000000000005</v>
      </c>
      <c r="D14" s="36">
        <v>66965</v>
      </c>
      <c r="E14" s="5">
        <v>7.7</v>
      </c>
      <c r="F14" s="38">
        <v>61776</v>
      </c>
      <c r="G14" s="37">
        <v>6.8</v>
      </c>
      <c r="H14" s="39">
        <v>58029</v>
      </c>
      <c r="I14" s="40">
        <v>6.47</v>
      </c>
      <c r="J14" s="41">
        <v>57391</v>
      </c>
      <c r="K14" s="42">
        <v>6.42</v>
      </c>
      <c r="L14" s="36">
        <v>61157</v>
      </c>
      <c r="M14" s="61">
        <v>6.97</v>
      </c>
      <c r="N14" s="102">
        <v>66054</v>
      </c>
      <c r="O14" s="94">
        <v>7.338167380071833</v>
      </c>
      <c r="P14" s="93">
        <v>58563</v>
      </c>
      <c r="Q14" s="94">
        <v>6.6</v>
      </c>
      <c r="R14" s="93">
        <v>52712</v>
      </c>
      <c r="S14" s="94">
        <v>7</v>
      </c>
    </row>
    <row r="15" spans="1:19" ht="15.75">
      <c r="A15" s="65" t="s">
        <v>19</v>
      </c>
      <c r="B15" s="43" t="s">
        <v>20</v>
      </c>
      <c r="C15" s="67" t="s">
        <v>20</v>
      </c>
      <c r="D15" s="36">
        <v>25498</v>
      </c>
      <c r="E15" s="37">
        <v>3</v>
      </c>
      <c r="F15" s="38">
        <v>17670</v>
      </c>
      <c r="G15" s="37">
        <v>2</v>
      </c>
      <c r="H15" s="39">
        <v>18128</v>
      </c>
      <c r="I15" s="40">
        <v>2.02</v>
      </c>
      <c r="J15" s="41">
        <v>17945</v>
      </c>
      <c r="K15" s="42">
        <v>2.01</v>
      </c>
      <c r="L15" s="36">
        <v>17211</v>
      </c>
      <c r="M15" s="61">
        <v>1.96</v>
      </c>
      <c r="N15" s="102">
        <v>17637</v>
      </c>
      <c r="O15" s="94">
        <v>2</v>
      </c>
      <c r="P15" s="93">
        <v>19542</v>
      </c>
      <c r="Q15" s="94">
        <v>2.2</v>
      </c>
      <c r="R15" s="93">
        <v>16523</v>
      </c>
      <c r="S15" s="94">
        <v>2.2</v>
      </c>
    </row>
    <row r="16" spans="1:19" ht="15.75">
      <c r="A16" s="65" t="s">
        <v>21</v>
      </c>
      <c r="B16" s="36">
        <v>67272</v>
      </c>
      <c r="C16" s="61">
        <f>0.097*100</f>
        <v>9.700000000000001</v>
      </c>
      <c r="D16" s="36">
        <v>146184</v>
      </c>
      <c r="E16" s="5">
        <v>16.9</v>
      </c>
      <c r="F16" s="38">
        <v>178327</v>
      </c>
      <c r="G16" s="37">
        <v>19.7</v>
      </c>
      <c r="H16" s="39">
        <v>170847</v>
      </c>
      <c r="I16" s="40">
        <v>19.04</v>
      </c>
      <c r="J16" s="41">
        <v>134964</v>
      </c>
      <c r="K16" s="42">
        <v>15.11</v>
      </c>
      <c r="L16" s="36">
        <v>162498</v>
      </c>
      <c r="M16" s="61">
        <v>18.53</v>
      </c>
      <c r="N16" s="36">
        <v>139063</v>
      </c>
      <c r="O16" s="12">
        <v>15.4</v>
      </c>
      <c r="P16" s="93">
        <v>144108</v>
      </c>
      <c r="Q16" s="94">
        <v>16.3</v>
      </c>
      <c r="R16" s="93">
        <v>68059</v>
      </c>
      <c r="S16" s="61">
        <v>9</v>
      </c>
    </row>
    <row r="17" spans="1:19" ht="15.75">
      <c r="A17" s="70" t="s">
        <v>53</v>
      </c>
      <c r="B17" s="36"/>
      <c r="C17" s="61"/>
      <c r="D17" s="36"/>
      <c r="E17" s="5"/>
      <c r="F17" s="38"/>
      <c r="G17" s="5"/>
      <c r="H17" s="39"/>
      <c r="J17" s="41"/>
      <c r="K17" s="44"/>
      <c r="L17" s="59"/>
      <c r="M17" s="12"/>
      <c r="N17" s="59"/>
      <c r="O17" s="12"/>
      <c r="P17" s="10"/>
      <c r="Q17" s="12"/>
      <c r="S17" s="12"/>
    </row>
    <row r="18" spans="1:43" ht="16.5">
      <c r="A18" s="71" t="s">
        <v>13</v>
      </c>
      <c r="B18" s="28">
        <v>742519</v>
      </c>
      <c r="C18" s="60">
        <f>1*100</f>
        <v>100</v>
      </c>
      <c r="D18" s="28">
        <v>864837</v>
      </c>
      <c r="E18" s="35">
        <v>100</v>
      </c>
      <c r="F18" s="30">
        <v>904666</v>
      </c>
      <c r="G18" s="35">
        <v>100</v>
      </c>
      <c r="H18" s="32">
        <v>897168</v>
      </c>
      <c r="I18" s="45">
        <v>100</v>
      </c>
      <c r="J18" s="33">
        <v>893296</v>
      </c>
      <c r="K18" s="46">
        <v>100</v>
      </c>
      <c r="L18" s="28">
        <v>876937</v>
      </c>
      <c r="M18" s="60">
        <v>100</v>
      </c>
      <c r="N18" s="101">
        <v>900143</v>
      </c>
      <c r="O18" s="60">
        <v>100</v>
      </c>
      <c r="P18" s="32">
        <v>885258</v>
      </c>
      <c r="Q18" s="90">
        <v>100</v>
      </c>
      <c r="R18" s="32">
        <v>753351</v>
      </c>
      <c r="S18" s="60">
        <v>100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19" ht="15.75">
      <c r="A19" s="65" t="s">
        <v>22</v>
      </c>
      <c r="B19" s="36">
        <v>323339</v>
      </c>
      <c r="C19" s="61">
        <f>0.435*100</f>
        <v>43.5</v>
      </c>
      <c r="D19" s="36">
        <v>413744</v>
      </c>
      <c r="E19" s="5">
        <v>47.8</v>
      </c>
      <c r="F19" s="38">
        <v>433999</v>
      </c>
      <c r="G19" s="37">
        <v>48</v>
      </c>
      <c r="H19" s="39">
        <v>429637</v>
      </c>
      <c r="I19" s="40">
        <v>47.89</v>
      </c>
      <c r="J19" s="41">
        <v>428948</v>
      </c>
      <c r="K19" s="42">
        <v>48.02</v>
      </c>
      <c r="L19" s="36">
        <v>422290</v>
      </c>
      <c r="M19" s="61">
        <v>48.16</v>
      </c>
      <c r="N19" s="102">
        <v>425739</v>
      </c>
      <c r="O19" s="95">
        <v>47.3</v>
      </c>
      <c r="P19" s="93">
        <v>427001</v>
      </c>
      <c r="Q19" s="12">
        <v>48.2</v>
      </c>
      <c r="R19" s="93">
        <v>362964</v>
      </c>
      <c r="S19" s="95">
        <v>48.2</v>
      </c>
    </row>
    <row r="20" spans="1:19" ht="15.75">
      <c r="A20" s="65" t="s">
        <v>23</v>
      </c>
      <c r="B20" s="36">
        <v>369919</v>
      </c>
      <c r="C20" s="61">
        <f>0.498*100</f>
        <v>49.8</v>
      </c>
      <c r="D20" s="36">
        <v>446230</v>
      </c>
      <c r="E20" s="5">
        <v>51.6</v>
      </c>
      <c r="F20" s="38">
        <v>466304</v>
      </c>
      <c r="G20" s="37">
        <v>51.5</v>
      </c>
      <c r="H20" s="39">
        <v>463675</v>
      </c>
      <c r="I20" s="40">
        <v>51.68</v>
      </c>
      <c r="J20" s="41">
        <v>461068</v>
      </c>
      <c r="K20" s="42">
        <v>51.61</v>
      </c>
      <c r="L20" s="36">
        <v>451718</v>
      </c>
      <c r="M20" s="61">
        <v>51.51</v>
      </c>
      <c r="N20" s="102">
        <v>455992</v>
      </c>
      <c r="O20" s="61">
        <v>50.7</v>
      </c>
      <c r="P20" s="93">
        <v>455548</v>
      </c>
      <c r="Q20" s="61">
        <v>51.5</v>
      </c>
      <c r="R20" s="93">
        <v>388090</v>
      </c>
      <c r="S20" s="61">
        <v>51.5</v>
      </c>
    </row>
    <row r="21" spans="1:19" ht="15.75">
      <c r="A21" s="65" t="s">
        <v>24</v>
      </c>
      <c r="B21" s="36">
        <v>49261</v>
      </c>
      <c r="C21" s="61">
        <f>0.066*100</f>
        <v>6.6000000000000005</v>
      </c>
      <c r="D21" s="36">
        <v>4872</v>
      </c>
      <c r="E21" s="5">
        <v>0.6</v>
      </c>
      <c r="F21" s="38">
        <v>4363</v>
      </c>
      <c r="G21" s="37">
        <v>0.5</v>
      </c>
      <c r="H21" s="39">
        <v>3856</v>
      </c>
      <c r="I21" s="40">
        <v>0.43</v>
      </c>
      <c r="J21" s="41">
        <v>3274</v>
      </c>
      <c r="K21" s="42">
        <v>0.37</v>
      </c>
      <c r="L21" s="36">
        <v>2929</v>
      </c>
      <c r="M21" s="61">
        <v>0.33</v>
      </c>
      <c r="N21" s="102">
        <v>18412</v>
      </c>
      <c r="O21" s="94">
        <v>2</v>
      </c>
      <c r="P21" s="93">
        <v>2709</v>
      </c>
      <c r="Q21" s="95">
        <v>0.3</v>
      </c>
      <c r="R21" s="93">
        <v>2297</v>
      </c>
      <c r="S21" s="94">
        <v>0.3</v>
      </c>
    </row>
    <row r="22" spans="1:19" ht="15.75">
      <c r="A22" s="70" t="s">
        <v>54</v>
      </c>
      <c r="B22" s="36"/>
      <c r="C22" s="61"/>
      <c r="D22" s="26"/>
      <c r="E22" s="5"/>
      <c r="F22" s="38"/>
      <c r="G22" s="5"/>
      <c r="H22" s="39"/>
      <c r="J22" s="41"/>
      <c r="K22" s="44"/>
      <c r="L22" s="59"/>
      <c r="M22" s="12"/>
      <c r="N22" s="59"/>
      <c r="O22" s="12"/>
      <c r="P22" s="10"/>
      <c r="Q22" s="94"/>
      <c r="S22" s="12"/>
    </row>
    <row r="23" spans="1:56" ht="16.5">
      <c r="A23" s="71" t="s">
        <v>13</v>
      </c>
      <c r="B23" s="28">
        <v>731282</v>
      </c>
      <c r="C23" s="60">
        <f>1*100</f>
        <v>100</v>
      </c>
      <c r="D23" s="28">
        <v>864837</v>
      </c>
      <c r="E23" s="35">
        <v>100</v>
      </c>
      <c r="F23" s="30">
        <v>904666</v>
      </c>
      <c r="G23" s="35">
        <v>100</v>
      </c>
      <c r="H23" s="32">
        <v>897168</v>
      </c>
      <c r="I23" s="45">
        <v>100</v>
      </c>
      <c r="J23" s="33">
        <v>893296</v>
      </c>
      <c r="K23" s="46">
        <v>100</v>
      </c>
      <c r="L23" s="28">
        <v>876937</v>
      </c>
      <c r="M23" s="60">
        <v>100</v>
      </c>
      <c r="N23" s="101">
        <v>901143</v>
      </c>
      <c r="O23" s="86">
        <v>100</v>
      </c>
      <c r="P23" s="96">
        <v>885258</v>
      </c>
      <c r="Q23" s="90">
        <v>100</v>
      </c>
      <c r="R23" s="96">
        <v>753351</v>
      </c>
      <c r="S23" s="86">
        <v>100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19" ht="15.75">
      <c r="A24" s="65" t="s">
        <v>25</v>
      </c>
      <c r="B24" s="36">
        <v>97101</v>
      </c>
      <c r="C24" s="61">
        <f>0.133*100</f>
        <v>13.3</v>
      </c>
      <c r="D24" s="36">
        <v>133094</v>
      </c>
      <c r="E24" s="5">
        <v>15.4</v>
      </c>
      <c r="F24" s="38">
        <v>140953</v>
      </c>
      <c r="G24" s="37">
        <v>15.6</v>
      </c>
      <c r="H24" s="39">
        <v>142189</v>
      </c>
      <c r="I24" s="40">
        <v>15.85</v>
      </c>
      <c r="J24" s="41">
        <v>144508</v>
      </c>
      <c r="K24" s="42">
        <v>16.18</v>
      </c>
      <c r="L24" s="36">
        <v>146670</v>
      </c>
      <c r="M24" s="61">
        <v>16.73</v>
      </c>
      <c r="N24" s="102">
        <v>155674</v>
      </c>
      <c r="O24" s="94">
        <v>17.3</v>
      </c>
      <c r="P24" s="93">
        <v>160785</v>
      </c>
      <c r="Q24" s="12">
        <v>18.2</v>
      </c>
      <c r="R24" s="93">
        <v>144137</v>
      </c>
      <c r="S24" s="94">
        <v>19.1</v>
      </c>
    </row>
    <row r="25" spans="1:19" ht="15.75">
      <c r="A25" s="65" t="s">
        <v>26</v>
      </c>
      <c r="B25" s="36">
        <v>172791</v>
      </c>
      <c r="C25" s="61">
        <f>0.236*100</f>
        <v>23.599999999999998</v>
      </c>
      <c r="D25" s="36">
        <v>205790</v>
      </c>
      <c r="E25" s="5">
        <v>23.8</v>
      </c>
      <c r="F25" s="38">
        <v>216123</v>
      </c>
      <c r="G25" s="37">
        <v>23.9</v>
      </c>
      <c r="H25" s="39">
        <v>218000</v>
      </c>
      <c r="I25" s="40">
        <v>24.3</v>
      </c>
      <c r="J25" s="41">
        <v>219725</v>
      </c>
      <c r="K25" s="42">
        <v>24.6</v>
      </c>
      <c r="L25" s="36">
        <v>218600</v>
      </c>
      <c r="M25" s="61">
        <v>24.93</v>
      </c>
      <c r="N25" s="102">
        <v>222246</v>
      </c>
      <c r="O25" s="94">
        <v>24.7</v>
      </c>
      <c r="P25" s="93">
        <v>221902</v>
      </c>
      <c r="Q25" s="94">
        <v>25.1</v>
      </c>
      <c r="R25" s="93">
        <v>188381</v>
      </c>
      <c r="S25" s="94">
        <v>25</v>
      </c>
    </row>
    <row r="26" spans="1:19" ht="15.75">
      <c r="A26" s="65" t="s">
        <v>27</v>
      </c>
      <c r="B26" s="36">
        <v>157681</v>
      </c>
      <c r="C26" s="61">
        <f>0.216*100</f>
        <v>21.6</v>
      </c>
      <c r="D26" s="36">
        <v>212186</v>
      </c>
      <c r="E26" s="5">
        <v>24.5</v>
      </c>
      <c r="F26" s="38">
        <v>218197</v>
      </c>
      <c r="G26" s="37">
        <v>24.1</v>
      </c>
      <c r="H26" s="39">
        <v>207862</v>
      </c>
      <c r="I26" s="40">
        <v>23.17</v>
      </c>
      <c r="J26" s="41">
        <v>202070</v>
      </c>
      <c r="K26" s="42">
        <v>22.62</v>
      </c>
      <c r="L26" s="36">
        <v>194038</v>
      </c>
      <c r="M26" s="61">
        <v>22.13</v>
      </c>
      <c r="N26" s="102">
        <v>192962</v>
      </c>
      <c r="O26" s="94">
        <v>21.4</v>
      </c>
      <c r="P26" s="93">
        <v>194239</v>
      </c>
      <c r="Q26" s="94">
        <v>21.9</v>
      </c>
      <c r="R26" s="93">
        <v>165119</v>
      </c>
      <c r="S26" s="94">
        <v>21.9</v>
      </c>
    </row>
    <row r="27" spans="1:19" ht="15.75">
      <c r="A27" s="65" t="s">
        <v>28</v>
      </c>
      <c r="B27" s="36">
        <v>135130</v>
      </c>
      <c r="C27" s="61">
        <f>0.185*100</f>
        <v>18.5</v>
      </c>
      <c r="D27" s="36">
        <v>176071</v>
      </c>
      <c r="E27" s="5">
        <v>20.4</v>
      </c>
      <c r="F27" s="38">
        <v>189672</v>
      </c>
      <c r="G27" s="37">
        <v>21</v>
      </c>
      <c r="H27" s="39">
        <v>188492</v>
      </c>
      <c r="I27" s="40">
        <v>21.01</v>
      </c>
      <c r="J27" s="41">
        <v>185995</v>
      </c>
      <c r="K27" s="42">
        <v>20.82</v>
      </c>
      <c r="L27" s="36">
        <v>177416</v>
      </c>
      <c r="M27" s="61">
        <v>20.23</v>
      </c>
      <c r="N27" s="102">
        <v>171005</v>
      </c>
      <c r="O27" s="94">
        <v>19</v>
      </c>
      <c r="P27" s="97">
        <v>164064</v>
      </c>
      <c r="Q27" s="94">
        <v>18.5</v>
      </c>
      <c r="R27" s="93">
        <v>133513</v>
      </c>
      <c r="S27" s="94">
        <v>17.7</v>
      </c>
    </row>
    <row r="28" spans="1:19" ht="15.75">
      <c r="A28" s="65" t="s">
        <v>29</v>
      </c>
      <c r="B28" s="36">
        <v>103383</v>
      </c>
      <c r="C28" s="61">
        <f>0.141*100</f>
        <v>14.099999999999998</v>
      </c>
      <c r="D28" s="36">
        <v>126207</v>
      </c>
      <c r="E28" s="25">
        <v>14.6</v>
      </c>
      <c r="F28" s="48">
        <v>134298</v>
      </c>
      <c r="G28" s="47">
        <v>14.9</v>
      </c>
      <c r="H28" s="49">
        <v>135070</v>
      </c>
      <c r="I28" s="50">
        <v>15.06</v>
      </c>
      <c r="J28" s="51">
        <v>135998</v>
      </c>
      <c r="K28" s="52">
        <v>15.22</v>
      </c>
      <c r="L28" s="36">
        <v>136479</v>
      </c>
      <c r="M28" s="61">
        <v>15.56</v>
      </c>
      <c r="N28" s="102">
        <v>138846</v>
      </c>
      <c r="O28" s="94">
        <v>15.4</v>
      </c>
      <c r="P28" s="97">
        <v>140797</v>
      </c>
      <c r="Q28" s="94">
        <v>15.9</v>
      </c>
      <c r="R28" s="97">
        <v>116759</v>
      </c>
      <c r="S28" s="94">
        <v>15.5</v>
      </c>
    </row>
    <row r="29" spans="1:19" ht="15.75">
      <c r="A29" s="53" t="s">
        <v>42</v>
      </c>
      <c r="B29" s="74">
        <v>4880</v>
      </c>
      <c r="C29" s="75">
        <f>0.007*100</f>
        <v>0.7000000000000001</v>
      </c>
      <c r="D29" s="92">
        <v>992</v>
      </c>
      <c r="E29" s="53">
        <v>0.1</v>
      </c>
      <c r="F29" s="76">
        <v>1558</v>
      </c>
      <c r="G29" s="77">
        <v>0.2</v>
      </c>
      <c r="H29" s="78">
        <v>994</v>
      </c>
      <c r="I29" s="79">
        <v>0.11</v>
      </c>
      <c r="J29" s="80">
        <v>589</v>
      </c>
      <c r="K29" s="81">
        <v>0.07</v>
      </c>
      <c r="L29" s="74">
        <v>475</v>
      </c>
      <c r="M29" s="75">
        <v>0.05</v>
      </c>
      <c r="N29" s="103">
        <v>469</v>
      </c>
      <c r="O29" s="98">
        <v>0.1</v>
      </c>
      <c r="P29" s="99">
        <v>535</v>
      </c>
      <c r="Q29" s="100">
        <v>0.1</v>
      </c>
      <c r="R29" s="99">
        <v>407</v>
      </c>
      <c r="S29" s="98">
        <v>0.1</v>
      </c>
    </row>
    <row r="30" spans="1:19" ht="15.75">
      <c r="A30" s="25"/>
      <c r="B30" s="48"/>
      <c r="C30" s="47"/>
      <c r="D30" s="25"/>
      <c r="E30" s="25"/>
      <c r="F30" s="48"/>
      <c r="G30" s="47"/>
      <c r="H30" s="49"/>
      <c r="I30" s="50"/>
      <c r="J30" s="51"/>
      <c r="K30" s="52"/>
      <c r="L30" s="48"/>
      <c r="M30" s="47"/>
      <c r="N30" s="104"/>
      <c r="O30" s="105"/>
      <c r="P30" s="97"/>
      <c r="Q30" s="106"/>
      <c r="R30" s="97"/>
      <c r="S30" s="105"/>
    </row>
    <row r="31" spans="1:9" ht="15.75">
      <c r="A31" s="5" t="s">
        <v>44</v>
      </c>
      <c r="B31" s="5"/>
      <c r="C31" s="5"/>
      <c r="D31" s="5"/>
      <c r="E31" s="5"/>
      <c r="F31" s="5"/>
      <c r="G31" s="5"/>
      <c r="H31" s="5"/>
      <c r="I31" s="5"/>
    </row>
    <row r="32" spans="1:9" ht="15.75">
      <c r="A32" s="5" t="s">
        <v>59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spans="1:9" ht="15.75">
      <c r="A34" s="5"/>
      <c r="B34" s="5"/>
      <c r="C34" s="5"/>
      <c r="D34" s="5"/>
      <c r="E34" s="5"/>
      <c r="F34" s="5"/>
      <c r="G34" s="5"/>
      <c r="H34" s="5"/>
      <c r="I34" s="5"/>
    </row>
    <row r="35" spans="1:9" ht="15.75">
      <c r="A35" s="82"/>
      <c r="B35" s="5"/>
      <c r="C35" s="5"/>
      <c r="D35" s="5"/>
      <c r="E35" s="5"/>
      <c r="F35" s="5"/>
      <c r="G35" s="5"/>
      <c r="H35" s="5"/>
      <c r="I35" s="5"/>
    </row>
  </sheetData>
  <sheetProtection/>
  <hyperlinks>
    <hyperlink ref="A3" location="Notes!A1" display="See notes."/>
  </hyperlinks>
  <printOptions/>
  <pageMargins left="0.5" right="0.5" top="0.5" bottom="0.5" header="0.5" footer="0.5"/>
  <pageSetup fitToHeight="1" fitToWidth="1" horizontalDpi="300" verticalDpi="300" orientation="landscape" paperSize="17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showGridLines="0" showOutlineSymbols="0" zoomScale="75" zoomScaleNormal="75" zoomScalePageLayoutView="0" workbookViewId="0" topLeftCell="A1">
      <selection activeCell="A3" sqref="A3"/>
    </sheetView>
  </sheetViews>
  <sheetFormatPr defaultColWidth="9.69921875" defaultRowHeight="15.75"/>
  <sheetData>
    <row r="1" spans="1:14" ht="16.5">
      <c r="A1" s="6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83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6" t="s">
        <v>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5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5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5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5" t="s">
        <v>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5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5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5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5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5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5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6" t="s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5" t="s">
        <v>56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5" t="s">
        <v>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5" t="s">
        <v>43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68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5" t="s">
        <v>46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5" t="s">
        <v>55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5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5" t="s">
        <v>58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5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4" t="s">
        <v>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3"/>
      <c r="B87" s="3" t="s">
        <v>30</v>
      </c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3" t="s">
        <v>30</v>
      </c>
      <c r="K87" s="3" t="s">
        <v>30</v>
      </c>
      <c r="L87" s="3" t="s">
        <v>30</v>
      </c>
      <c r="M87" s="3" t="s">
        <v>30</v>
      </c>
      <c r="N87" s="3" t="s">
        <v>30</v>
      </c>
    </row>
  </sheetData>
  <sheetProtection/>
  <hyperlinks>
    <hyperlink ref="A3" location="Data!A1" display="Back to data."/>
    <hyperlink ref="A30" r:id="rId1" display="http://www.acf.hhs.gov/programs/cb/stats_research/index.htm"/>
  </hyperlinks>
  <printOptions/>
  <pageMargins left="0.5" right="0.5" top="0.5" bottom="0.5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Abuse and Neglect Cases Substantiated and Indicated--Victim Characteristics</dc:title>
  <dc:subject/>
  <dc:creator>US Census Bureau</dc:creator>
  <cp:keywords/>
  <dc:description/>
  <cp:lastModifiedBy>kerse002</cp:lastModifiedBy>
  <cp:lastPrinted>2009-06-23T14:14:59Z</cp:lastPrinted>
  <dcterms:created xsi:type="dcterms:W3CDTF">2009-07-08T19:17:37Z</dcterms:created>
  <dcterms:modified xsi:type="dcterms:W3CDTF">2009-11-10T16:15:10Z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