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5480" windowHeight="11640" activeTab="0"/>
  </bookViews>
  <sheets>
    <sheet name="3-02a" sheetId="1" r:id="rId1"/>
  </sheets>
  <definedNames>
    <definedName name="_xlnm.Print_Area" localSheetId="0">'3-02a'!$A$1:$U$39</definedName>
  </definedNames>
  <calcPr fullCalcOnLoad="1"/>
</workbook>
</file>

<file path=xl/sharedStrings.xml><?xml version="1.0" encoding="utf-8"?>
<sst xmlns="http://schemas.openxmlformats.org/spreadsheetml/2006/main" count="43" uniqueCount="32">
  <si>
    <t>Motor vehicles and parts</t>
  </si>
  <si>
    <t>Gasoline and oil</t>
  </si>
  <si>
    <t>Transportation structures</t>
  </si>
  <si>
    <t>Transportation equipment</t>
  </si>
  <si>
    <t>Passenger fares</t>
  </si>
  <si>
    <t>Other transportation</t>
  </si>
  <si>
    <t>Civilian aircraft, engines, and parts</t>
  </si>
  <si>
    <t>Automotive vehicles, engines, and parts</t>
  </si>
  <si>
    <t>Gross Domestic Product</t>
  </si>
  <si>
    <t>Table 3-2a:  U.S. Gross Domestic Product (GDP) Attributed to Transportation-Related Final Demand (Current $ billions)</t>
  </si>
  <si>
    <t>Personal consumption of transportation, total</t>
  </si>
  <si>
    <t>Gross private domestic investment, total</t>
  </si>
  <si>
    <t>Government transportation-related purchases, total</t>
  </si>
  <si>
    <t>Total transportation in GDP (percent)</t>
  </si>
  <si>
    <t>Exports ( + ), total</t>
  </si>
  <si>
    <t>Imports ( - ), total</t>
  </si>
  <si>
    <t>U</t>
  </si>
  <si>
    <r>
      <t>a</t>
    </r>
    <r>
      <rPr>
        <sz val="9"/>
        <rFont val="Arial"/>
        <family val="2"/>
      </rPr>
      <t xml:space="preserve">  Sum of total personal consumption of transportation, total gross private domestic investment, net exports of transportation-related goods and services, and total government transportation-related purchases. </t>
    </r>
  </si>
  <si>
    <r>
      <t xml:space="preserve">c </t>
    </r>
    <r>
      <rPr>
        <sz val="9"/>
        <rFont val="Arial"/>
        <family val="2"/>
      </rPr>
      <t xml:space="preserve"> Federal purchases and state and local purchases are the sum of consumption expenditures and gross investment.</t>
    </r>
  </si>
  <si>
    <r>
      <t>d</t>
    </r>
    <r>
      <rPr>
        <sz val="9"/>
        <rFont val="Arial"/>
        <family val="2"/>
      </rPr>
      <t xml:space="preserve">  Defense-related purchases are the sum of transportation of material and travel.</t>
    </r>
  </si>
  <si>
    <r>
      <t>Total transportation-related final demand</t>
    </r>
    <r>
      <rPr>
        <b/>
        <vertAlign val="superscript"/>
        <sz val="11"/>
        <rFont val="Arial Narrow"/>
        <family val="2"/>
      </rPr>
      <t>a</t>
    </r>
  </si>
  <si>
    <r>
      <t>Net exports of transportation-related goods and services</t>
    </r>
    <r>
      <rPr>
        <b/>
        <vertAlign val="superscript"/>
        <sz val="11"/>
        <rFont val="Arial Narrow"/>
        <family val="2"/>
      </rPr>
      <t>b</t>
    </r>
  </si>
  <si>
    <r>
      <t>Federal purchases</t>
    </r>
    <r>
      <rPr>
        <vertAlign val="superscript"/>
        <sz val="11"/>
        <rFont val="Arial Narrow"/>
        <family val="2"/>
      </rPr>
      <t>c</t>
    </r>
  </si>
  <si>
    <r>
      <t>State and local purchases</t>
    </r>
    <r>
      <rPr>
        <vertAlign val="superscript"/>
        <sz val="11"/>
        <rFont val="Arial Narrow"/>
        <family val="2"/>
      </rPr>
      <t>c</t>
    </r>
  </si>
  <si>
    <r>
      <t>Defense-related purchases</t>
    </r>
    <r>
      <rPr>
        <vertAlign val="superscript"/>
        <sz val="11"/>
        <rFont val="Arial Narrow"/>
        <family val="2"/>
      </rPr>
      <t>d</t>
    </r>
  </si>
  <si>
    <t>Transportion services</t>
  </si>
  <si>
    <t>SOURCE</t>
  </si>
  <si>
    <r>
      <t>KEY:</t>
    </r>
    <r>
      <rPr>
        <sz val="9"/>
        <rFont val="Arial"/>
        <family val="2"/>
      </rPr>
      <t xml:space="preserve">  R = revised; U = data are not available.</t>
    </r>
  </si>
  <si>
    <t>NOTE</t>
  </si>
  <si>
    <t xml:space="preserve">Transportation structures data for 1990-1996 are for railroads only, 1997 and after include railroads and air.  </t>
  </si>
  <si>
    <r>
      <t xml:space="preserve">b </t>
    </r>
    <r>
      <rPr>
        <sz val="9"/>
        <rFont val="Arial"/>
        <family val="2"/>
      </rPr>
      <t xml:space="preserve"> Exports minus imports.</t>
    </r>
  </si>
  <si>
    <r>
      <t xml:space="preserve">U.S. Department of Commerce, Bureau of Economic Analysis, </t>
    </r>
    <r>
      <rPr>
        <i/>
        <sz val="9"/>
        <rFont val="Arial"/>
        <family val="2"/>
      </rPr>
      <t xml:space="preserve">National Income and Product Accounts Tables, </t>
    </r>
    <r>
      <rPr>
        <sz val="9"/>
        <rFont val="Arial"/>
        <family val="2"/>
      </rPr>
      <t>tables 1.1.5, 2.3.5, 3.11.5, 3.15.5, 4.2.5, 5.4.5B, and 5.5.5, available at http://www.bea.doc.gov/ as of March 2009.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</si>
</sst>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_W"/>
    <numFmt numFmtId="166" formatCode="#,##0.0_W_)"/>
    <numFmt numFmtId="167" formatCode="#,##0.0"/>
    <numFmt numFmtId="168" formatCode="0.0%"/>
    <numFmt numFmtId="169" formatCode="&quot;$&quot;#,##0\ ;\(&quot;$&quot;#,##0\)"/>
    <numFmt numFmtId="170" formatCode="\(\R\)"/>
    <numFmt numFmtId="171" formatCode="&quot;(R)&quot;\ #,##0.00;&quot;(R) -&quot;#,##0.00;&quot;(R) &quot;\ 0.00"/>
    <numFmt numFmtId="172" formatCode="&quot;(R)&quot;\ #,##0.0;&quot;(R) -&quot;#,##0.0;&quot;(R) &quot;\ 0.0"/>
    <numFmt numFmtId="173" formatCode="0.0"/>
    <numFmt numFmtId="174" formatCode="_(* #,##0.0_);_(* \(#,##0.0\);_(* &quot;-&quot;??_);_(@_)"/>
    <numFmt numFmtId="175" formatCode="&quot;(R) &quot;#,##0.0;&quot;(R) &quot;\-#,##0.0;&quot;(R) &quot;0.0"/>
    <numFmt numFmtId="176" formatCode="#,##0.00000000000000000000"/>
    <numFmt numFmtId="177" formatCode="&quot;(R) &quot;#,##0;&quot;(R) &quot;\-#,##0;&quot;(R) &quot;0"/>
    <numFmt numFmtId="178" formatCode="#,##0.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b/>
      <vertAlign val="superscript"/>
      <sz val="9"/>
      <name val="Arial Narrow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66">
    <xf numFmtId="0" fontId="0" fillId="0" borderId="0" xfId="0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14" fillId="0" borderId="0" xfId="26" applyFont="1" applyFill="1" applyBorder="1" applyAlignment="1">
      <alignment horizontal="left"/>
      <protection/>
    </xf>
    <xf numFmtId="167" fontId="16" fillId="0" borderId="0" xfId="21" applyNumberFormat="1" applyFont="1" applyFill="1" applyBorder="1" applyAlignment="1">
      <alignment horizontal="right"/>
      <protection/>
    </xf>
    <xf numFmtId="167" fontId="14" fillId="0" borderId="0" xfId="21" applyNumberFormat="1" applyFont="1" applyFill="1" applyBorder="1" applyAlignment="1">
      <alignment horizontal="right"/>
      <protection/>
    </xf>
    <xf numFmtId="168" fontId="14" fillId="0" borderId="0" xfId="21" applyNumberFormat="1" applyFont="1" applyFill="1" applyBorder="1" applyAlignment="1">
      <alignment horizontal="right"/>
      <protection/>
    </xf>
    <xf numFmtId="168" fontId="20" fillId="0" borderId="0" xfId="21" applyNumberFormat="1" applyFont="1" applyFill="1" applyBorder="1" applyAlignment="1">
      <alignment horizontal="right"/>
      <protection/>
    </xf>
    <xf numFmtId="168" fontId="21" fillId="0" borderId="0" xfId="21" applyNumberFormat="1" applyFont="1" applyFill="1" applyBorder="1" applyAlignment="1">
      <alignment horizontal="right"/>
      <protection/>
    </xf>
    <xf numFmtId="0" fontId="22" fillId="0" borderId="0" xfId="26" applyFont="1" applyFill="1" applyBorder="1" applyAlignment="1">
      <alignment horizontal="left"/>
      <protection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166" fontId="19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0" fontId="19" fillId="0" borderId="0" xfId="26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1" fontId="14" fillId="0" borderId="5" xfId="30" applyNumberFormat="1" applyFont="1" applyFill="1" applyBorder="1" applyAlignment="1">
      <alignment horizontal="center" vertical="center"/>
      <protection/>
    </xf>
    <xf numFmtId="1" fontId="0" fillId="0" borderId="0" xfId="0" applyNumberFormat="1" applyFont="1" applyFill="1" applyAlignment="1">
      <alignment horizontal="center"/>
    </xf>
    <xf numFmtId="167" fontId="16" fillId="0" borderId="0" xfId="21" applyNumberFormat="1" applyFont="1" applyFill="1" applyBorder="1" applyAlignment="1">
      <alignment horizontal="right" vertical="top"/>
      <protection/>
    </xf>
    <xf numFmtId="167" fontId="14" fillId="0" borderId="0" xfId="21" applyNumberFormat="1" applyFont="1" applyFill="1" applyBorder="1" applyAlignment="1">
      <alignment horizontal="right" vertical="top"/>
      <protection/>
    </xf>
    <xf numFmtId="0" fontId="16" fillId="0" borderId="0" xfId="21" applyNumberFormat="1" applyFont="1" applyFill="1" applyBorder="1" applyAlignment="1">
      <alignment horizontal="right"/>
      <protection/>
    </xf>
    <xf numFmtId="167" fontId="16" fillId="0" borderId="6" xfId="21" applyNumberFormat="1" applyFont="1" applyFill="1" applyBorder="1" applyAlignment="1">
      <alignment horizontal="right"/>
      <protection/>
    </xf>
    <xf numFmtId="167" fontId="16" fillId="0" borderId="6" xfId="21" applyNumberFormat="1" applyFont="1" applyFill="1" applyBorder="1" applyAlignment="1">
      <alignment horizontal="right" vertical="top"/>
      <protection/>
    </xf>
    <xf numFmtId="1" fontId="14" fillId="0" borderId="5" xfId="0" applyNumberFormat="1" applyFont="1" applyFill="1" applyBorder="1" applyAlignment="1">
      <alignment horizontal="center"/>
    </xf>
    <xf numFmtId="0" fontId="16" fillId="0" borderId="0" xfId="0" applyNumberFormat="1" applyFont="1" applyFill="1" applyAlignment="1">
      <alignment/>
    </xf>
    <xf numFmtId="173" fontId="16" fillId="0" borderId="0" xfId="21" applyNumberFormat="1" applyFont="1" applyFill="1" applyBorder="1" applyAlignment="1">
      <alignment horizontal="right"/>
      <protection/>
    </xf>
    <xf numFmtId="0" fontId="16" fillId="0" borderId="0" xfId="26" applyFont="1" applyFill="1" applyBorder="1" applyAlignment="1">
      <alignment horizontal="left" indent="1"/>
      <protection/>
    </xf>
    <xf numFmtId="0" fontId="16" fillId="0" borderId="0" xfId="26" applyNumberFormat="1" applyFont="1" applyFill="1" applyBorder="1" applyAlignment="1">
      <alignment horizontal="left" indent="1"/>
      <protection/>
    </xf>
    <xf numFmtId="0" fontId="16" fillId="0" borderId="6" xfId="26" applyFont="1" applyFill="1" applyBorder="1" applyAlignment="1">
      <alignment horizontal="left" indent="1"/>
      <protection/>
    </xf>
    <xf numFmtId="0" fontId="14" fillId="0" borderId="0" xfId="21" applyNumberFormat="1" applyFont="1" applyFill="1" applyBorder="1" applyAlignment="1">
      <alignment horizontal="right"/>
      <protection/>
    </xf>
    <xf numFmtId="0" fontId="16" fillId="0" borderId="0" xfId="0" applyNumberFormat="1" applyFont="1" applyFill="1" applyAlignment="1">
      <alignment horizontal="right"/>
    </xf>
    <xf numFmtId="173" fontId="16" fillId="0" borderId="0" xfId="0" applyNumberFormat="1" applyFont="1" applyFill="1" applyAlignment="1">
      <alignment/>
    </xf>
    <xf numFmtId="0" fontId="16" fillId="0" borderId="6" xfId="21" applyNumberFormat="1" applyFont="1" applyFill="1" applyBorder="1" applyAlignment="1">
      <alignment horizontal="right"/>
      <protection/>
    </xf>
    <xf numFmtId="0" fontId="14" fillId="0" borderId="5" xfId="30" applyNumberFormat="1" applyFont="1" applyFill="1" applyBorder="1" applyAlignment="1">
      <alignment horizontal="center"/>
      <protection/>
    </xf>
    <xf numFmtId="0" fontId="14" fillId="0" borderId="5" xfId="30" applyNumberFormat="1" applyFont="1" applyFill="1" applyBorder="1" applyAlignment="1">
      <alignment horizontal="center" vertical="center"/>
      <protection/>
    </xf>
    <xf numFmtId="167" fontId="14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173" fontId="16" fillId="0" borderId="6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9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2" fillId="0" borderId="0" xfId="26" applyNumberFormat="1" applyFont="1" applyFill="1" applyBorder="1" applyAlignment="1">
      <alignment wrapText="1"/>
      <protection/>
    </xf>
    <xf numFmtId="0" fontId="19" fillId="0" borderId="0" xfId="0" applyFont="1" applyFill="1" applyAlignment="1">
      <alignment wrapText="1"/>
    </xf>
    <xf numFmtId="0" fontId="22" fillId="0" borderId="0" xfId="26" applyFont="1" applyFill="1" applyBorder="1" applyAlignment="1">
      <alignment wrapText="1"/>
      <protection/>
    </xf>
    <xf numFmtId="0" fontId="18" fillId="0" borderId="0" xfId="0" applyFont="1" applyFill="1" applyAlignment="1">
      <alignment wrapText="1"/>
    </xf>
    <xf numFmtId="0" fontId="8" fillId="0" borderId="6" xfId="44" applyFont="1" applyFill="1" applyBorder="1" applyAlignment="1">
      <alignment wrapText="1"/>
      <protection/>
    </xf>
    <xf numFmtId="0" fontId="0" fillId="0" borderId="6" xfId="0" applyFill="1" applyBorder="1" applyAlignment="1">
      <alignment wrapText="1"/>
    </xf>
    <xf numFmtId="0" fontId="18" fillId="0" borderId="0" xfId="26" applyFont="1" applyFill="1" applyBorder="1" applyAlignment="1">
      <alignment wrapText="1"/>
      <protection/>
    </xf>
    <xf numFmtId="0" fontId="18" fillId="0" borderId="7" xfId="26" applyFont="1" applyFill="1" applyBorder="1" applyAlignment="1">
      <alignment wrapText="1"/>
      <protection/>
    </xf>
    <xf numFmtId="0" fontId="0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20" fillId="0" borderId="0" xfId="26" applyFont="1" applyFill="1" applyBorder="1" applyAlignment="1">
      <alignment wrapText="1"/>
      <protection/>
    </xf>
    <xf numFmtId="177" fontId="14" fillId="0" borderId="5" xfId="0" applyNumberFormat="1" applyFont="1" applyFill="1" applyBorder="1" applyAlignment="1">
      <alignment horizontal="center"/>
    </xf>
    <xf numFmtId="175" fontId="14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175" fontId="16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 horizontal="right"/>
    </xf>
    <xf numFmtId="0" fontId="14" fillId="0" borderId="0" xfId="0" applyNumberFormat="1" applyFont="1" applyFill="1" applyBorder="1" applyAlignment="1">
      <alignment/>
    </xf>
    <xf numFmtId="173" fontId="16" fillId="0" borderId="0" xfId="0" applyNumberFormat="1" applyFont="1" applyFill="1" applyBorder="1" applyAlignment="1">
      <alignment/>
    </xf>
    <xf numFmtId="0" fontId="16" fillId="0" borderId="6" xfId="0" applyFont="1" applyFill="1" applyBorder="1" applyAlignment="1">
      <alignment/>
    </xf>
    <xf numFmtId="0" fontId="1" fillId="0" borderId="0" xfId="0" applyFont="1" applyFill="1" applyAlignment="1">
      <alignment wrapText="1"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SheetLayoutView="70" workbookViewId="0" topLeftCell="A1">
      <selection activeCell="A1" sqref="A1:V1"/>
    </sheetView>
  </sheetViews>
  <sheetFormatPr defaultColWidth="9.140625" defaultRowHeight="12.75"/>
  <cols>
    <col min="1" max="1" width="51.421875" style="2" customWidth="1"/>
    <col min="2" max="3" width="9.7109375" style="2" customWidth="1"/>
    <col min="4" max="9" width="9.7109375" style="1" customWidth="1"/>
    <col min="10" max="16" width="9.7109375" style="2" customWidth="1"/>
    <col min="17" max="18" width="10.7109375" style="2" bestFit="1" customWidth="1"/>
    <col min="19" max="19" width="11.28125" style="2" customWidth="1"/>
    <col min="20" max="20" width="11.140625" style="2" customWidth="1"/>
    <col min="21" max="21" width="10.7109375" style="2" customWidth="1"/>
    <col min="22" max="254" width="8.8515625" style="2" customWidth="1"/>
    <col min="255" max="16384" width="9.140625" style="2" customWidth="1"/>
  </cols>
  <sheetData>
    <row r="1" spans="1:22" ht="18" customHeight="1" thickBot="1">
      <c r="A1" s="49" t="s">
        <v>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2" s="19" customFormat="1" ht="16.5">
      <c r="A2" s="18"/>
      <c r="B2" s="35">
        <v>1980</v>
      </c>
      <c r="C2" s="35">
        <v>1985</v>
      </c>
      <c r="D2" s="35">
        <v>1990</v>
      </c>
      <c r="E2" s="35">
        <v>1991</v>
      </c>
      <c r="F2" s="35">
        <v>1992</v>
      </c>
      <c r="G2" s="35">
        <v>1993</v>
      </c>
      <c r="H2" s="35">
        <v>1994</v>
      </c>
      <c r="I2" s="35">
        <v>1995</v>
      </c>
      <c r="J2" s="35">
        <v>1996</v>
      </c>
      <c r="K2" s="35">
        <v>1997</v>
      </c>
      <c r="L2" s="35">
        <v>1998</v>
      </c>
      <c r="M2" s="35">
        <v>1999</v>
      </c>
      <c r="N2" s="35">
        <v>2000</v>
      </c>
      <c r="O2" s="36">
        <v>2001</v>
      </c>
      <c r="P2" s="36">
        <v>2002</v>
      </c>
      <c r="Q2" s="36">
        <v>2003</v>
      </c>
      <c r="R2" s="25">
        <v>2004</v>
      </c>
      <c r="S2" s="56">
        <v>2005</v>
      </c>
      <c r="T2" s="56">
        <v>2006</v>
      </c>
      <c r="U2" s="56">
        <v>2007</v>
      </c>
      <c r="V2" s="25">
        <v>2008</v>
      </c>
    </row>
    <row r="3" spans="1:22" s="3" customFormat="1" ht="16.5" customHeight="1">
      <c r="A3" s="5" t="s">
        <v>8</v>
      </c>
      <c r="B3" s="7">
        <v>2789.5</v>
      </c>
      <c r="C3" s="7">
        <v>4220.3</v>
      </c>
      <c r="D3" s="7">
        <v>5803.1</v>
      </c>
      <c r="E3" s="7">
        <v>5995.9</v>
      </c>
      <c r="F3" s="7">
        <v>6337.7</v>
      </c>
      <c r="G3" s="7">
        <v>6657.4</v>
      </c>
      <c r="H3" s="7">
        <v>7072.2</v>
      </c>
      <c r="I3" s="7">
        <v>7397.7</v>
      </c>
      <c r="J3" s="7">
        <v>7816.9</v>
      </c>
      <c r="K3" s="7">
        <v>8304.3</v>
      </c>
      <c r="L3" s="7">
        <v>8747</v>
      </c>
      <c r="M3" s="21">
        <v>9268.4</v>
      </c>
      <c r="N3" s="21">
        <v>9817</v>
      </c>
      <c r="O3" s="7">
        <v>10128</v>
      </c>
      <c r="P3" s="7">
        <v>10469.6</v>
      </c>
      <c r="Q3" s="7">
        <v>10960.8</v>
      </c>
      <c r="R3" s="7">
        <v>11685.9</v>
      </c>
      <c r="S3" s="7">
        <v>12421.9</v>
      </c>
      <c r="T3" s="7">
        <v>13178.4</v>
      </c>
      <c r="U3" s="7">
        <v>13807.5</v>
      </c>
      <c r="V3" s="7">
        <v>14264.6</v>
      </c>
    </row>
    <row r="4" spans="1:22" s="3" customFormat="1" ht="18" customHeight="1">
      <c r="A4" s="5" t="s">
        <v>20</v>
      </c>
      <c r="B4" s="57">
        <f aca="true" t="shared" si="0" ref="B4:J4">SUM(B6,B10,B23,B24)</f>
        <v>348.90000000000003</v>
      </c>
      <c r="C4" s="57">
        <f t="shared" si="0"/>
        <v>499.30000000000007</v>
      </c>
      <c r="D4" s="57">
        <f t="shared" si="0"/>
        <v>626.8</v>
      </c>
      <c r="E4" s="57">
        <f t="shared" si="0"/>
        <v>626.5</v>
      </c>
      <c r="F4" s="57">
        <f t="shared" si="0"/>
        <v>666.2</v>
      </c>
      <c r="G4" s="57">
        <f t="shared" si="0"/>
        <v>711.0999999999999</v>
      </c>
      <c r="H4" s="57">
        <f t="shared" si="0"/>
        <v>771</v>
      </c>
      <c r="I4" s="57">
        <f t="shared" si="0"/>
        <v>804.3999999999999</v>
      </c>
      <c r="J4" s="57">
        <f t="shared" si="0"/>
        <v>865.5</v>
      </c>
      <c r="K4" s="7">
        <f aca="true" t="shared" si="1" ref="K4:Q4">SUM(K6,K10,K23,K24)</f>
        <v>933.1</v>
      </c>
      <c r="L4" s="7">
        <f t="shared" si="1"/>
        <v>973.5999999999999</v>
      </c>
      <c r="M4" s="7">
        <f t="shared" si="1"/>
        <v>1041.3</v>
      </c>
      <c r="N4" s="7">
        <f t="shared" si="1"/>
        <v>1089.5</v>
      </c>
      <c r="O4" s="7">
        <f t="shared" si="1"/>
        <v>1103.9</v>
      </c>
      <c r="P4" s="7">
        <f t="shared" si="1"/>
        <v>1106.4</v>
      </c>
      <c r="Q4" s="7">
        <f t="shared" si="1"/>
        <v>1138.0000000000002</v>
      </c>
      <c r="R4" s="7">
        <f>SUM(R6,R10,R23,R24)</f>
        <v>1212.5</v>
      </c>
      <c r="S4" s="7">
        <f>SUM(S6,S10,S23,S24)</f>
        <v>1325</v>
      </c>
      <c r="T4" s="7">
        <f>SUM(T6,T10,T23,T24)</f>
        <v>1394.4</v>
      </c>
      <c r="U4" s="7">
        <f>SUM(U6,U10,U23,U24)</f>
        <v>1469.4</v>
      </c>
      <c r="V4" s="39" t="s">
        <v>16</v>
      </c>
    </row>
    <row r="5" spans="1:22" s="3" customFormat="1" ht="16.5" customHeight="1">
      <c r="A5" s="5" t="s">
        <v>13</v>
      </c>
      <c r="B5" s="57">
        <f aca="true" t="shared" si="2" ref="B5:J5">(B4/B3)*100</f>
        <v>12.507617852661767</v>
      </c>
      <c r="C5" s="57">
        <f t="shared" si="2"/>
        <v>11.83091249437244</v>
      </c>
      <c r="D5" s="57">
        <f t="shared" si="2"/>
        <v>10.801123537419652</v>
      </c>
      <c r="E5" s="57">
        <f t="shared" si="2"/>
        <v>10.448806684567788</v>
      </c>
      <c r="F5" s="57">
        <f t="shared" si="2"/>
        <v>10.511699828013318</v>
      </c>
      <c r="G5" s="57">
        <f t="shared" si="2"/>
        <v>10.681347072430677</v>
      </c>
      <c r="H5" s="57">
        <f t="shared" si="2"/>
        <v>10.901841011283619</v>
      </c>
      <c r="I5" s="57">
        <f t="shared" si="2"/>
        <v>10.873649918217824</v>
      </c>
      <c r="J5" s="57">
        <f t="shared" si="2"/>
        <v>11.072164157146695</v>
      </c>
      <c r="K5" s="7">
        <f aca="true" t="shared" si="3" ref="K5:Q5">(K4/K3)*100</f>
        <v>11.236347434461665</v>
      </c>
      <c r="L5" s="7">
        <f t="shared" si="3"/>
        <v>11.130673373728134</v>
      </c>
      <c r="M5" s="7">
        <f t="shared" si="3"/>
        <v>11.2349488584869</v>
      </c>
      <c r="N5" s="7">
        <f t="shared" si="3"/>
        <v>11.098095141081798</v>
      </c>
      <c r="O5" s="7">
        <f t="shared" si="3"/>
        <v>10.899486571879939</v>
      </c>
      <c r="P5" s="57">
        <f t="shared" si="3"/>
        <v>10.567738977611372</v>
      </c>
      <c r="Q5" s="7">
        <f t="shared" si="3"/>
        <v>10.382453835486464</v>
      </c>
      <c r="R5" s="7">
        <f>(R4/R3)*100</f>
        <v>10.37575197460187</v>
      </c>
      <c r="S5" s="7">
        <f>(S4/S3)*100</f>
        <v>10.66664519920463</v>
      </c>
      <c r="T5" s="7">
        <f>(T4/T3)*100</f>
        <v>10.580950646512475</v>
      </c>
      <c r="U5" s="7">
        <f>(U4/U3)*100</f>
        <v>10.64204236827811</v>
      </c>
      <c r="V5" s="39" t="s">
        <v>16</v>
      </c>
    </row>
    <row r="6" spans="1:22" s="4" customFormat="1" ht="16.5" customHeight="1">
      <c r="A6" s="5" t="s">
        <v>10</v>
      </c>
      <c r="B6" s="7">
        <f>SUM(B7:B9)</f>
        <v>238.89999999999998</v>
      </c>
      <c r="C6" s="7">
        <f aca="true" t="shared" si="4" ref="C6:N6">SUM(C7:C9)</f>
        <v>377.6</v>
      </c>
      <c r="D6" s="7">
        <f t="shared" si="4"/>
        <v>471.7</v>
      </c>
      <c r="E6" s="7">
        <f t="shared" si="4"/>
        <v>447.3</v>
      </c>
      <c r="F6" s="7">
        <f>SUM(F7:F9)</f>
        <v>483.09999999999997</v>
      </c>
      <c r="G6" s="7">
        <f t="shared" si="4"/>
        <v>520.8</v>
      </c>
      <c r="H6" s="7">
        <f t="shared" si="4"/>
        <v>567.3</v>
      </c>
      <c r="I6" s="7">
        <f t="shared" si="4"/>
        <v>594.5999999999999</v>
      </c>
      <c r="J6" s="7">
        <f t="shared" si="4"/>
        <v>641.8</v>
      </c>
      <c r="K6" s="7">
        <f t="shared" si="4"/>
        <v>685.2</v>
      </c>
      <c r="L6" s="7">
        <f t="shared" si="4"/>
        <v>718</v>
      </c>
      <c r="M6" s="7">
        <f t="shared" si="4"/>
        <v>785.1</v>
      </c>
      <c r="N6" s="7">
        <f t="shared" si="4"/>
        <v>853.5</v>
      </c>
      <c r="O6" s="7">
        <f>SUM(O7:O9)</f>
        <v>872.3</v>
      </c>
      <c r="P6" s="31">
        <f>SUM(P7:P9)</f>
        <v>882.1999999999999</v>
      </c>
      <c r="Q6" s="31">
        <f>SUM(Q7:Q9)</f>
        <v>921.7</v>
      </c>
      <c r="R6" s="7">
        <f>SUM(R7:R9)</f>
        <v>976.4000000000001</v>
      </c>
      <c r="S6" s="7">
        <f>SUM(S7:S9)</f>
        <v>1051</v>
      </c>
      <c r="T6" s="7">
        <f>SUM(T7:T9)</f>
        <v>1089</v>
      </c>
      <c r="U6" s="7">
        <f>SUM(U7:U9)</f>
        <v>1138</v>
      </c>
      <c r="V6" s="37">
        <f>SUM(V7:V9)</f>
        <v>1135.2</v>
      </c>
    </row>
    <row r="7" spans="1:22" ht="16.5" customHeight="1">
      <c r="A7" s="28" t="s">
        <v>0</v>
      </c>
      <c r="B7" s="6">
        <v>87</v>
      </c>
      <c r="C7" s="6">
        <v>175.9</v>
      </c>
      <c r="D7" s="6">
        <v>212.8</v>
      </c>
      <c r="E7" s="6">
        <v>193.5</v>
      </c>
      <c r="F7" s="6">
        <v>213</v>
      </c>
      <c r="G7" s="6">
        <v>234</v>
      </c>
      <c r="H7" s="6">
        <v>260.5</v>
      </c>
      <c r="I7" s="6">
        <v>266.7</v>
      </c>
      <c r="J7" s="6">
        <v>284.9</v>
      </c>
      <c r="K7" s="6">
        <v>305.1</v>
      </c>
      <c r="L7" s="6">
        <v>336.1</v>
      </c>
      <c r="M7" s="20">
        <v>370.8</v>
      </c>
      <c r="N7" s="20">
        <v>386.5</v>
      </c>
      <c r="O7" s="6">
        <v>407.9</v>
      </c>
      <c r="P7" s="22">
        <v>429.3</v>
      </c>
      <c r="Q7" s="22">
        <v>431.7</v>
      </c>
      <c r="R7" s="22">
        <v>436.8</v>
      </c>
      <c r="S7" s="22">
        <v>443.1</v>
      </c>
      <c r="T7" s="27">
        <v>434</v>
      </c>
      <c r="U7" s="22">
        <v>440.4</v>
      </c>
      <c r="V7" s="58">
        <v>379.9</v>
      </c>
    </row>
    <row r="8" spans="1:22" ht="16.5" customHeight="1">
      <c r="A8" s="28" t="s">
        <v>1</v>
      </c>
      <c r="B8" s="6">
        <v>86.7</v>
      </c>
      <c r="C8" s="6">
        <v>97.2</v>
      </c>
      <c r="D8" s="6">
        <v>111.2</v>
      </c>
      <c r="E8" s="6">
        <v>108.5</v>
      </c>
      <c r="F8" s="6">
        <v>112.4</v>
      </c>
      <c r="G8" s="6">
        <v>114.1</v>
      </c>
      <c r="H8" s="6">
        <v>116.2</v>
      </c>
      <c r="I8" s="6">
        <v>120.2</v>
      </c>
      <c r="J8" s="6">
        <v>130.4</v>
      </c>
      <c r="K8" s="6">
        <v>134.4</v>
      </c>
      <c r="L8" s="6">
        <v>122.4</v>
      </c>
      <c r="M8" s="20">
        <v>137.9</v>
      </c>
      <c r="N8" s="20">
        <v>175.7</v>
      </c>
      <c r="O8" s="6">
        <v>171.6</v>
      </c>
      <c r="P8" s="22">
        <v>164.5</v>
      </c>
      <c r="Q8" s="22">
        <v>192.7</v>
      </c>
      <c r="R8" s="22">
        <v>231.4</v>
      </c>
      <c r="S8" s="22">
        <v>283.6</v>
      </c>
      <c r="T8" s="22">
        <v>313.8</v>
      </c>
      <c r="U8" s="22">
        <v>340.6</v>
      </c>
      <c r="V8" s="33">
        <v>382</v>
      </c>
    </row>
    <row r="9" spans="1:22" s="17" customFormat="1" ht="16.5" customHeight="1">
      <c r="A9" s="28" t="s">
        <v>25</v>
      </c>
      <c r="B9" s="6">
        <v>65.2</v>
      </c>
      <c r="C9" s="6">
        <v>104.5</v>
      </c>
      <c r="D9" s="6">
        <v>147.7</v>
      </c>
      <c r="E9" s="6">
        <v>145.3</v>
      </c>
      <c r="F9" s="6">
        <v>157.7</v>
      </c>
      <c r="G9" s="6">
        <v>172.7</v>
      </c>
      <c r="H9" s="6">
        <v>190.6</v>
      </c>
      <c r="I9" s="6">
        <v>207.7</v>
      </c>
      <c r="J9" s="6">
        <v>226.5</v>
      </c>
      <c r="K9" s="6">
        <v>245.7</v>
      </c>
      <c r="L9" s="6">
        <v>259.5</v>
      </c>
      <c r="M9" s="20">
        <v>276.4</v>
      </c>
      <c r="N9" s="20">
        <v>291.3</v>
      </c>
      <c r="O9" s="6">
        <v>292.8</v>
      </c>
      <c r="P9" s="22">
        <v>288.4</v>
      </c>
      <c r="Q9" s="22">
        <v>297.3</v>
      </c>
      <c r="R9" s="22">
        <v>308.2</v>
      </c>
      <c r="S9" s="22">
        <v>324.3</v>
      </c>
      <c r="T9" s="22">
        <v>341.2</v>
      </c>
      <c r="U9" s="27">
        <v>357</v>
      </c>
      <c r="V9" s="59">
        <v>373.3</v>
      </c>
    </row>
    <row r="10" spans="1:22" s="3" customFormat="1" ht="16.5" customHeight="1">
      <c r="A10" s="5" t="s">
        <v>11</v>
      </c>
      <c r="B10" s="57">
        <f aca="true" t="shared" si="5" ref="B10:J10">SUM(B11:B12)</f>
        <v>51.3</v>
      </c>
      <c r="C10" s="57">
        <f t="shared" si="5"/>
        <v>73</v>
      </c>
      <c r="D10" s="57">
        <f t="shared" si="5"/>
        <v>72.6</v>
      </c>
      <c r="E10" s="57">
        <f t="shared" si="5"/>
        <v>73.9</v>
      </c>
      <c r="F10" s="57">
        <f t="shared" si="5"/>
        <v>77.60000000000001</v>
      </c>
      <c r="G10" s="57">
        <f t="shared" si="5"/>
        <v>92.5</v>
      </c>
      <c r="H10" s="57">
        <f t="shared" si="5"/>
        <v>111</v>
      </c>
      <c r="I10" s="57">
        <f t="shared" si="5"/>
        <v>119.6</v>
      </c>
      <c r="J10" s="57">
        <f t="shared" si="5"/>
        <v>127.60000000000001</v>
      </c>
      <c r="K10" s="7">
        <f aca="true" t="shared" si="6" ref="K10:U10">SUM(K11:K12)</f>
        <v>141.6</v>
      </c>
      <c r="L10" s="7">
        <f t="shared" si="6"/>
        <v>151.1</v>
      </c>
      <c r="M10" s="7">
        <f t="shared" si="6"/>
        <v>173.9</v>
      </c>
      <c r="N10" s="7">
        <f t="shared" si="6"/>
        <v>167.4</v>
      </c>
      <c r="O10" s="7">
        <f t="shared" si="6"/>
        <v>148.6</v>
      </c>
      <c r="P10" s="31">
        <f t="shared" si="6"/>
        <v>132.8</v>
      </c>
      <c r="Q10" s="31">
        <f t="shared" si="6"/>
        <v>124.39999999999999</v>
      </c>
      <c r="R10" s="7">
        <f t="shared" si="6"/>
        <v>149.6</v>
      </c>
      <c r="S10" s="7">
        <f t="shared" si="6"/>
        <v>171.4</v>
      </c>
      <c r="T10" s="7">
        <f t="shared" si="6"/>
        <v>185.5</v>
      </c>
      <c r="U10" s="7">
        <f t="shared" si="6"/>
        <v>166.39999999999998</v>
      </c>
      <c r="V10" s="39" t="s">
        <v>16</v>
      </c>
    </row>
    <row r="11" spans="1:22" ht="16.5" customHeight="1">
      <c r="A11" s="28" t="s">
        <v>2</v>
      </c>
      <c r="B11" s="60">
        <v>2.9</v>
      </c>
      <c r="C11" s="60">
        <v>4</v>
      </c>
      <c r="D11" s="60">
        <v>2.6</v>
      </c>
      <c r="E11" s="60">
        <v>2.4</v>
      </c>
      <c r="F11" s="60">
        <v>2.9</v>
      </c>
      <c r="G11" s="60">
        <v>3.1</v>
      </c>
      <c r="H11" s="60">
        <v>3.3</v>
      </c>
      <c r="I11" s="60">
        <v>3.5</v>
      </c>
      <c r="J11" s="60">
        <v>4.4</v>
      </c>
      <c r="K11" s="6">
        <v>6.1</v>
      </c>
      <c r="L11" s="6">
        <v>7.1</v>
      </c>
      <c r="M11" s="6">
        <v>6.3</v>
      </c>
      <c r="N11" s="20">
        <v>6.6</v>
      </c>
      <c r="O11" s="6">
        <v>6.9</v>
      </c>
      <c r="P11" s="22">
        <v>6.5</v>
      </c>
      <c r="Q11" s="22">
        <v>6.1</v>
      </c>
      <c r="R11" s="22">
        <v>6.7</v>
      </c>
      <c r="S11" s="27">
        <v>7</v>
      </c>
      <c r="T11" s="22">
        <v>8.5</v>
      </c>
      <c r="U11" s="32">
        <v>9.2</v>
      </c>
      <c r="V11" s="61" t="s">
        <v>16</v>
      </c>
    </row>
    <row r="12" spans="1:22" ht="16.5" customHeight="1">
      <c r="A12" s="28" t="s">
        <v>3</v>
      </c>
      <c r="B12" s="6">
        <v>48.4</v>
      </c>
      <c r="C12" s="6">
        <v>69</v>
      </c>
      <c r="D12" s="6">
        <v>70</v>
      </c>
      <c r="E12" s="6">
        <v>71.5</v>
      </c>
      <c r="F12" s="6">
        <v>74.7</v>
      </c>
      <c r="G12" s="6">
        <v>89.4</v>
      </c>
      <c r="H12" s="6">
        <v>107.7</v>
      </c>
      <c r="I12" s="6">
        <v>116.1</v>
      </c>
      <c r="J12" s="6">
        <v>123.2</v>
      </c>
      <c r="K12" s="6">
        <v>135.5</v>
      </c>
      <c r="L12" s="6">
        <v>144</v>
      </c>
      <c r="M12" s="20">
        <v>167.6</v>
      </c>
      <c r="N12" s="20">
        <v>160.8</v>
      </c>
      <c r="O12" s="6">
        <v>141.7</v>
      </c>
      <c r="P12" s="22">
        <v>126.3</v>
      </c>
      <c r="Q12" s="22">
        <v>118.3</v>
      </c>
      <c r="R12" s="22">
        <v>142.9</v>
      </c>
      <c r="S12" s="22">
        <v>164.4</v>
      </c>
      <c r="T12" s="27">
        <v>177</v>
      </c>
      <c r="U12" s="32">
        <v>157.2</v>
      </c>
      <c r="V12" s="61" t="s">
        <v>16</v>
      </c>
    </row>
    <row r="13" spans="1:22" s="3" customFormat="1" ht="16.5" customHeight="1">
      <c r="A13" s="5" t="s">
        <v>14</v>
      </c>
      <c r="B13" s="7">
        <f>SUM(B14:B17)</f>
        <v>45.7</v>
      </c>
      <c r="C13" s="7">
        <f aca="true" t="shared" si="7" ref="C13:N13">SUM(C14:C17)</f>
        <v>57.5</v>
      </c>
      <c r="D13" s="7">
        <f t="shared" si="7"/>
        <v>105.60000000000001</v>
      </c>
      <c r="E13" s="7">
        <f t="shared" si="7"/>
        <v>114.80000000000001</v>
      </c>
      <c r="F13" s="7">
        <f t="shared" si="7"/>
        <v>122.5</v>
      </c>
      <c r="G13" s="7">
        <f t="shared" si="7"/>
        <v>122.6</v>
      </c>
      <c r="H13" s="7">
        <f t="shared" si="7"/>
        <v>129.6</v>
      </c>
      <c r="I13" s="7">
        <f t="shared" si="7"/>
        <v>132.4</v>
      </c>
      <c r="J13" s="7">
        <f t="shared" si="7"/>
        <v>141.5</v>
      </c>
      <c r="K13" s="7">
        <f t="shared" si="7"/>
        <v>162.6</v>
      </c>
      <c r="L13" s="7">
        <f t="shared" si="7"/>
        <v>171.6</v>
      </c>
      <c r="M13" s="7">
        <f t="shared" si="7"/>
        <v>174.9</v>
      </c>
      <c r="N13" s="7">
        <f t="shared" si="7"/>
        <v>179</v>
      </c>
      <c r="O13" s="7">
        <f>SUM(O14:O17)</f>
        <v>174.3</v>
      </c>
      <c r="P13" s="7">
        <f>SUM(P14:P17)</f>
        <v>175.5</v>
      </c>
      <c r="Q13" s="7">
        <f>SUM(Q14:Q17)</f>
        <v>174.5</v>
      </c>
      <c r="R13" s="7">
        <f>SUM(R14:R17)</f>
        <v>195.1</v>
      </c>
      <c r="S13" s="7">
        <f>SUM(S14:S17)</f>
        <v>221.5</v>
      </c>
      <c r="T13" s="7">
        <f>SUM(T14:T17)</f>
        <v>250.5</v>
      </c>
      <c r="U13" s="7">
        <f>SUM(U14:U17)</f>
        <v>285.5</v>
      </c>
      <c r="V13" s="62">
        <f>SUM(V14:V17)</f>
        <v>299.1</v>
      </c>
    </row>
    <row r="14" spans="1:22" ht="16.5" customHeight="1">
      <c r="A14" s="28" t="s">
        <v>6</v>
      </c>
      <c r="B14" s="6">
        <v>14.1</v>
      </c>
      <c r="C14" s="6">
        <v>13.5</v>
      </c>
      <c r="D14" s="6">
        <v>32.2</v>
      </c>
      <c r="E14" s="6">
        <v>36.6</v>
      </c>
      <c r="F14" s="6">
        <v>37.7</v>
      </c>
      <c r="G14" s="6">
        <v>32.8</v>
      </c>
      <c r="H14" s="6">
        <v>31.5</v>
      </c>
      <c r="I14" s="22">
        <v>26.1</v>
      </c>
      <c r="J14" s="6">
        <v>30.8</v>
      </c>
      <c r="K14" s="6">
        <v>41.4</v>
      </c>
      <c r="L14" s="6">
        <v>53.5</v>
      </c>
      <c r="M14" s="6">
        <v>52.9</v>
      </c>
      <c r="N14" s="6">
        <v>48.1</v>
      </c>
      <c r="O14" s="6">
        <v>52.6</v>
      </c>
      <c r="P14" s="6">
        <v>50.4</v>
      </c>
      <c r="Q14" s="6">
        <v>46.7</v>
      </c>
      <c r="R14" s="33">
        <v>50</v>
      </c>
      <c r="S14" s="26">
        <v>60.8</v>
      </c>
      <c r="T14" s="26">
        <v>75.2</v>
      </c>
      <c r="U14" s="33">
        <v>87.3</v>
      </c>
      <c r="V14" s="58">
        <v>86.5</v>
      </c>
    </row>
    <row r="15" spans="1:22" ht="16.5" customHeight="1">
      <c r="A15" s="28" t="s">
        <v>7</v>
      </c>
      <c r="B15" s="6">
        <v>17.4</v>
      </c>
      <c r="C15" s="6">
        <v>24.9</v>
      </c>
      <c r="D15" s="6">
        <v>36.1</v>
      </c>
      <c r="E15" s="6">
        <v>39.7</v>
      </c>
      <c r="F15" s="6">
        <v>46.7</v>
      </c>
      <c r="G15" s="6">
        <v>51.3</v>
      </c>
      <c r="H15" s="6">
        <v>57.3</v>
      </c>
      <c r="I15" s="6">
        <v>61.3</v>
      </c>
      <c r="J15" s="6">
        <v>64.2</v>
      </c>
      <c r="K15" s="6">
        <v>73.3</v>
      </c>
      <c r="L15" s="6">
        <v>72.4</v>
      </c>
      <c r="M15" s="20">
        <v>75.3</v>
      </c>
      <c r="N15" s="20">
        <v>80.4</v>
      </c>
      <c r="O15" s="6">
        <v>75.4</v>
      </c>
      <c r="P15" s="6">
        <v>78.9</v>
      </c>
      <c r="Q15" s="6">
        <v>80.6</v>
      </c>
      <c r="R15" s="33">
        <v>89.2</v>
      </c>
      <c r="S15" s="33">
        <v>98.4</v>
      </c>
      <c r="T15" s="33">
        <v>107</v>
      </c>
      <c r="U15" s="38">
        <v>121</v>
      </c>
      <c r="V15" s="58">
        <v>121.5</v>
      </c>
    </row>
    <row r="16" spans="1:22" ht="16.5" customHeight="1">
      <c r="A16" s="28" t="s">
        <v>4</v>
      </c>
      <c r="B16" s="6">
        <v>2.6</v>
      </c>
      <c r="C16" s="6">
        <v>4.4</v>
      </c>
      <c r="D16" s="6">
        <v>15.3</v>
      </c>
      <c r="E16" s="6">
        <v>15.9</v>
      </c>
      <c r="F16" s="6">
        <v>16.6</v>
      </c>
      <c r="G16" s="6">
        <v>16.5</v>
      </c>
      <c r="H16" s="6">
        <v>17</v>
      </c>
      <c r="I16" s="6">
        <v>18.9</v>
      </c>
      <c r="J16" s="6">
        <v>20.4</v>
      </c>
      <c r="K16" s="6">
        <v>20.9</v>
      </c>
      <c r="L16" s="6">
        <v>20.1</v>
      </c>
      <c r="M16" s="6">
        <v>19.8</v>
      </c>
      <c r="N16" s="20">
        <v>20.7</v>
      </c>
      <c r="O16" s="6">
        <v>17.9</v>
      </c>
      <c r="P16" s="6">
        <v>17</v>
      </c>
      <c r="Q16" s="6">
        <v>15.7</v>
      </c>
      <c r="R16" s="26">
        <v>18.9</v>
      </c>
      <c r="S16" s="33">
        <v>21</v>
      </c>
      <c r="T16" s="33">
        <v>22</v>
      </c>
      <c r="U16" s="33">
        <v>25.6</v>
      </c>
      <c r="V16" s="58">
        <v>30.3</v>
      </c>
    </row>
    <row r="17" spans="1:22" s="17" customFormat="1" ht="16.5" customHeight="1">
      <c r="A17" s="28" t="s">
        <v>5</v>
      </c>
      <c r="B17" s="6">
        <v>11.6</v>
      </c>
      <c r="C17" s="6">
        <v>14.7</v>
      </c>
      <c r="D17" s="6">
        <v>22</v>
      </c>
      <c r="E17" s="6">
        <v>22.6</v>
      </c>
      <c r="F17" s="6">
        <v>21.5</v>
      </c>
      <c r="G17" s="6">
        <v>22</v>
      </c>
      <c r="H17" s="6">
        <v>23.8</v>
      </c>
      <c r="I17" s="6">
        <v>26.1</v>
      </c>
      <c r="J17" s="6">
        <v>26.1</v>
      </c>
      <c r="K17" s="6">
        <v>27</v>
      </c>
      <c r="L17" s="6">
        <v>25.6</v>
      </c>
      <c r="M17" s="6">
        <v>26.9</v>
      </c>
      <c r="N17" s="20">
        <v>29.8</v>
      </c>
      <c r="O17" s="6">
        <v>28.4</v>
      </c>
      <c r="P17" s="6">
        <v>29.2</v>
      </c>
      <c r="Q17" s="6">
        <v>31.5</v>
      </c>
      <c r="R17" s="6">
        <v>37</v>
      </c>
      <c r="S17" s="6">
        <v>41.3</v>
      </c>
      <c r="T17" s="6">
        <v>46.3</v>
      </c>
      <c r="U17" s="33">
        <v>51.6</v>
      </c>
      <c r="V17" s="59">
        <v>60.8</v>
      </c>
    </row>
    <row r="18" spans="1:22" s="3" customFormat="1" ht="16.5" customHeight="1">
      <c r="A18" s="5" t="s">
        <v>15</v>
      </c>
      <c r="B18" s="7">
        <f>SUM(B19:B22)</f>
        <v>46.8</v>
      </c>
      <c r="C18" s="7">
        <f aca="true" t="shared" si="8" ref="C18:R18">SUM(C19:C22)</f>
        <v>92.2</v>
      </c>
      <c r="D18" s="7">
        <f t="shared" si="8"/>
        <v>134.4</v>
      </c>
      <c r="E18" s="7">
        <f t="shared" si="8"/>
        <v>132.4</v>
      </c>
      <c r="F18" s="7">
        <f t="shared" si="8"/>
        <v>138.7</v>
      </c>
      <c r="G18" s="7">
        <f t="shared" si="8"/>
        <v>149.60000000000002</v>
      </c>
      <c r="H18" s="7">
        <f t="shared" si="8"/>
        <v>168.5</v>
      </c>
      <c r="I18" s="7">
        <f t="shared" si="8"/>
        <v>175.99999999999997</v>
      </c>
      <c r="J18" s="7">
        <f t="shared" si="8"/>
        <v>184.6</v>
      </c>
      <c r="K18" s="7">
        <f t="shared" si="8"/>
        <v>203.2</v>
      </c>
      <c r="L18" s="7">
        <f t="shared" si="8"/>
        <v>220.9</v>
      </c>
      <c r="M18" s="7">
        <f t="shared" si="8"/>
        <v>258.20000000000005</v>
      </c>
      <c r="N18" s="7">
        <f t="shared" si="8"/>
        <v>288</v>
      </c>
      <c r="O18" s="7">
        <f>SUM(O19:O22)</f>
        <v>282.5</v>
      </c>
      <c r="P18" s="7">
        <f t="shared" si="8"/>
        <v>287.59999999999997</v>
      </c>
      <c r="Q18" s="31">
        <f t="shared" si="8"/>
        <v>299.9</v>
      </c>
      <c r="R18" s="7">
        <f t="shared" si="8"/>
        <v>331.4</v>
      </c>
      <c r="S18" s="7">
        <f>SUM(S19:S22)</f>
        <v>353.2</v>
      </c>
      <c r="T18" s="7">
        <f>SUM(T19:T22)</f>
        <v>377.8</v>
      </c>
      <c r="U18" s="7">
        <f>SUM(U19:U22)</f>
        <v>388.9</v>
      </c>
      <c r="V18" s="62">
        <f>SUM(V19:V22)</f>
        <v>375.2</v>
      </c>
    </row>
    <row r="19" spans="1:22" ht="16.5" customHeight="1">
      <c r="A19" s="28" t="s">
        <v>6</v>
      </c>
      <c r="B19" s="6">
        <v>3.1</v>
      </c>
      <c r="C19" s="6">
        <v>5.3</v>
      </c>
      <c r="D19" s="6">
        <v>10.5</v>
      </c>
      <c r="E19" s="6">
        <v>11.7</v>
      </c>
      <c r="F19" s="6">
        <v>12.6</v>
      </c>
      <c r="G19" s="6">
        <v>11.3</v>
      </c>
      <c r="H19" s="6">
        <v>11.3</v>
      </c>
      <c r="I19" s="6">
        <v>10.7</v>
      </c>
      <c r="J19" s="22">
        <v>12.7</v>
      </c>
      <c r="K19" s="6">
        <v>16.6</v>
      </c>
      <c r="L19" s="6">
        <v>21.8</v>
      </c>
      <c r="M19" s="6">
        <v>23.8</v>
      </c>
      <c r="N19" s="6">
        <v>26.4</v>
      </c>
      <c r="O19" s="6">
        <v>31.4</v>
      </c>
      <c r="P19" s="6">
        <v>25.5</v>
      </c>
      <c r="Q19" s="22">
        <v>24.1</v>
      </c>
      <c r="R19" s="26">
        <v>24.3</v>
      </c>
      <c r="S19" s="26">
        <v>25.8</v>
      </c>
      <c r="T19" s="26">
        <v>28.4</v>
      </c>
      <c r="U19" s="38">
        <v>34.4</v>
      </c>
      <c r="V19" s="58">
        <v>35.4</v>
      </c>
    </row>
    <row r="20" spans="1:22" ht="16.5" customHeight="1">
      <c r="A20" s="28" t="s">
        <v>7</v>
      </c>
      <c r="B20" s="6">
        <v>28.3</v>
      </c>
      <c r="C20" s="6">
        <v>64.9</v>
      </c>
      <c r="D20" s="6">
        <v>88.4</v>
      </c>
      <c r="E20" s="6">
        <v>85.7</v>
      </c>
      <c r="F20" s="6">
        <v>91.7</v>
      </c>
      <c r="G20" s="6">
        <v>102.4</v>
      </c>
      <c r="H20" s="6">
        <v>118.1</v>
      </c>
      <c r="I20" s="6">
        <v>123.6</v>
      </c>
      <c r="J20" s="6">
        <v>128.7</v>
      </c>
      <c r="K20" s="6">
        <v>139.5</v>
      </c>
      <c r="L20" s="6">
        <v>148.7</v>
      </c>
      <c r="M20" s="6">
        <v>179</v>
      </c>
      <c r="N20" s="6">
        <v>195.9</v>
      </c>
      <c r="O20" s="6">
        <v>189.8</v>
      </c>
      <c r="P20" s="6">
        <v>203.7</v>
      </c>
      <c r="Q20" s="22">
        <v>210.1</v>
      </c>
      <c r="R20" s="26">
        <v>228.2</v>
      </c>
      <c r="S20" s="33">
        <v>239.4</v>
      </c>
      <c r="T20" s="33">
        <v>256.6</v>
      </c>
      <c r="U20" s="38">
        <v>258.9</v>
      </c>
      <c r="V20" s="63">
        <v>234</v>
      </c>
    </row>
    <row r="21" spans="1:22" ht="16.5" customHeight="1">
      <c r="A21" s="28" t="s">
        <v>4</v>
      </c>
      <c r="B21" s="6">
        <v>3.6</v>
      </c>
      <c r="C21" s="6">
        <v>6.4</v>
      </c>
      <c r="D21" s="6">
        <v>10.5</v>
      </c>
      <c r="E21" s="6">
        <v>10</v>
      </c>
      <c r="F21" s="6">
        <v>10.6</v>
      </c>
      <c r="G21" s="6">
        <v>11.4</v>
      </c>
      <c r="H21" s="6">
        <v>13.1</v>
      </c>
      <c r="I21" s="6">
        <v>14.7</v>
      </c>
      <c r="J21" s="6">
        <v>15.8</v>
      </c>
      <c r="K21" s="6">
        <v>18.1</v>
      </c>
      <c r="L21" s="6">
        <v>20</v>
      </c>
      <c r="M21" s="6">
        <v>21.3</v>
      </c>
      <c r="N21" s="20">
        <v>24.3</v>
      </c>
      <c r="O21" s="6">
        <v>22.6</v>
      </c>
      <c r="P21" s="6">
        <v>20</v>
      </c>
      <c r="Q21" s="27">
        <v>21</v>
      </c>
      <c r="R21" s="27">
        <v>24.7</v>
      </c>
      <c r="S21" s="26">
        <v>26.1</v>
      </c>
      <c r="T21" s="27">
        <v>27.5</v>
      </c>
      <c r="U21" s="33">
        <v>28.5</v>
      </c>
      <c r="V21" s="58">
        <v>33</v>
      </c>
    </row>
    <row r="22" spans="1:22" ht="16.5" customHeight="1">
      <c r="A22" s="28" t="s">
        <v>5</v>
      </c>
      <c r="B22" s="6">
        <v>11.8</v>
      </c>
      <c r="C22" s="6">
        <v>15.6</v>
      </c>
      <c r="D22" s="6">
        <v>25</v>
      </c>
      <c r="E22" s="6">
        <v>25</v>
      </c>
      <c r="F22" s="6">
        <v>23.8</v>
      </c>
      <c r="G22" s="6">
        <v>24.5</v>
      </c>
      <c r="H22" s="6">
        <v>26</v>
      </c>
      <c r="I22" s="6">
        <v>27</v>
      </c>
      <c r="J22" s="6">
        <v>27.4</v>
      </c>
      <c r="K22" s="6">
        <v>29</v>
      </c>
      <c r="L22" s="6">
        <v>30.4</v>
      </c>
      <c r="M22" s="6">
        <v>34.1</v>
      </c>
      <c r="N22" s="20">
        <v>41.4</v>
      </c>
      <c r="O22" s="6">
        <v>38.7</v>
      </c>
      <c r="P22" s="6">
        <v>38.4</v>
      </c>
      <c r="Q22" s="22">
        <v>44.7</v>
      </c>
      <c r="R22" s="26">
        <v>54.2</v>
      </c>
      <c r="S22" s="26">
        <v>61.9</v>
      </c>
      <c r="T22" s="26">
        <v>65.3</v>
      </c>
      <c r="U22" s="33">
        <v>67.1</v>
      </c>
      <c r="V22" s="58">
        <v>72.8</v>
      </c>
    </row>
    <row r="23" spans="1:22" s="3" customFormat="1" ht="18" customHeight="1">
      <c r="A23" s="5" t="s">
        <v>21</v>
      </c>
      <c r="B23" s="7">
        <f>B13-B18</f>
        <v>-1.0999999999999943</v>
      </c>
      <c r="C23" s="7">
        <f aca="true" t="shared" si="9" ref="C23:R23">C13-C18</f>
        <v>-34.7</v>
      </c>
      <c r="D23" s="7">
        <f t="shared" si="9"/>
        <v>-28.799999999999997</v>
      </c>
      <c r="E23" s="7">
        <f t="shared" si="9"/>
        <v>-17.599999999999994</v>
      </c>
      <c r="F23" s="7">
        <f t="shared" si="9"/>
        <v>-16.19999999999999</v>
      </c>
      <c r="G23" s="7">
        <f t="shared" si="9"/>
        <v>-27.00000000000003</v>
      </c>
      <c r="H23" s="7">
        <f t="shared" si="9"/>
        <v>-38.900000000000006</v>
      </c>
      <c r="I23" s="7">
        <f t="shared" si="9"/>
        <v>-43.599999999999966</v>
      </c>
      <c r="J23" s="7">
        <f t="shared" si="9"/>
        <v>-43.099999999999994</v>
      </c>
      <c r="K23" s="7">
        <f t="shared" si="9"/>
        <v>-40.599999999999994</v>
      </c>
      <c r="L23" s="7">
        <f t="shared" si="9"/>
        <v>-49.30000000000001</v>
      </c>
      <c r="M23" s="7">
        <f t="shared" si="9"/>
        <v>-83.30000000000004</v>
      </c>
      <c r="N23" s="7">
        <f t="shared" si="9"/>
        <v>-109</v>
      </c>
      <c r="O23" s="7">
        <f t="shared" si="9"/>
        <v>-108.19999999999999</v>
      </c>
      <c r="P23" s="7">
        <f t="shared" si="9"/>
        <v>-112.09999999999997</v>
      </c>
      <c r="Q23" s="7">
        <f t="shared" si="9"/>
        <v>-125.39999999999998</v>
      </c>
      <c r="R23" s="7">
        <f t="shared" si="9"/>
        <v>-136.29999999999998</v>
      </c>
      <c r="S23" s="7">
        <f>S13-S18</f>
        <v>-131.7</v>
      </c>
      <c r="T23" s="7">
        <f>T13-T18</f>
        <v>-127.30000000000001</v>
      </c>
      <c r="U23" s="7">
        <f>U13-U18</f>
        <v>-103.39999999999998</v>
      </c>
      <c r="V23" s="62">
        <f>V13-V18</f>
        <v>-76.09999999999997</v>
      </c>
    </row>
    <row r="24" spans="1:22" s="3" customFormat="1" ht="16.5" customHeight="1">
      <c r="A24" s="5" t="s">
        <v>12</v>
      </c>
      <c r="B24" s="7">
        <f>SUM(B25:B27)</f>
        <v>59.800000000000004</v>
      </c>
      <c r="C24" s="7">
        <f>SUM(C25:C27)</f>
        <v>83.4</v>
      </c>
      <c r="D24" s="21">
        <f>SUM(D25:D27)</f>
        <v>111.3</v>
      </c>
      <c r="E24" s="7">
        <f aca="true" t="shared" si="10" ref="E24:M24">SUM(E25:E27)</f>
        <v>122.9</v>
      </c>
      <c r="F24" s="7">
        <f t="shared" si="10"/>
        <v>121.7</v>
      </c>
      <c r="G24" s="7">
        <f t="shared" si="10"/>
        <v>124.8</v>
      </c>
      <c r="H24" s="7">
        <f>SUM(H25:H27)</f>
        <v>131.6</v>
      </c>
      <c r="I24" s="7">
        <f t="shared" si="10"/>
        <v>133.8</v>
      </c>
      <c r="J24" s="7">
        <f t="shared" si="10"/>
        <v>139.2</v>
      </c>
      <c r="K24" s="7">
        <f t="shared" si="10"/>
        <v>146.89999999999998</v>
      </c>
      <c r="L24" s="7">
        <f t="shared" si="10"/>
        <v>153.8</v>
      </c>
      <c r="M24" s="7">
        <f t="shared" si="10"/>
        <v>165.6</v>
      </c>
      <c r="N24" s="7">
        <f aca="true" t="shared" si="11" ref="N24:U24">SUM(N25:N27)</f>
        <v>177.6</v>
      </c>
      <c r="O24" s="7">
        <f t="shared" si="11"/>
        <v>191.20000000000002</v>
      </c>
      <c r="P24" s="31">
        <f t="shared" si="11"/>
        <v>203.5</v>
      </c>
      <c r="Q24" s="7">
        <f t="shared" si="11"/>
        <v>217.29999999999998</v>
      </c>
      <c r="R24" s="7">
        <f t="shared" si="11"/>
        <v>222.79999999999998</v>
      </c>
      <c r="S24" s="7">
        <f t="shared" si="11"/>
        <v>234.29999999999998</v>
      </c>
      <c r="T24" s="7">
        <f t="shared" si="11"/>
        <v>247.2</v>
      </c>
      <c r="U24" s="7">
        <f t="shared" si="11"/>
        <v>268.4</v>
      </c>
      <c r="V24" s="39" t="s">
        <v>16</v>
      </c>
    </row>
    <row r="25" spans="1:22" ht="18" customHeight="1">
      <c r="A25" s="28" t="s">
        <v>22</v>
      </c>
      <c r="B25" s="6">
        <v>7</v>
      </c>
      <c r="C25" s="6">
        <v>10</v>
      </c>
      <c r="D25" s="6">
        <v>12.9</v>
      </c>
      <c r="E25" s="6">
        <v>14.5</v>
      </c>
      <c r="F25" s="6">
        <v>15.3</v>
      </c>
      <c r="G25" s="6">
        <v>15.4</v>
      </c>
      <c r="H25" s="6">
        <v>17.1</v>
      </c>
      <c r="I25" s="6">
        <v>16.1</v>
      </c>
      <c r="J25" s="6">
        <v>16.9</v>
      </c>
      <c r="K25" s="6">
        <v>17.6</v>
      </c>
      <c r="L25" s="6">
        <v>18.5</v>
      </c>
      <c r="M25" s="6">
        <v>18.7</v>
      </c>
      <c r="N25" s="6">
        <v>19.2</v>
      </c>
      <c r="O25" s="6">
        <v>21.1</v>
      </c>
      <c r="P25" s="22">
        <v>26.4</v>
      </c>
      <c r="Q25" s="22">
        <v>29.6</v>
      </c>
      <c r="R25" s="22">
        <v>29.1</v>
      </c>
      <c r="S25" s="33">
        <v>30.2</v>
      </c>
      <c r="T25" s="33">
        <v>32.1</v>
      </c>
      <c r="U25" s="32">
        <v>32.1</v>
      </c>
      <c r="V25" s="61" t="s">
        <v>16</v>
      </c>
    </row>
    <row r="26" spans="1:22" ht="18" customHeight="1">
      <c r="A26" s="29" t="s">
        <v>23</v>
      </c>
      <c r="B26" s="6">
        <v>48.6</v>
      </c>
      <c r="C26" s="6">
        <v>67.2</v>
      </c>
      <c r="D26" s="6">
        <v>89.6</v>
      </c>
      <c r="E26" s="6">
        <v>92.7</v>
      </c>
      <c r="F26" s="6">
        <v>95</v>
      </c>
      <c r="G26" s="6">
        <v>100.1</v>
      </c>
      <c r="H26" s="6">
        <v>106.1</v>
      </c>
      <c r="I26" s="6">
        <v>109.3</v>
      </c>
      <c r="J26" s="6">
        <v>113.7</v>
      </c>
      <c r="K26" s="6">
        <v>121.1</v>
      </c>
      <c r="L26" s="6">
        <v>126.8</v>
      </c>
      <c r="M26" s="6">
        <v>137.9</v>
      </c>
      <c r="N26" s="6">
        <v>149.4</v>
      </c>
      <c r="O26" s="6">
        <v>160.3</v>
      </c>
      <c r="P26" s="22">
        <v>166.6</v>
      </c>
      <c r="Q26" s="22">
        <v>171.5</v>
      </c>
      <c r="R26" s="27">
        <v>177</v>
      </c>
      <c r="S26" s="33">
        <v>188.2</v>
      </c>
      <c r="T26" s="33">
        <v>200.2</v>
      </c>
      <c r="U26" s="32">
        <v>216.6</v>
      </c>
      <c r="V26" s="61" t="s">
        <v>16</v>
      </c>
    </row>
    <row r="27" spans="1:22" s="17" customFormat="1" ht="18" customHeight="1" thickBot="1">
      <c r="A27" s="30" t="s">
        <v>24</v>
      </c>
      <c r="B27" s="23">
        <f>2.6+1.6</f>
        <v>4.2</v>
      </c>
      <c r="C27" s="23">
        <v>6.2</v>
      </c>
      <c r="D27" s="23">
        <v>8.8</v>
      </c>
      <c r="E27" s="23">
        <v>15.7</v>
      </c>
      <c r="F27" s="23">
        <v>11.4</v>
      </c>
      <c r="G27" s="23">
        <v>9.3</v>
      </c>
      <c r="H27" s="23">
        <f>3.8+4.6</f>
        <v>8.399999999999999</v>
      </c>
      <c r="I27" s="23">
        <v>8.4</v>
      </c>
      <c r="J27" s="23">
        <v>8.6</v>
      </c>
      <c r="K27" s="23">
        <v>8.2</v>
      </c>
      <c r="L27" s="23">
        <v>8.5</v>
      </c>
      <c r="M27" s="23">
        <v>9</v>
      </c>
      <c r="N27" s="24">
        <v>9</v>
      </c>
      <c r="O27" s="23">
        <v>9.8</v>
      </c>
      <c r="P27" s="34">
        <v>10.5</v>
      </c>
      <c r="Q27" s="34">
        <v>16.2</v>
      </c>
      <c r="R27" s="34">
        <v>16.7</v>
      </c>
      <c r="S27" s="40">
        <v>15.9</v>
      </c>
      <c r="T27" s="40">
        <v>14.9</v>
      </c>
      <c r="U27" s="40">
        <v>19.7</v>
      </c>
      <c r="V27" s="64">
        <v>21.1</v>
      </c>
    </row>
    <row r="28" spans="1:13" s="3" customFormat="1" ht="14.25" customHeight="1">
      <c r="A28" s="52" t="s">
        <v>27</v>
      </c>
      <c r="B28" s="52"/>
      <c r="C28" s="52"/>
      <c r="D28" s="52"/>
      <c r="E28" s="53"/>
      <c r="F28" s="53"/>
      <c r="G28" s="54"/>
      <c r="H28" s="16"/>
      <c r="I28" s="16"/>
      <c r="J28" s="16"/>
      <c r="K28" s="16"/>
      <c r="L28" s="16"/>
      <c r="M28" s="8"/>
    </row>
    <row r="29" spans="1:13" s="3" customFormat="1" ht="12" customHeight="1">
      <c r="A29" s="55"/>
      <c r="B29" s="44"/>
      <c r="C29" s="44"/>
      <c r="D29" s="44"/>
      <c r="E29" s="44"/>
      <c r="F29" s="44"/>
      <c r="G29" s="44"/>
      <c r="H29" s="9"/>
      <c r="I29" s="9"/>
      <c r="J29" s="9"/>
      <c r="K29" s="10"/>
      <c r="L29" s="10"/>
      <c r="M29" s="8"/>
    </row>
    <row r="30" spans="1:12" ht="24.75" customHeight="1">
      <c r="A30" s="45" t="s">
        <v>17</v>
      </c>
      <c r="B30" s="46"/>
      <c r="C30" s="46"/>
      <c r="D30" s="46"/>
      <c r="E30" s="43"/>
      <c r="F30" s="43"/>
      <c r="G30" s="44"/>
      <c r="H30" s="11"/>
      <c r="I30" s="11"/>
      <c r="J30" s="11"/>
      <c r="K30" s="11"/>
      <c r="L30" s="11"/>
    </row>
    <row r="31" spans="1:12" s="3" customFormat="1" ht="13.5" customHeight="1">
      <c r="A31" s="47" t="s">
        <v>30</v>
      </c>
      <c r="B31" s="47"/>
      <c r="C31" s="47"/>
      <c r="D31" s="47"/>
      <c r="E31" s="43"/>
      <c r="F31" s="43"/>
      <c r="G31" s="44"/>
      <c r="H31" s="11"/>
      <c r="I31" s="11"/>
      <c r="J31" s="11"/>
      <c r="K31" s="11"/>
      <c r="L31" s="11"/>
    </row>
    <row r="32" spans="1:12" ht="13.5" customHeight="1">
      <c r="A32" s="47" t="s">
        <v>18</v>
      </c>
      <c r="B32" s="47"/>
      <c r="C32" s="47"/>
      <c r="D32" s="47"/>
      <c r="E32" s="43"/>
      <c r="F32" s="43"/>
      <c r="G32" s="44"/>
      <c r="H32" s="11"/>
      <c r="I32" s="11"/>
      <c r="J32" s="11"/>
      <c r="K32" s="11"/>
      <c r="L32" s="11"/>
    </row>
    <row r="33" spans="1:12" ht="13.5" customHeight="1">
      <c r="A33" s="47" t="s">
        <v>19</v>
      </c>
      <c r="B33" s="47"/>
      <c r="C33" s="47"/>
      <c r="D33" s="47"/>
      <c r="E33" s="43"/>
      <c r="F33" s="43"/>
      <c r="G33" s="44"/>
      <c r="H33" s="11"/>
      <c r="I33" s="11"/>
      <c r="J33" s="11"/>
      <c r="K33" s="11"/>
      <c r="L33" s="11"/>
    </row>
    <row r="34" spans="1:12" ht="13.5" customHeight="1">
      <c r="A34" s="47"/>
      <c r="B34" s="44"/>
      <c r="C34" s="44"/>
      <c r="D34" s="44"/>
      <c r="E34" s="44"/>
      <c r="F34" s="44"/>
      <c r="G34" s="44"/>
      <c r="H34" s="11"/>
      <c r="I34" s="11"/>
      <c r="J34" s="11"/>
      <c r="K34" s="11"/>
      <c r="L34" s="11"/>
    </row>
    <row r="35" spans="1:12" ht="13.5" customHeight="1">
      <c r="A35" s="51" t="s">
        <v>28</v>
      </c>
      <c r="B35" s="65"/>
      <c r="C35" s="65"/>
      <c r="D35" s="65"/>
      <c r="E35" s="65"/>
      <c r="F35" s="65"/>
      <c r="G35" s="65"/>
      <c r="H35" s="11"/>
      <c r="I35" s="11"/>
      <c r="J35" s="11"/>
      <c r="K35" s="11"/>
      <c r="L35" s="11"/>
    </row>
    <row r="36" spans="1:12" ht="12" customHeight="1">
      <c r="A36" s="46" t="s">
        <v>29</v>
      </c>
      <c r="B36" s="44"/>
      <c r="C36" s="44"/>
      <c r="D36" s="44"/>
      <c r="E36" s="44"/>
      <c r="F36" s="44"/>
      <c r="G36" s="44"/>
      <c r="H36" s="13"/>
      <c r="I36" s="13"/>
      <c r="J36" s="13"/>
      <c r="K36" s="13"/>
      <c r="L36" s="13"/>
    </row>
    <row r="37" spans="1:12" ht="12" customHeight="1">
      <c r="A37" s="46"/>
      <c r="B37" s="44"/>
      <c r="C37" s="44"/>
      <c r="D37" s="44"/>
      <c r="E37" s="44"/>
      <c r="F37" s="44"/>
      <c r="G37" s="44"/>
      <c r="H37" s="13"/>
      <c r="I37" s="13"/>
      <c r="J37" s="13"/>
      <c r="K37" s="13"/>
      <c r="L37" s="13"/>
    </row>
    <row r="38" spans="1:12" ht="12.75">
      <c r="A38" s="48" t="s">
        <v>26</v>
      </c>
      <c r="B38" s="43"/>
      <c r="C38" s="43"/>
      <c r="D38" s="43"/>
      <c r="E38" s="43"/>
      <c r="F38" s="43"/>
      <c r="G38" s="44"/>
      <c r="H38" s="14"/>
      <c r="I38" s="14"/>
      <c r="J38" s="12"/>
      <c r="K38" s="12"/>
      <c r="L38" s="12"/>
    </row>
    <row r="39" spans="1:12" ht="24.75" customHeight="1">
      <c r="A39" s="42" t="s">
        <v>31</v>
      </c>
      <c r="B39" s="43"/>
      <c r="C39" s="43"/>
      <c r="D39" s="43"/>
      <c r="E39" s="43"/>
      <c r="F39" s="43"/>
      <c r="G39" s="44"/>
      <c r="H39" s="15"/>
      <c r="I39" s="15"/>
      <c r="J39" s="15"/>
      <c r="K39" s="15"/>
      <c r="L39" s="15"/>
    </row>
    <row r="40" spans="1:11" ht="12.75">
      <c r="A40" s="12"/>
      <c r="B40" s="12"/>
      <c r="C40" s="12"/>
      <c r="D40" s="15"/>
      <c r="E40" s="15"/>
      <c r="F40" s="15"/>
      <c r="G40" s="15"/>
      <c r="H40" s="15"/>
      <c r="I40" s="15"/>
      <c r="J40" s="15"/>
      <c r="K40" s="15"/>
    </row>
    <row r="41" spans="1:8" ht="12.75">
      <c r="A41" s="41"/>
      <c r="B41" s="41"/>
      <c r="C41" s="41"/>
      <c r="D41" s="41"/>
      <c r="E41" s="41"/>
      <c r="F41" s="41"/>
      <c r="G41" s="41"/>
      <c r="H41" s="41"/>
    </row>
  </sheetData>
  <mergeCells count="13">
    <mergeCell ref="A1:V1"/>
    <mergeCell ref="A37:G37"/>
    <mergeCell ref="A35:G35"/>
    <mergeCell ref="A34:G34"/>
    <mergeCell ref="A28:G28"/>
    <mergeCell ref="A29:G29"/>
    <mergeCell ref="A39:G39"/>
    <mergeCell ref="A30:G30"/>
    <mergeCell ref="A31:G31"/>
    <mergeCell ref="A32:G32"/>
    <mergeCell ref="A33:G33"/>
    <mergeCell ref="A36:G36"/>
    <mergeCell ref="A38:G38"/>
  </mergeCells>
  <printOptions/>
  <pageMargins left="0.4" right="0.34" top="0.83" bottom="0.8" header="0.5" footer="0.5"/>
  <pageSetup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2008-03-24T20:48:59Z</cp:lastPrinted>
  <dcterms:created xsi:type="dcterms:W3CDTF">1980-01-01T04:00:00Z</dcterms:created>
  <dcterms:modified xsi:type="dcterms:W3CDTF">2009-03-26T13:15:03Z</dcterms:modified>
  <cp:category/>
  <cp:version/>
  <cp:contentType/>
  <cp:contentStatus/>
</cp:coreProperties>
</file>