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3785" windowHeight="5070" activeTab="0"/>
  </bookViews>
  <sheets>
    <sheet name="Figure 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<sst xmlns="http://schemas.openxmlformats.org/spreadsheetml/2006/main" count="29" uniqueCount="29">
  <si>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Year</t>
  </si>
  <si>
    <t>Industry</t>
  </si>
  <si>
    <t>Buildings</t>
  </si>
  <si>
    <t>Utilities</t>
  </si>
  <si>
    <t>5.12c</t>
  </si>
  <si>
    <t>5.12b</t>
  </si>
  <si>
    <t>5.12d</t>
  </si>
  <si>
    <t>Revised</t>
  </si>
  <si>
    <t>Estimated</t>
  </si>
  <si>
    <t>Preliminary</t>
  </si>
  <si>
    <t>5.12a</t>
  </si>
  <si>
    <t>Million barrels per day</t>
  </si>
  <si>
    <r>
      <t>R</t>
    </r>
    <r>
      <rPr>
        <sz val="10"/>
        <rFont val="Arial"/>
        <family val="2"/>
      </rPr>
      <t>4.93</t>
    </r>
  </si>
  <si>
    <r>
      <t>P</t>
    </r>
    <r>
      <rPr>
        <sz val="10"/>
        <rFont val="Arial"/>
        <family val="2"/>
      </rPr>
      <t>5.08</t>
    </r>
  </si>
  <si>
    <r>
      <t>RP</t>
    </r>
    <r>
      <rPr>
        <sz val="10"/>
        <rFont val="Arial"/>
        <family val="2"/>
      </rPr>
      <t>4.93</t>
    </r>
  </si>
  <si>
    <r>
      <t>R</t>
    </r>
    <r>
      <rPr>
        <sz val="10"/>
        <rFont val="Arial"/>
        <family val="2"/>
      </rPr>
      <t>13.21</t>
    </r>
  </si>
  <si>
    <r>
      <t>P</t>
    </r>
    <r>
      <rPr>
        <sz val="10"/>
        <rFont val="Arial"/>
        <family val="2"/>
      </rPr>
      <t>13.62</t>
    </r>
  </si>
  <si>
    <r>
      <t>R</t>
    </r>
    <r>
      <rPr>
        <sz val="10"/>
        <rFont val="Arial"/>
        <family val="2"/>
      </rPr>
      <t>13.22</t>
    </r>
  </si>
  <si>
    <r>
      <t>R</t>
    </r>
    <r>
      <rPr>
        <sz val="10"/>
        <rFont val="Arial"/>
        <family val="2"/>
      </rPr>
      <t>1.19</t>
    </r>
  </si>
  <si>
    <r>
      <t>P</t>
    </r>
    <r>
      <rPr>
        <sz val="10"/>
        <rFont val="Arial"/>
        <family val="2"/>
      </rPr>
      <t>1.29</t>
    </r>
  </si>
  <si>
    <r>
      <t>R</t>
    </r>
    <r>
      <rPr>
        <sz val="10"/>
        <rFont val="Arial"/>
        <family val="2"/>
      </rPr>
      <t>1.24</t>
    </r>
  </si>
  <si>
    <r>
      <t>P</t>
    </r>
    <r>
      <rPr>
        <sz val="10"/>
        <rFont val="Arial"/>
        <family val="2"/>
      </rPr>
      <t>0.53</t>
    </r>
  </si>
  <si>
    <r>
      <t>R</t>
    </r>
    <r>
      <rPr>
        <sz val="10"/>
        <rFont val="Arial"/>
        <family val="2"/>
      </rPr>
      <t>0.53</t>
    </r>
  </si>
  <si>
    <t>Transportation's Share of U.S. Petroleum Use: 1975–2004</t>
  </si>
  <si>
    <t>Notes: 2002–2003 data are revised from previous editions. 2004 data are preliminary.</t>
  </si>
  <si>
    <r>
      <t>Source: U.S. Department of Energy, Energy Information Administration,</t>
    </r>
    <r>
      <rPr>
        <i/>
        <sz val="10"/>
        <rFont val="Arial"/>
        <family val="2"/>
      </rPr>
      <t xml:space="preserve"> Annual Energy Review 2004</t>
    </r>
    <r>
      <rPr>
        <sz val="10"/>
        <rFont val="Arial"/>
        <family val="2"/>
      </rPr>
      <t xml:space="preserve"> (Washington, DC: August 2005), tables 5.13a–d.</t>
    </r>
  </si>
  <si>
    <t>Figure 4</t>
  </si>
  <si>
    <t>Tran-sportation</t>
  </si>
  <si>
    <t>Key: P = preliminary; R = revised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</si>
</sst>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5" width="10.7109375" style="20" customWidth="1"/>
    <col min="6" max="16384" width="9.140625" style="10" customWidth="1"/>
  </cols>
  <sheetData>
    <row r="1" spans="1:5" ht="12.75" customHeight="1">
      <c r="A1" s="27" t="s">
        <v>26</v>
      </c>
      <c r="B1" s="27"/>
      <c r="C1" s="27"/>
      <c r="D1" s="27"/>
      <c r="E1" s="27"/>
    </row>
    <row r="2" spans="1:5" ht="12.75" customHeight="1">
      <c r="A2" s="28" t="s">
        <v>23</v>
      </c>
      <c r="B2" s="28"/>
      <c r="C2" s="28"/>
      <c r="D2" s="28"/>
      <c r="E2" s="28"/>
    </row>
    <row r="3" spans="1:5" ht="12.75" customHeight="1">
      <c r="A3" s="27" t="s">
        <v>11</v>
      </c>
      <c r="B3" s="27"/>
      <c r="C3" s="27"/>
      <c r="D3" s="27"/>
      <c r="E3" s="27"/>
    </row>
    <row r="4" spans="1:6" s="19" customFormat="1" ht="38.25" customHeight="1">
      <c r="A4" s="24" t="s">
        <v>0</v>
      </c>
      <c r="B4" s="24" t="s">
        <v>27</v>
      </c>
      <c r="C4" s="24" t="s">
        <v>1</v>
      </c>
      <c r="D4" s="24" t="s">
        <v>2</v>
      </c>
      <c r="E4" s="24" t="s">
        <v>3</v>
      </c>
      <c r="F4" s="25"/>
    </row>
    <row r="5" spans="1:5" ht="12.75">
      <c r="A5" s="21">
        <v>1975</v>
      </c>
      <c r="B5" s="12">
        <v>8.95</v>
      </c>
      <c r="C5" s="12">
        <v>4.04</v>
      </c>
      <c r="D5" s="12">
        <v>1.95</v>
      </c>
      <c r="E5" s="12">
        <v>1.39</v>
      </c>
    </row>
    <row r="6" spans="1:5" ht="12.75">
      <c r="A6" s="21">
        <v>1976</v>
      </c>
      <c r="B6" s="12">
        <v>9.37</v>
      </c>
      <c r="C6" s="12">
        <v>4.45</v>
      </c>
      <c r="D6" s="12">
        <v>2.12</v>
      </c>
      <c r="E6" s="12">
        <v>1.52</v>
      </c>
    </row>
    <row r="7" spans="1:5" ht="12.75">
      <c r="A7" s="21">
        <v>1977</v>
      </c>
      <c r="B7" s="12">
        <v>9.76</v>
      </c>
      <c r="C7" s="12">
        <v>4.82</v>
      </c>
      <c r="D7" s="12">
        <v>2.14</v>
      </c>
      <c r="E7" s="12">
        <v>1.71</v>
      </c>
    </row>
    <row r="8" spans="1:5" ht="12.75">
      <c r="A8" s="21">
        <v>1978</v>
      </c>
      <c r="B8" s="12">
        <v>10.16</v>
      </c>
      <c r="C8" s="12">
        <v>4.87</v>
      </c>
      <c r="D8" s="12">
        <v>2.07</v>
      </c>
      <c r="E8" s="12">
        <v>1.75</v>
      </c>
    </row>
    <row r="9" spans="1:8" ht="12.75">
      <c r="A9" s="21">
        <v>1979</v>
      </c>
      <c r="B9" s="12">
        <v>10.01</v>
      </c>
      <c r="C9" s="12">
        <v>5.34</v>
      </c>
      <c r="D9" s="12">
        <v>1.73</v>
      </c>
      <c r="E9" s="12">
        <v>1.44</v>
      </c>
      <c r="H9" s="16"/>
    </row>
    <row r="10" spans="1:5" ht="12.75">
      <c r="A10" s="21">
        <v>1980</v>
      </c>
      <c r="B10" s="12">
        <v>9.55</v>
      </c>
      <c r="C10" s="12">
        <v>4.84</v>
      </c>
      <c r="D10" s="12">
        <v>1.52</v>
      </c>
      <c r="E10" s="12">
        <v>1.15</v>
      </c>
    </row>
    <row r="11" spans="1:8" ht="12.75">
      <c r="A11" s="21">
        <v>1981</v>
      </c>
      <c r="B11" s="12">
        <v>9.49</v>
      </c>
      <c r="C11" s="12">
        <v>4.27</v>
      </c>
      <c r="D11" s="12">
        <v>1.33</v>
      </c>
      <c r="E11" s="12">
        <v>0.96</v>
      </c>
      <c r="H11" s="17"/>
    </row>
    <row r="12" spans="1:8" ht="12.75">
      <c r="A12" s="21">
        <v>1982</v>
      </c>
      <c r="B12" s="12">
        <v>9.31</v>
      </c>
      <c r="C12" s="12">
        <v>4.06</v>
      </c>
      <c r="D12" s="12">
        <v>1.24</v>
      </c>
      <c r="E12" s="12">
        <v>0.69</v>
      </c>
      <c r="F12" s="12"/>
      <c r="H12" s="18"/>
    </row>
    <row r="13" spans="1:5" ht="12.75">
      <c r="A13" s="21">
        <v>1983</v>
      </c>
      <c r="B13" s="12">
        <v>9.41</v>
      </c>
      <c r="C13" s="12">
        <v>3.85</v>
      </c>
      <c r="D13" s="12">
        <v>1.29</v>
      </c>
      <c r="E13" s="12">
        <v>0.68</v>
      </c>
    </row>
    <row r="14" spans="1:5" ht="15" customHeight="1">
      <c r="A14" s="21">
        <v>1984</v>
      </c>
      <c r="B14" s="11">
        <v>9.59</v>
      </c>
      <c r="C14" s="11">
        <v>4.2</v>
      </c>
      <c r="D14" s="11">
        <v>1.37</v>
      </c>
      <c r="E14" s="11">
        <v>0.56</v>
      </c>
    </row>
    <row r="15" spans="1:5" ht="15" customHeight="1">
      <c r="A15" s="21">
        <v>1985</v>
      </c>
      <c r="B15" s="11">
        <v>9.84</v>
      </c>
      <c r="C15" s="11">
        <v>4.07</v>
      </c>
      <c r="D15" s="11">
        <v>1.34</v>
      </c>
      <c r="E15" s="11">
        <v>0.48</v>
      </c>
    </row>
    <row r="16" spans="1:5" ht="15" customHeight="1">
      <c r="A16" s="21">
        <v>1986</v>
      </c>
      <c r="B16" s="11">
        <v>10.19</v>
      </c>
      <c r="C16" s="11">
        <v>4.09</v>
      </c>
      <c r="D16" s="11">
        <v>1.37</v>
      </c>
      <c r="E16" s="11">
        <v>0.64</v>
      </c>
    </row>
    <row r="17" spans="1:5" ht="15" customHeight="1">
      <c r="A17" s="21">
        <v>1987</v>
      </c>
      <c r="B17" s="11">
        <v>10.5</v>
      </c>
      <c r="C17" s="11">
        <v>4.21</v>
      </c>
      <c r="D17" s="11">
        <v>1.4</v>
      </c>
      <c r="E17" s="11">
        <v>0.55</v>
      </c>
    </row>
    <row r="18" spans="1:5" ht="15" customHeight="1">
      <c r="A18" s="21">
        <v>1988</v>
      </c>
      <c r="B18" s="11">
        <v>10.85</v>
      </c>
      <c r="C18" s="11">
        <v>4.35</v>
      </c>
      <c r="D18" s="11">
        <v>1.41</v>
      </c>
      <c r="E18" s="11">
        <v>0.68</v>
      </c>
    </row>
    <row r="19" spans="1:5" ht="15" customHeight="1">
      <c r="A19" s="21">
        <v>1989</v>
      </c>
      <c r="B19" s="11">
        <v>10.94</v>
      </c>
      <c r="C19" s="11">
        <v>4.25</v>
      </c>
      <c r="D19" s="11">
        <v>1.39</v>
      </c>
      <c r="E19" s="11">
        <v>0.75</v>
      </c>
    </row>
    <row r="20" spans="1:5" ht="15" customHeight="1">
      <c r="A20" s="21">
        <v>1990</v>
      </c>
      <c r="B20" s="11">
        <v>10.89</v>
      </c>
      <c r="C20" s="11">
        <v>4.3</v>
      </c>
      <c r="D20" s="11">
        <v>1.23</v>
      </c>
      <c r="E20" s="11">
        <v>0.57</v>
      </c>
    </row>
    <row r="21" spans="1:5" ht="15" customHeight="1">
      <c r="A21" s="21">
        <v>1991</v>
      </c>
      <c r="B21" s="11">
        <v>10.76</v>
      </c>
      <c r="C21" s="11">
        <v>4.22</v>
      </c>
      <c r="D21" s="11">
        <v>1.21</v>
      </c>
      <c r="E21" s="11">
        <v>0.53</v>
      </c>
    </row>
    <row r="22" spans="1:5" ht="15" customHeight="1">
      <c r="A22" s="21">
        <v>1992</v>
      </c>
      <c r="B22" s="11">
        <v>10.88</v>
      </c>
      <c r="C22" s="11">
        <v>4.52</v>
      </c>
      <c r="D22" s="11">
        <v>1.2</v>
      </c>
      <c r="E22" s="11">
        <v>0.43</v>
      </c>
    </row>
    <row r="23" spans="1:5" ht="15" customHeight="1">
      <c r="A23" s="21">
        <v>1993</v>
      </c>
      <c r="B23" s="11">
        <v>11.12</v>
      </c>
      <c r="C23" s="11">
        <v>4.44</v>
      </c>
      <c r="D23" s="11">
        <v>1.18</v>
      </c>
      <c r="E23" s="11">
        <v>0.49</v>
      </c>
    </row>
    <row r="24" spans="1:5" ht="15" customHeight="1">
      <c r="A24" s="21">
        <v>1994</v>
      </c>
      <c r="B24" s="11">
        <v>11.42</v>
      </c>
      <c r="C24" s="11">
        <v>4.67</v>
      </c>
      <c r="D24" s="11">
        <v>1.17</v>
      </c>
      <c r="E24" s="11">
        <v>0.47</v>
      </c>
    </row>
    <row r="25" spans="1:5" ht="15" customHeight="1">
      <c r="A25" s="21">
        <v>1995</v>
      </c>
      <c r="B25" s="11">
        <v>11.67</v>
      </c>
      <c r="C25" s="11">
        <v>4.59</v>
      </c>
      <c r="D25" s="11">
        <v>1.13</v>
      </c>
      <c r="E25" s="11">
        <v>0.33</v>
      </c>
    </row>
    <row r="26" spans="1:5" ht="15" customHeight="1">
      <c r="A26" s="21">
        <v>1996</v>
      </c>
      <c r="B26" s="11">
        <v>11.92</v>
      </c>
      <c r="C26" s="11">
        <v>4.82</v>
      </c>
      <c r="D26" s="11">
        <v>1.21</v>
      </c>
      <c r="E26" s="11">
        <v>0.36</v>
      </c>
    </row>
    <row r="27" spans="1:5" ht="15" customHeight="1">
      <c r="A27" s="21">
        <v>1997</v>
      </c>
      <c r="B27" s="11">
        <v>12.1</v>
      </c>
      <c r="C27" s="11">
        <v>4.95</v>
      </c>
      <c r="D27" s="11">
        <v>1.16</v>
      </c>
      <c r="E27" s="11">
        <v>0.41</v>
      </c>
    </row>
    <row r="28" spans="1:5" ht="15" customHeight="1">
      <c r="A28" s="21">
        <v>1998</v>
      </c>
      <c r="B28" s="11">
        <v>12.42</v>
      </c>
      <c r="C28" s="11">
        <v>4.84</v>
      </c>
      <c r="D28" s="11">
        <v>1.08</v>
      </c>
      <c r="E28" s="11">
        <v>0.58</v>
      </c>
    </row>
    <row r="29" spans="1:5" ht="15" customHeight="1">
      <c r="A29" s="21">
        <v>1999</v>
      </c>
      <c r="B29" s="11">
        <v>12.76</v>
      </c>
      <c r="C29" s="11">
        <v>5.03</v>
      </c>
      <c r="D29" s="11">
        <v>1.18</v>
      </c>
      <c r="E29" s="11">
        <v>0.53</v>
      </c>
    </row>
    <row r="30" spans="1:5" ht="15" customHeight="1">
      <c r="A30" s="21">
        <v>2000</v>
      </c>
      <c r="B30" s="11">
        <v>13.01</v>
      </c>
      <c r="C30" s="11">
        <v>4.9</v>
      </c>
      <c r="D30" s="11">
        <v>1.28</v>
      </c>
      <c r="E30" s="11">
        <v>0.51</v>
      </c>
    </row>
    <row r="31" spans="1:5" ht="15" customHeight="1">
      <c r="A31" s="21">
        <v>2001</v>
      </c>
      <c r="B31" s="11">
        <v>12.94</v>
      </c>
      <c r="C31" s="11">
        <v>4.89</v>
      </c>
      <c r="D31" s="11">
        <v>1.26</v>
      </c>
      <c r="E31" s="11">
        <v>0.56</v>
      </c>
    </row>
    <row r="32" spans="1:5" ht="15" customHeight="1">
      <c r="A32" s="21">
        <v>2002</v>
      </c>
      <c r="B32" s="13" t="s">
        <v>15</v>
      </c>
      <c r="C32" s="13" t="s">
        <v>12</v>
      </c>
      <c r="D32" s="14" t="s">
        <v>18</v>
      </c>
      <c r="E32" s="15">
        <v>0.43</v>
      </c>
    </row>
    <row r="33" spans="1:5" ht="15" customHeight="1">
      <c r="A33" s="21">
        <v>2003</v>
      </c>
      <c r="B33" s="13" t="s">
        <v>17</v>
      </c>
      <c r="C33" s="13" t="s">
        <v>14</v>
      </c>
      <c r="D33" s="13" t="s">
        <v>20</v>
      </c>
      <c r="E33" s="13" t="s">
        <v>22</v>
      </c>
    </row>
    <row r="34" spans="1:5" ht="15" customHeight="1">
      <c r="A34" s="22">
        <v>2004</v>
      </c>
      <c r="B34" s="23" t="s">
        <v>16</v>
      </c>
      <c r="C34" s="23" t="s">
        <v>13</v>
      </c>
      <c r="D34" s="23" t="s">
        <v>19</v>
      </c>
      <c r="E34" s="23" t="s">
        <v>21</v>
      </c>
    </row>
    <row r="35" spans="1:5" ht="38.25" customHeight="1">
      <c r="A35" s="26" t="s">
        <v>24</v>
      </c>
      <c r="B35" s="26"/>
      <c r="C35" s="26"/>
      <c r="D35" s="26"/>
      <c r="E35" s="26"/>
    </row>
    <row r="36" spans="1:5" ht="38.25" customHeight="1">
      <c r="A36" s="26" t="s">
        <v>28</v>
      </c>
      <c r="B36" s="26"/>
      <c r="C36" s="26"/>
      <c r="D36" s="26"/>
      <c r="E36" s="26"/>
    </row>
    <row r="37" spans="1:5" ht="51" customHeight="1">
      <c r="A37" s="26" t="s">
        <v>25</v>
      </c>
      <c r="B37" s="26"/>
      <c r="C37" s="26"/>
      <c r="D37" s="26"/>
      <c r="E37" s="26"/>
    </row>
    <row r="38" spans="1:5" ht="12.75">
      <c r="A38" s="19"/>
      <c r="B38" s="19"/>
      <c r="C38" s="19"/>
      <c r="D38" s="19"/>
      <c r="E38" s="19"/>
    </row>
    <row r="39" spans="1:5" ht="0" customHeight="1" hidden="1">
      <c r="A39" s="19"/>
      <c r="B39" s="19"/>
      <c r="C39" s="19"/>
      <c r="D39" s="19"/>
      <c r="E39" s="19"/>
    </row>
    <row r="40" spans="1:5" ht="12.75" customHeight="1" hidden="1">
      <c r="A40" s="19"/>
      <c r="B40" s="19"/>
      <c r="C40" s="19"/>
      <c r="D40" s="19"/>
      <c r="E40" s="19"/>
    </row>
    <row r="41" spans="2:5" ht="18" customHeight="1">
      <c r="B41" s="19"/>
      <c r="C41" s="19"/>
      <c r="D41" s="19"/>
      <c r="E41" s="19"/>
    </row>
    <row r="42" spans="1:5" ht="12.75">
      <c r="A42" s="19"/>
      <c r="B42" s="19"/>
      <c r="C42" s="19"/>
      <c r="D42" s="19"/>
      <c r="E42" s="19"/>
    </row>
    <row r="43" spans="1:5" ht="10.5" customHeight="1">
      <c r="A43" s="19"/>
      <c r="B43" s="19"/>
      <c r="C43" s="19"/>
      <c r="D43" s="19"/>
      <c r="E43" s="19"/>
    </row>
    <row r="44" spans="1:5" ht="3" customHeight="1" hidden="1">
      <c r="A44" s="19"/>
      <c r="B44" s="19"/>
      <c r="C44" s="19"/>
      <c r="D44" s="19"/>
      <c r="E44" s="19"/>
    </row>
  </sheetData>
  <mergeCells count="6">
    <mergeCell ref="A35:E35"/>
    <mergeCell ref="A37:E37"/>
    <mergeCell ref="A1:E1"/>
    <mergeCell ref="A2:E2"/>
    <mergeCell ref="A3:E3"/>
    <mergeCell ref="A36:E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Q115"/>
  <sheetViews>
    <sheetView workbookViewId="0" topLeftCell="A86">
      <selection activeCell="N115" sqref="K97:N115"/>
    </sheetView>
  </sheetViews>
  <sheetFormatPr defaultColWidth="9.140625" defaultRowHeight="12.75"/>
  <sheetData>
    <row r="2" ht="12.75">
      <c r="A2" s="3" t="s">
        <v>7</v>
      </c>
    </row>
    <row r="3" ht="12.75">
      <c r="A3" s="6" t="s">
        <v>8</v>
      </c>
    </row>
    <row r="4" ht="12.75">
      <c r="A4" s="9" t="s">
        <v>9</v>
      </c>
    </row>
    <row r="7" spans="2:5" ht="12.75">
      <c r="B7" t="s">
        <v>4</v>
      </c>
      <c r="C7" t="s">
        <v>5</v>
      </c>
      <c r="D7" t="s">
        <v>10</v>
      </c>
      <c r="E7" t="s">
        <v>6</v>
      </c>
    </row>
    <row r="8" spans="1:17" ht="12.75">
      <c r="A8" s="1">
        <v>1950</v>
      </c>
      <c r="B8" s="5">
        <f aca="true" t="shared" si="0" ref="B8:E9">(G8/365)/1000</f>
        <v>3.356164383561644</v>
      </c>
      <c r="C8" s="5">
        <f t="shared" si="0"/>
        <v>1.8224493150684933</v>
      </c>
      <c r="D8" s="5">
        <f t="shared" si="0"/>
        <v>1.0726712328767123</v>
      </c>
      <c r="E8" s="5">
        <f t="shared" si="0"/>
        <v>0.20663287671232877</v>
      </c>
      <c r="G8">
        <v>1225000</v>
      </c>
      <c r="H8" s="1">
        <v>665194</v>
      </c>
      <c r="I8" s="1">
        <v>391525</v>
      </c>
      <c r="J8" s="1">
        <f>L8/M8</f>
        <v>75421</v>
      </c>
      <c r="L8">
        <v>75421000</v>
      </c>
      <c r="M8">
        <v>1000</v>
      </c>
      <c r="O8">
        <f>P8+Q8</f>
        <v>391525</v>
      </c>
      <c r="P8">
        <v>147023</v>
      </c>
      <c r="Q8">
        <v>244502</v>
      </c>
    </row>
    <row r="9" spans="1:17" ht="12.75">
      <c r="A9" s="1">
        <v>1951</v>
      </c>
      <c r="B9" s="5">
        <f t="shared" si="0"/>
        <v>3.6923479452054795</v>
      </c>
      <c r="C9" s="5">
        <f t="shared" si="0"/>
        <v>1.978558904109589</v>
      </c>
      <c r="D9" s="5">
        <f t="shared" si="0"/>
        <v>1.1700328767123287</v>
      </c>
      <c r="E9" s="5">
        <f t="shared" si="0"/>
        <v>0.1751917808219178</v>
      </c>
      <c r="G9">
        <v>1347707</v>
      </c>
      <c r="H9" s="1">
        <v>722174</v>
      </c>
      <c r="I9" s="1">
        <v>427062</v>
      </c>
      <c r="J9" s="1">
        <f aca="true" t="shared" si="1" ref="J9:J60">L9/M9</f>
        <v>63945</v>
      </c>
      <c r="L9">
        <v>63945000</v>
      </c>
      <c r="M9">
        <v>1000</v>
      </c>
      <c r="O9">
        <f aca="true" t="shared" si="2" ref="O9:O59">P9+Q9</f>
        <v>427062</v>
      </c>
      <c r="P9">
        <v>157417</v>
      </c>
      <c r="Q9">
        <v>269645</v>
      </c>
    </row>
    <row r="10" spans="1:17" ht="12.75">
      <c r="A10" s="1">
        <v>1952</v>
      </c>
      <c r="B10" s="5">
        <f>(G10/366)/1000</f>
        <v>3.8703224043715845</v>
      </c>
      <c r="C10" s="5">
        <f>(H10/366)/1000</f>
        <v>2.018158469945355</v>
      </c>
      <c r="D10" s="5">
        <f>(I10/366)/1000</f>
        <v>1.1974808743169398</v>
      </c>
      <c r="E10" s="5">
        <f>(J10/366)/1000</f>
        <v>0.18365573770491803</v>
      </c>
      <c r="G10">
        <v>1416538</v>
      </c>
      <c r="H10" s="1">
        <v>738646</v>
      </c>
      <c r="I10" s="1">
        <v>438278</v>
      </c>
      <c r="J10" s="1">
        <f t="shared" si="1"/>
        <v>67218</v>
      </c>
      <c r="L10">
        <v>67218000</v>
      </c>
      <c r="M10">
        <v>1000</v>
      </c>
      <c r="O10">
        <f t="shared" si="2"/>
        <v>438278</v>
      </c>
      <c r="P10">
        <v>161028</v>
      </c>
      <c r="Q10">
        <v>277250</v>
      </c>
    </row>
    <row r="11" spans="1:17" ht="12.75">
      <c r="A11" s="1">
        <v>1953</v>
      </c>
      <c r="B11" s="5">
        <f aca="true" t="shared" si="3" ref="B11:E13">(G11/365)/1000</f>
        <v>4.069490410958904</v>
      </c>
      <c r="C11" s="5">
        <f t="shared" si="3"/>
        <v>2.0819369863013697</v>
      </c>
      <c r="D11" s="5">
        <f t="shared" si="3"/>
        <v>1.222890410958904</v>
      </c>
      <c r="E11" s="5">
        <f t="shared" si="3"/>
        <v>0.2253095890410959</v>
      </c>
      <c r="G11">
        <v>1485364</v>
      </c>
      <c r="H11" s="1">
        <v>759907</v>
      </c>
      <c r="I11" s="1">
        <v>446355</v>
      </c>
      <c r="J11" s="1">
        <f t="shared" si="1"/>
        <v>82238</v>
      </c>
      <c r="L11">
        <v>82238000</v>
      </c>
      <c r="M11">
        <v>1000</v>
      </c>
      <c r="O11">
        <f t="shared" si="2"/>
        <v>446355</v>
      </c>
      <c r="P11">
        <v>165897</v>
      </c>
      <c r="Q11">
        <v>280458</v>
      </c>
    </row>
    <row r="12" spans="1:17" ht="12.75">
      <c r="A12" s="1">
        <v>1954</v>
      </c>
      <c r="B12" s="5">
        <f t="shared" si="3"/>
        <v>4.1121917808219175</v>
      </c>
      <c r="C12" s="5">
        <f t="shared" si="3"/>
        <v>2.156917808219178</v>
      </c>
      <c r="D12" s="5">
        <f t="shared" si="3"/>
        <v>1.3040602739726028</v>
      </c>
      <c r="E12" s="5">
        <f t="shared" si="3"/>
        <v>0.18286301369863014</v>
      </c>
      <c r="G12">
        <v>1500950</v>
      </c>
      <c r="H12" s="1">
        <v>787275</v>
      </c>
      <c r="I12" s="1">
        <v>475982</v>
      </c>
      <c r="J12" s="1">
        <f t="shared" si="1"/>
        <v>66745</v>
      </c>
      <c r="L12">
        <v>66745000</v>
      </c>
      <c r="M12">
        <v>1000</v>
      </c>
      <c r="O12">
        <f t="shared" si="2"/>
        <v>475982</v>
      </c>
      <c r="P12">
        <v>171415</v>
      </c>
      <c r="Q12">
        <v>304567</v>
      </c>
    </row>
    <row r="13" spans="1:17" ht="12.75">
      <c r="A13" s="1">
        <v>1955</v>
      </c>
      <c r="B13" s="5">
        <f t="shared" si="3"/>
        <v>4.458493150684932</v>
      </c>
      <c r="C13" s="5">
        <f t="shared" si="3"/>
        <v>2.386676712328767</v>
      </c>
      <c r="D13" s="5">
        <f t="shared" si="3"/>
        <v>1.4039479452054795</v>
      </c>
      <c r="E13" s="5">
        <f t="shared" si="3"/>
        <v>0.20623013698630138</v>
      </c>
      <c r="G13">
        <v>1627350</v>
      </c>
      <c r="H13" s="1">
        <v>871137</v>
      </c>
      <c r="I13" s="1">
        <v>512441</v>
      </c>
      <c r="J13" s="1">
        <f t="shared" si="1"/>
        <v>75274</v>
      </c>
      <c r="L13">
        <v>75274000</v>
      </c>
      <c r="M13">
        <v>1000</v>
      </c>
      <c r="O13">
        <f t="shared" si="2"/>
        <v>512441</v>
      </c>
      <c r="P13">
        <v>185352</v>
      </c>
      <c r="Q13">
        <v>327089</v>
      </c>
    </row>
    <row r="14" spans="1:17" ht="12.75">
      <c r="A14" s="1">
        <v>1956</v>
      </c>
      <c r="B14" s="5">
        <f>(G14/366)/1000</f>
        <v>4.622155737704919</v>
      </c>
      <c r="C14" s="5">
        <f>(H14/366)/1000</f>
        <v>2.4902595628415303</v>
      </c>
      <c r="D14" s="5">
        <f>(I14/366)/1000</f>
        <v>1.464120218579235</v>
      </c>
      <c r="E14" s="5">
        <f>(J14/366)/1000</f>
        <v>0.1986639344262295</v>
      </c>
      <c r="G14">
        <v>1691709</v>
      </c>
      <c r="H14" s="1">
        <v>911435</v>
      </c>
      <c r="I14" s="1">
        <v>535868</v>
      </c>
      <c r="J14" s="1">
        <f t="shared" si="1"/>
        <v>72711</v>
      </c>
      <c r="L14">
        <v>72711000</v>
      </c>
      <c r="M14">
        <v>1000</v>
      </c>
      <c r="O14">
        <f t="shared" si="2"/>
        <v>535868</v>
      </c>
      <c r="P14">
        <v>192468</v>
      </c>
      <c r="Q14">
        <v>343400</v>
      </c>
    </row>
    <row r="15" spans="1:17" ht="12.75">
      <c r="A15" s="1">
        <v>1957</v>
      </c>
      <c r="B15" s="5">
        <f aca="true" t="shared" si="4" ref="B15:E17">(G15/365)/1000</f>
        <v>4.706991780821918</v>
      </c>
      <c r="C15" s="5">
        <f t="shared" si="4"/>
        <v>2.456068493150685</v>
      </c>
      <c r="D15" s="5">
        <f t="shared" si="4"/>
        <v>1.4276136986301369</v>
      </c>
      <c r="E15" s="5">
        <f t="shared" si="4"/>
        <v>0.21833698630136988</v>
      </c>
      <c r="G15">
        <v>1718052</v>
      </c>
      <c r="H15" s="1">
        <v>896465</v>
      </c>
      <c r="I15" s="1">
        <v>521079</v>
      </c>
      <c r="J15" s="1">
        <f t="shared" si="1"/>
        <v>79693</v>
      </c>
      <c r="L15">
        <v>79693000</v>
      </c>
      <c r="M15">
        <v>1000</v>
      </c>
      <c r="O15">
        <f t="shared" si="2"/>
        <v>521079</v>
      </c>
      <c r="P15">
        <v>186342</v>
      </c>
      <c r="Q15">
        <v>334737</v>
      </c>
    </row>
    <row r="16" spans="1:17" ht="12.75">
      <c r="A16" s="1">
        <v>1958</v>
      </c>
      <c r="B16" s="5">
        <f t="shared" si="4"/>
        <v>4.833334246575342</v>
      </c>
      <c r="C16" s="5">
        <f t="shared" si="4"/>
        <v>2.5406520547945206</v>
      </c>
      <c r="D16" s="5">
        <f t="shared" si="4"/>
        <v>1.5310164383561644</v>
      </c>
      <c r="E16" s="5">
        <f t="shared" si="4"/>
        <v>0.212786301369863</v>
      </c>
      <c r="G16">
        <v>1764167</v>
      </c>
      <c r="H16" s="1">
        <v>927338</v>
      </c>
      <c r="I16" s="1">
        <v>558821</v>
      </c>
      <c r="J16" s="1">
        <f t="shared" si="1"/>
        <v>77667</v>
      </c>
      <c r="L16">
        <v>77667000</v>
      </c>
      <c r="M16">
        <v>1000</v>
      </c>
      <c r="O16">
        <f t="shared" si="2"/>
        <v>558821</v>
      </c>
      <c r="P16">
        <v>193954</v>
      </c>
      <c r="Q16">
        <v>364867</v>
      </c>
    </row>
    <row r="17" spans="1:17" ht="12.75">
      <c r="A17" s="1">
        <v>1959</v>
      </c>
      <c r="B17" s="5">
        <f t="shared" si="4"/>
        <v>5.00721095890411</v>
      </c>
      <c r="C17" s="5">
        <f t="shared" si="4"/>
        <v>2.7062273972602737</v>
      </c>
      <c r="D17" s="5">
        <f t="shared" si="4"/>
        <v>1.5712465753424658</v>
      </c>
      <c r="E17" s="5">
        <f t="shared" si="4"/>
        <v>0.24181643835616437</v>
      </c>
      <c r="G17">
        <v>1827632</v>
      </c>
      <c r="H17" s="1">
        <v>987773</v>
      </c>
      <c r="I17" s="1">
        <v>573505</v>
      </c>
      <c r="J17" s="1">
        <f t="shared" si="1"/>
        <v>88263</v>
      </c>
      <c r="L17">
        <v>88263000</v>
      </c>
      <c r="M17">
        <v>1000</v>
      </c>
      <c r="O17">
        <f t="shared" si="2"/>
        <v>573505</v>
      </c>
      <c r="P17">
        <v>205682</v>
      </c>
      <c r="Q17">
        <v>367823</v>
      </c>
    </row>
    <row r="18" spans="1:17" ht="12.75">
      <c r="A18" s="1">
        <v>1960</v>
      </c>
      <c r="B18" s="5">
        <f>(G18/366)/1000</f>
        <v>5.1354617486338805</v>
      </c>
      <c r="C18" s="5">
        <f>(H18/366)/1000</f>
        <v>2.7076748633879784</v>
      </c>
      <c r="D18" s="5">
        <f>(I18/366)/1000</f>
        <v>1.7132158469945356</v>
      </c>
      <c r="E18" s="5">
        <f>(J18/366)/1000</f>
        <v>0.240969912568306</v>
      </c>
      <c r="G18">
        <v>1879579</v>
      </c>
      <c r="H18" s="1">
        <v>991009</v>
      </c>
      <c r="I18" s="1">
        <v>627037</v>
      </c>
      <c r="J18" s="1">
        <f t="shared" si="1"/>
        <v>88194.988</v>
      </c>
      <c r="L18">
        <v>88194988</v>
      </c>
      <c r="M18">
        <v>1000</v>
      </c>
      <c r="O18">
        <f t="shared" si="2"/>
        <v>627037</v>
      </c>
      <c r="P18">
        <v>209862</v>
      </c>
      <c r="Q18">
        <v>417175</v>
      </c>
    </row>
    <row r="19" spans="1:17" ht="12.75">
      <c r="A19" s="1">
        <v>1961</v>
      </c>
      <c r="B19" s="5">
        <f aca="true" t="shared" si="5" ref="B19:E21">(G19/365)/1000</f>
        <v>5.251786301369863</v>
      </c>
      <c r="C19" s="5">
        <f t="shared" si="5"/>
        <v>2.720104109589041</v>
      </c>
      <c r="D19" s="5">
        <f t="shared" si="5"/>
        <v>1.760627397260274</v>
      </c>
      <c r="E19" s="5">
        <f t="shared" si="5"/>
        <v>0.2435950082191781</v>
      </c>
      <c r="G19">
        <v>1916902</v>
      </c>
      <c r="H19" s="1">
        <v>992838</v>
      </c>
      <c r="I19" s="1">
        <v>642629</v>
      </c>
      <c r="J19" s="1">
        <f t="shared" si="1"/>
        <v>88912.178</v>
      </c>
      <c r="L19">
        <v>88912178</v>
      </c>
      <c r="M19">
        <v>1000</v>
      </c>
      <c r="O19">
        <f t="shared" si="2"/>
        <v>642629</v>
      </c>
      <c r="P19">
        <v>213350</v>
      </c>
      <c r="Q19">
        <v>429279</v>
      </c>
    </row>
    <row r="20" spans="1:17" ht="12.75">
      <c r="A20" s="1">
        <v>1962</v>
      </c>
      <c r="B20" s="5">
        <f t="shared" si="5"/>
        <v>5.480460273972603</v>
      </c>
      <c r="C20" s="5">
        <f t="shared" si="5"/>
        <v>2.8399150684931507</v>
      </c>
      <c r="D20" s="5">
        <f t="shared" si="5"/>
        <v>1.8350630136986301</v>
      </c>
      <c r="E20" s="5">
        <f t="shared" si="5"/>
        <v>0.244641098630137</v>
      </c>
      <c r="G20">
        <v>2000368</v>
      </c>
      <c r="H20" s="1">
        <v>1036569</v>
      </c>
      <c r="I20" s="1">
        <v>669798</v>
      </c>
      <c r="J20" s="1">
        <f t="shared" si="1"/>
        <v>89294.001</v>
      </c>
      <c r="L20">
        <v>89294001</v>
      </c>
      <c r="M20">
        <v>1000</v>
      </c>
      <c r="O20">
        <f t="shared" si="2"/>
        <v>669798</v>
      </c>
      <c r="P20">
        <v>219315</v>
      </c>
      <c r="Q20">
        <v>450483</v>
      </c>
    </row>
    <row r="21" spans="1:17" ht="12.75">
      <c r="A21" s="1">
        <v>1963</v>
      </c>
      <c r="B21" s="5">
        <f t="shared" si="5"/>
        <v>5.68267397260274</v>
      </c>
      <c r="C21" s="5">
        <f t="shared" si="5"/>
        <v>2.9619863013698633</v>
      </c>
      <c r="D21" s="5">
        <f t="shared" si="5"/>
        <v>1.8431479452054793</v>
      </c>
      <c r="E21" s="5">
        <f t="shared" si="5"/>
        <v>0.25565365479452057</v>
      </c>
      <c r="G21">
        <v>2074176</v>
      </c>
      <c r="H21" s="1">
        <v>1081125</v>
      </c>
      <c r="I21" s="1">
        <v>672749</v>
      </c>
      <c r="J21" s="1">
        <f t="shared" si="1"/>
        <v>93313.584</v>
      </c>
      <c r="L21">
        <v>93313584</v>
      </c>
      <c r="M21">
        <v>1000</v>
      </c>
      <c r="O21">
        <f t="shared" si="2"/>
        <v>672749</v>
      </c>
      <c r="P21">
        <v>216962</v>
      </c>
      <c r="Q21">
        <v>455787</v>
      </c>
    </row>
    <row r="22" spans="1:17" ht="12.75">
      <c r="A22" s="1">
        <v>1964</v>
      </c>
      <c r="B22" s="5">
        <f>(G22/366)/1000</f>
        <v>5.830021857923497</v>
      </c>
      <c r="C22" s="5">
        <f>(H22/366)/1000</f>
        <v>3.12251912568306</v>
      </c>
      <c r="D22" s="5">
        <f>(I22/366)/1000</f>
        <v>1.793620218579235</v>
      </c>
      <c r="E22" s="5">
        <f>(J22/366)/1000</f>
        <v>0.2763414016393443</v>
      </c>
      <c r="G22">
        <v>2133788</v>
      </c>
      <c r="H22" s="1">
        <v>1142842</v>
      </c>
      <c r="I22" s="1">
        <v>656465</v>
      </c>
      <c r="J22" s="1">
        <f t="shared" si="1"/>
        <v>101140.953</v>
      </c>
      <c r="L22">
        <v>101140953</v>
      </c>
      <c r="M22">
        <v>1000</v>
      </c>
      <c r="O22">
        <f t="shared" si="2"/>
        <v>656465</v>
      </c>
      <c r="P22">
        <v>214578</v>
      </c>
      <c r="Q22">
        <v>441887</v>
      </c>
    </row>
    <row r="23" spans="1:17" ht="12.75">
      <c r="A23" s="1">
        <v>1965</v>
      </c>
      <c r="B23" s="5">
        <f aca="true" t="shared" si="6" ref="B23:E25">(G23/365)/1000</f>
        <v>6.035517808219177</v>
      </c>
      <c r="C23" s="5">
        <f t="shared" si="6"/>
        <v>3.2472164383561646</v>
      </c>
      <c r="D23" s="5">
        <f t="shared" si="6"/>
        <v>1.9140794520547946</v>
      </c>
      <c r="E23" s="5">
        <f t="shared" si="6"/>
        <v>0.3156235150684931</v>
      </c>
      <c r="G23">
        <v>2202964</v>
      </c>
      <c r="H23" s="1">
        <v>1185234</v>
      </c>
      <c r="I23" s="1">
        <v>698639</v>
      </c>
      <c r="J23" s="1">
        <f t="shared" si="1"/>
        <v>115202.583</v>
      </c>
      <c r="L23">
        <v>115202583</v>
      </c>
      <c r="M23">
        <v>1000</v>
      </c>
      <c r="O23">
        <f t="shared" si="2"/>
        <v>698639</v>
      </c>
      <c r="P23">
        <v>237519</v>
      </c>
      <c r="Q23">
        <v>461120</v>
      </c>
    </row>
    <row r="24" spans="1:17" ht="12.75">
      <c r="A24" s="1">
        <v>1966</v>
      </c>
      <c r="B24" s="5">
        <f t="shared" si="6"/>
        <v>6.356684931506849</v>
      </c>
      <c r="C24" s="5">
        <f t="shared" si="6"/>
        <v>3.403646575342466</v>
      </c>
      <c r="D24" s="5">
        <f t="shared" si="6"/>
        <v>1.9378794520547944</v>
      </c>
      <c r="E24" s="5">
        <f t="shared" si="6"/>
        <v>0.3861612438356164</v>
      </c>
      <c r="G24">
        <v>2320190</v>
      </c>
      <c r="H24" s="1">
        <v>1242331</v>
      </c>
      <c r="I24" s="1">
        <v>707326</v>
      </c>
      <c r="J24" s="1">
        <f t="shared" si="1"/>
        <v>140948.854</v>
      </c>
      <c r="L24">
        <v>140948854</v>
      </c>
      <c r="M24">
        <v>1000</v>
      </c>
      <c r="O24">
        <f t="shared" si="2"/>
        <v>707326</v>
      </c>
      <c r="P24">
        <v>245880</v>
      </c>
      <c r="Q24">
        <v>461446</v>
      </c>
    </row>
    <row r="25" spans="1:17" ht="12.75">
      <c r="A25" s="1">
        <v>1967</v>
      </c>
      <c r="B25" s="5">
        <f t="shared" si="6"/>
        <v>6.66347397260274</v>
      </c>
      <c r="C25" s="5">
        <f t="shared" si="6"/>
        <v>3.4326164383561646</v>
      </c>
      <c r="D25" s="5">
        <f t="shared" si="6"/>
        <v>2.0223972602739724</v>
      </c>
      <c r="E25" s="5">
        <f t="shared" si="6"/>
        <v>0.4418580739726027</v>
      </c>
      <c r="G25">
        <v>2432168</v>
      </c>
      <c r="H25" s="1">
        <v>1252905</v>
      </c>
      <c r="I25" s="1">
        <v>738175</v>
      </c>
      <c r="J25" s="1">
        <f t="shared" si="1"/>
        <v>161278.197</v>
      </c>
      <c r="L25">
        <v>161278197</v>
      </c>
      <c r="M25">
        <v>1000</v>
      </c>
      <c r="O25">
        <f t="shared" si="2"/>
        <v>738175</v>
      </c>
      <c r="P25">
        <v>254905</v>
      </c>
      <c r="Q25">
        <v>483270</v>
      </c>
    </row>
    <row r="26" spans="1:17" ht="12.75">
      <c r="A26" s="1">
        <v>1968</v>
      </c>
      <c r="B26" s="5">
        <f>(G26/366)/1000</f>
        <v>7.198281420765027</v>
      </c>
      <c r="C26" s="5">
        <f>(H26/366)/1000</f>
        <v>3.575882513661202</v>
      </c>
      <c r="D26" s="5">
        <f>(I26/366)/1000</f>
        <v>2.103289617486339</v>
      </c>
      <c r="E26" s="5">
        <f>(J26/366)/1000</f>
        <v>0.5154149234972677</v>
      </c>
      <c r="G26">
        <v>2634571</v>
      </c>
      <c r="H26" s="1">
        <v>1308773</v>
      </c>
      <c r="I26" s="1">
        <v>769804</v>
      </c>
      <c r="J26" s="1">
        <f t="shared" si="1"/>
        <v>188641.862</v>
      </c>
      <c r="L26">
        <v>188641862</v>
      </c>
      <c r="M26">
        <v>1000</v>
      </c>
      <c r="O26">
        <f t="shared" si="2"/>
        <v>769804</v>
      </c>
      <c r="P26">
        <v>260488</v>
      </c>
      <c r="Q26">
        <v>509316</v>
      </c>
    </row>
    <row r="27" spans="1:17" ht="12.75">
      <c r="A27" s="1">
        <v>1969</v>
      </c>
      <c r="B27" s="5">
        <f aca="true" t="shared" si="7" ref="B27:E29">(G27/365)/1000</f>
        <v>7.524394520547945</v>
      </c>
      <c r="C27" s="5">
        <f t="shared" si="7"/>
        <v>3.763520547945206</v>
      </c>
      <c r="D27" s="5">
        <f t="shared" si="7"/>
        <v>2.161131506849315</v>
      </c>
      <c r="E27" s="5">
        <f t="shared" si="7"/>
        <v>0.6877450273972603</v>
      </c>
      <c r="G27">
        <v>2746404</v>
      </c>
      <c r="H27" s="1">
        <v>1373685</v>
      </c>
      <c r="I27" s="1">
        <v>788813</v>
      </c>
      <c r="J27" s="1">
        <f t="shared" si="1"/>
        <v>251026.935</v>
      </c>
      <c r="L27">
        <v>251026935</v>
      </c>
      <c r="M27">
        <v>1000</v>
      </c>
      <c r="O27">
        <f t="shared" si="2"/>
        <v>788813</v>
      </c>
      <c r="P27">
        <v>263447</v>
      </c>
      <c r="Q27">
        <v>525366</v>
      </c>
    </row>
    <row r="28" spans="1:17" ht="12.75">
      <c r="A28" s="1">
        <v>1970</v>
      </c>
      <c r="B28" s="5">
        <f t="shared" si="7"/>
        <v>7.77822191780822</v>
      </c>
      <c r="C28" s="5">
        <f t="shared" si="7"/>
        <v>3.807835616438356</v>
      </c>
      <c r="D28" s="5">
        <f t="shared" si="7"/>
        <v>2.1832246575342467</v>
      </c>
      <c r="E28" s="5">
        <f t="shared" si="7"/>
        <v>0.9279066219178083</v>
      </c>
      <c r="G28">
        <v>2839051</v>
      </c>
      <c r="H28" s="1">
        <v>1389860</v>
      </c>
      <c r="I28" s="1">
        <v>796877</v>
      </c>
      <c r="J28" s="1">
        <f t="shared" si="1"/>
        <v>338685.917</v>
      </c>
      <c r="L28">
        <v>338685917</v>
      </c>
      <c r="M28">
        <v>1000</v>
      </c>
      <c r="O28">
        <f t="shared" si="2"/>
        <v>796877</v>
      </c>
      <c r="P28">
        <v>268678</v>
      </c>
      <c r="Q28">
        <v>528199</v>
      </c>
    </row>
    <row r="29" spans="1:17" ht="12.75">
      <c r="A29" s="1">
        <v>1971</v>
      </c>
      <c r="B29" s="5">
        <f t="shared" si="7"/>
        <v>8.094904109589041</v>
      </c>
      <c r="C29" s="5">
        <f t="shared" si="7"/>
        <v>3.844917808219178</v>
      </c>
      <c r="D29" s="5">
        <f t="shared" si="7"/>
        <v>2.178161643835616</v>
      </c>
      <c r="E29" s="5">
        <f t="shared" si="7"/>
        <v>1.094510684931507</v>
      </c>
      <c r="G29">
        <v>2954640</v>
      </c>
      <c r="H29" s="1">
        <v>1403395</v>
      </c>
      <c r="I29" s="1">
        <v>795029</v>
      </c>
      <c r="J29" s="1">
        <f t="shared" si="1"/>
        <v>399496.4</v>
      </c>
      <c r="L29">
        <v>399496400</v>
      </c>
      <c r="M29">
        <v>1000</v>
      </c>
      <c r="O29">
        <f t="shared" si="2"/>
        <v>795029</v>
      </c>
      <c r="P29">
        <v>262186</v>
      </c>
      <c r="Q29">
        <v>532843</v>
      </c>
    </row>
    <row r="30" spans="1:17" ht="12.75">
      <c r="A30" s="1">
        <v>1972</v>
      </c>
      <c r="B30" s="5">
        <f>(G30/366)/1000</f>
        <v>8.565937158469946</v>
      </c>
      <c r="C30" s="5">
        <f>(H30/366)/1000</f>
        <v>4.1909043715847</v>
      </c>
      <c r="D30" s="5">
        <f>(I30/366)/1000</f>
        <v>2.252502732240437</v>
      </c>
      <c r="E30" s="5">
        <f>(J30/366)/1000</f>
        <v>1.357636961748634</v>
      </c>
      <c r="G30">
        <v>3135133</v>
      </c>
      <c r="H30" s="1">
        <v>1533871</v>
      </c>
      <c r="I30" s="1">
        <v>824416</v>
      </c>
      <c r="J30" s="1">
        <f t="shared" si="1"/>
        <v>496895.128</v>
      </c>
      <c r="L30">
        <v>496895128</v>
      </c>
      <c r="M30">
        <v>1000</v>
      </c>
      <c r="O30">
        <f t="shared" si="2"/>
        <v>824416</v>
      </c>
      <c r="P30">
        <v>266868</v>
      </c>
      <c r="Q30">
        <v>557548</v>
      </c>
    </row>
    <row r="31" spans="1:17" ht="12.75">
      <c r="A31" s="1">
        <v>1973</v>
      </c>
      <c r="B31" s="5">
        <f aca="true" t="shared" si="8" ref="B31:E33">(G31/365)/1000</f>
        <v>9.054290410958904</v>
      </c>
      <c r="C31" s="5">
        <f t="shared" si="8"/>
        <v>4.47852602739726</v>
      </c>
      <c r="D31" s="5">
        <f t="shared" si="8"/>
        <v>2.2329972602739727</v>
      </c>
      <c r="E31" s="5">
        <f t="shared" si="8"/>
        <v>1.5418668739726027</v>
      </c>
      <c r="G31">
        <v>3304816</v>
      </c>
      <c r="H31" s="1">
        <v>1634662</v>
      </c>
      <c r="I31" s="1">
        <v>815044</v>
      </c>
      <c r="J31" s="1">
        <f t="shared" si="1"/>
        <v>562781.409</v>
      </c>
      <c r="L31">
        <v>562781409</v>
      </c>
      <c r="M31">
        <v>1000</v>
      </c>
      <c r="O31">
        <f t="shared" si="2"/>
        <v>815044</v>
      </c>
      <c r="P31">
        <v>272284</v>
      </c>
      <c r="Q31">
        <v>542760</v>
      </c>
    </row>
    <row r="32" spans="1:17" ht="12.75">
      <c r="A32">
        <v>1974</v>
      </c>
      <c r="B32" s="5">
        <f t="shared" si="8"/>
        <v>8.83795890410959</v>
      </c>
      <c r="C32" s="5">
        <f t="shared" si="8"/>
        <v>4.30092602739726</v>
      </c>
      <c r="D32" s="5">
        <f t="shared" si="8"/>
        <v>2.036021917808219</v>
      </c>
      <c r="E32" s="5">
        <f t="shared" si="8"/>
        <v>1.4778043780821917</v>
      </c>
      <c r="G32">
        <v>3225855</v>
      </c>
      <c r="H32" s="1">
        <v>1569838</v>
      </c>
      <c r="I32" s="1">
        <v>743148</v>
      </c>
      <c r="J32" s="1">
        <f t="shared" si="1"/>
        <v>539398.598</v>
      </c>
      <c r="L32">
        <v>539398598</v>
      </c>
      <c r="M32">
        <v>1000</v>
      </c>
      <c r="O32">
        <f t="shared" si="2"/>
        <v>743148</v>
      </c>
      <c r="P32">
        <v>247853</v>
      </c>
      <c r="Q32">
        <v>495295</v>
      </c>
    </row>
    <row r="33" spans="1:17" ht="12.75">
      <c r="A33">
        <v>1975</v>
      </c>
      <c r="B33" s="5">
        <f t="shared" si="8"/>
        <v>8.950550684931507</v>
      </c>
      <c r="C33" s="5">
        <f t="shared" si="8"/>
        <v>4.038216438356164</v>
      </c>
      <c r="D33" s="5">
        <f t="shared" si="8"/>
        <v>1.9455753424657534</v>
      </c>
      <c r="E33" s="5">
        <f t="shared" si="8"/>
        <v>1.3876143095890412</v>
      </c>
      <c r="G33">
        <v>3266951</v>
      </c>
      <c r="H33" s="1">
        <v>1473949</v>
      </c>
      <c r="I33" s="1">
        <v>710135</v>
      </c>
      <c r="J33" s="1">
        <f t="shared" si="1"/>
        <v>506479.223</v>
      </c>
      <c r="L33">
        <v>506479223</v>
      </c>
      <c r="M33">
        <v>1000</v>
      </c>
      <c r="O33">
        <f t="shared" si="2"/>
        <v>710135</v>
      </c>
      <c r="P33">
        <v>229613</v>
      </c>
      <c r="Q33">
        <v>480522</v>
      </c>
    </row>
    <row r="34" spans="1:17" ht="12.75">
      <c r="A34">
        <v>1976</v>
      </c>
      <c r="B34" s="5">
        <f>(G34/366)/1000</f>
        <v>9.37198087431694</v>
      </c>
      <c r="C34" s="5">
        <f>(H34/366)/1000</f>
        <v>4.447021857923497</v>
      </c>
      <c r="D34" s="5">
        <f>(I34/366)/1000</f>
        <v>2.122226775956284</v>
      </c>
      <c r="E34" s="5">
        <f>(J34/366)/1000</f>
        <v>1.519837557377049</v>
      </c>
      <c r="G34">
        <v>3430145</v>
      </c>
      <c r="H34" s="1">
        <v>1627610</v>
      </c>
      <c r="I34" s="1">
        <v>776735</v>
      </c>
      <c r="J34" s="1">
        <f t="shared" si="1"/>
        <v>556260.546</v>
      </c>
      <c r="L34">
        <v>556260546</v>
      </c>
      <c r="M34">
        <v>1000</v>
      </c>
      <c r="O34">
        <f t="shared" si="2"/>
        <v>776735</v>
      </c>
      <c r="P34">
        <v>255136</v>
      </c>
      <c r="Q34">
        <v>521599</v>
      </c>
    </row>
    <row r="35" spans="1:17" ht="12.75">
      <c r="A35">
        <v>1977</v>
      </c>
      <c r="B35" s="5">
        <f aca="true" t="shared" si="9" ref="B35:E37">(G35/365)/1000</f>
        <v>9.76149589041096</v>
      </c>
      <c r="C35" s="5">
        <f t="shared" si="9"/>
        <v>4.821495890410959</v>
      </c>
      <c r="D35" s="5">
        <f t="shared" si="9"/>
        <v>2.1383123287671233</v>
      </c>
      <c r="E35" s="5">
        <f t="shared" si="9"/>
        <v>1.7101173643835617</v>
      </c>
      <c r="G35">
        <v>3562946</v>
      </c>
      <c r="H35" s="1">
        <v>1759846</v>
      </c>
      <c r="I35" s="1">
        <v>780484</v>
      </c>
      <c r="J35" s="1">
        <f t="shared" si="1"/>
        <v>624192.838</v>
      </c>
      <c r="L35">
        <v>624192838</v>
      </c>
      <c r="M35">
        <v>1000</v>
      </c>
      <c r="O35">
        <f t="shared" si="2"/>
        <v>780484</v>
      </c>
      <c r="P35">
        <v>263532</v>
      </c>
      <c r="Q35">
        <v>516952</v>
      </c>
    </row>
    <row r="36" spans="1:17" ht="12.75">
      <c r="A36">
        <v>1978</v>
      </c>
      <c r="B36" s="5">
        <f t="shared" si="9"/>
        <v>10.15986301369863</v>
      </c>
      <c r="C36" s="5">
        <f t="shared" si="9"/>
        <v>4.867479452054795</v>
      </c>
      <c r="D36" s="5">
        <f t="shared" si="9"/>
        <v>2.0717972602739727</v>
      </c>
      <c r="E36" s="5">
        <f t="shared" si="9"/>
        <v>1.7474805863013698</v>
      </c>
      <c r="G36">
        <v>3708350</v>
      </c>
      <c r="H36" s="1">
        <v>1776630</v>
      </c>
      <c r="I36" s="1">
        <v>756206</v>
      </c>
      <c r="J36" s="1">
        <f t="shared" si="1"/>
        <v>637830.414</v>
      </c>
      <c r="L36">
        <v>637830414</v>
      </c>
      <c r="M36">
        <v>1000</v>
      </c>
      <c r="O36">
        <f t="shared" si="2"/>
        <v>756206</v>
      </c>
      <c r="P36">
        <v>253619</v>
      </c>
      <c r="Q36">
        <v>502587</v>
      </c>
    </row>
    <row r="37" spans="1:17" ht="12.75">
      <c r="A37">
        <v>1979</v>
      </c>
      <c r="B37" s="5">
        <f t="shared" si="9"/>
        <v>10.005386301369862</v>
      </c>
      <c r="C37" s="5">
        <f t="shared" si="9"/>
        <v>5.343123287671233</v>
      </c>
      <c r="D37" s="5">
        <f t="shared" si="9"/>
        <v>1.726668493150685</v>
      </c>
      <c r="E37" s="5">
        <f t="shared" si="9"/>
        <v>1.4373601534246574</v>
      </c>
      <c r="G37">
        <v>3651966</v>
      </c>
      <c r="H37" s="1">
        <v>1950240</v>
      </c>
      <c r="I37" s="1">
        <v>630234</v>
      </c>
      <c r="J37" s="1">
        <f t="shared" si="1"/>
        <v>524636.456</v>
      </c>
      <c r="L37">
        <v>524636456</v>
      </c>
      <c r="M37">
        <v>1000</v>
      </c>
      <c r="O37">
        <f t="shared" si="2"/>
        <v>630234</v>
      </c>
      <c r="P37">
        <v>231242</v>
      </c>
      <c r="Q37">
        <v>398992</v>
      </c>
    </row>
    <row r="38" spans="1:17" ht="12.75">
      <c r="A38">
        <v>1980</v>
      </c>
      <c r="B38" s="5">
        <f>(G38/366)/1000</f>
        <v>9.546349726775956</v>
      </c>
      <c r="C38" s="5">
        <f>(H38/366)/1000</f>
        <v>4.842251366120219</v>
      </c>
      <c r="D38" s="5">
        <f>(I38/366)/1000</f>
        <v>1.5166857923497268</v>
      </c>
      <c r="E38" s="5">
        <f>(J38/366)/1000</f>
        <v>1.1505743907103827</v>
      </c>
      <c r="G38">
        <v>3493964</v>
      </c>
      <c r="H38" s="1">
        <v>1772264</v>
      </c>
      <c r="I38" s="1">
        <v>555107</v>
      </c>
      <c r="J38" s="1">
        <f t="shared" si="1"/>
        <v>421110.227</v>
      </c>
      <c r="L38">
        <v>421110227</v>
      </c>
      <c r="M38">
        <v>1000</v>
      </c>
      <c r="O38">
        <f t="shared" si="2"/>
        <v>555107</v>
      </c>
      <c r="P38">
        <v>221864</v>
      </c>
      <c r="Q38">
        <v>333243</v>
      </c>
    </row>
    <row r="39" spans="1:17" ht="12.75">
      <c r="A39">
        <v>1981</v>
      </c>
      <c r="B39" s="5">
        <f aca="true" t="shared" si="10" ref="B39:E41">(G39/365)/1000</f>
        <v>9.486950684931507</v>
      </c>
      <c r="C39" s="5">
        <f t="shared" si="10"/>
        <v>4.2729260273972605</v>
      </c>
      <c r="D39" s="5">
        <f t="shared" si="10"/>
        <v>1.3339671232876713</v>
      </c>
      <c r="E39" s="5">
        <f t="shared" si="10"/>
        <v>0.9638510712328767</v>
      </c>
      <c r="G39">
        <v>3462737</v>
      </c>
      <c r="H39" s="1">
        <v>1559618</v>
      </c>
      <c r="I39" s="1">
        <v>486898</v>
      </c>
      <c r="J39" s="1">
        <f t="shared" si="1"/>
        <v>351805.641</v>
      </c>
      <c r="L39">
        <v>351805641</v>
      </c>
      <c r="M39">
        <v>1000</v>
      </c>
      <c r="O39">
        <f t="shared" si="2"/>
        <v>486898</v>
      </c>
      <c r="P39">
        <v>189572</v>
      </c>
      <c r="Q39">
        <v>297326</v>
      </c>
    </row>
    <row r="40" spans="1:17" ht="12.75">
      <c r="A40">
        <v>1982</v>
      </c>
      <c r="B40" s="5">
        <f t="shared" si="10"/>
        <v>9.307002739726027</v>
      </c>
      <c r="C40" s="5">
        <f t="shared" si="10"/>
        <v>4.0578301369863015</v>
      </c>
      <c r="D40" s="5">
        <f t="shared" si="10"/>
        <v>1.2445369863013698</v>
      </c>
      <c r="E40" s="5">
        <f t="shared" si="10"/>
        <v>0.6863492356164383</v>
      </c>
      <c r="G40">
        <v>3397056</v>
      </c>
      <c r="H40" s="1">
        <v>1481108</v>
      </c>
      <c r="I40" s="1">
        <v>454256</v>
      </c>
      <c r="J40" s="1">
        <f t="shared" si="1"/>
        <v>250517.471</v>
      </c>
      <c r="L40">
        <v>250517471</v>
      </c>
      <c r="M40">
        <v>1000</v>
      </c>
      <c r="O40">
        <f t="shared" si="2"/>
        <v>454256</v>
      </c>
      <c r="P40">
        <v>175348</v>
      </c>
      <c r="Q40">
        <v>278908</v>
      </c>
    </row>
    <row r="41" spans="1:17" ht="12.75">
      <c r="A41">
        <v>1983</v>
      </c>
      <c r="B41" s="5">
        <f t="shared" si="10"/>
        <v>9.406345205479452</v>
      </c>
      <c r="C41" s="5">
        <f t="shared" si="10"/>
        <v>3.8538849315068493</v>
      </c>
      <c r="D41" s="5">
        <f t="shared" si="10"/>
        <v>1.29472602739726</v>
      </c>
      <c r="E41" s="5">
        <f t="shared" si="10"/>
        <v>0.6761747424657534</v>
      </c>
      <c r="G41">
        <v>3433316</v>
      </c>
      <c r="H41" s="1">
        <v>1406668</v>
      </c>
      <c r="I41" s="1">
        <v>472575</v>
      </c>
      <c r="J41" s="1">
        <f t="shared" si="1"/>
        <v>246803.781</v>
      </c>
      <c r="L41">
        <v>246803781</v>
      </c>
      <c r="M41">
        <v>1000</v>
      </c>
      <c r="O41">
        <f t="shared" si="2"/>
        <v>472575</v>
      </c>
      <c r="P41">
        <v>201306</v>
      </c>
      <c r="Q41">
        <v>271269</v>
      </c>
    </row>
    <row r="42" spans="1:17" ht="12.75">
      <c r="A42">
        <v>1984</v>
      </c>
      <c r="B42" s="5">
        <f>(G42/366)/1000</f>
        <v>9.592136612021857</v>
      </c>
      <c r="C42" s="5">
        <f>(H42/366)/1000</f>
        <v>4.197825136612022</v>
      </c>
      <c r="D42" s="5">
        <f>(I42/366)/1000</f>
        <v>1.3735300546448088</v>
      </c>
      <c r="E42" s="5">
        <f>(J42/366)/1000</f>
        <v>0.5621210928961748</v>
      </c>
      <c r="G42">
        <v>3510722</v>
      </c>
      <c r="H42" s="1">
        <v>1536404</v>
      </c>
      <c r="I42" s="1">
        <v>502712</v>
      </c>
      <c r="J42" s="1">
        <f t="shared" si="1"/>
        <v>205736.32</v>
      </c>
      <c r="L42">
        <v>205736320</v>
      </c>
      <c r="M42">
        <v>1000</v>
      </c>
      <c r="O42">
        <f t="shared" si="2"/>
        <v>470918</v>
      </c>
      <c r="P42">
        <v>210201</v>
      </c>
      <c r="Q42">
        <v>260717</v>
      </c>
    </row>
    <row r="43" spans="1:17" ht="12.75">
      <c r="A43">
        <v>1985</v>
      </c>
      <c r="B43" s="5">
        <f aca="true" t="shared" si="11" ref="B43:E45">(G43/365)/1000</f>
        <v>9.838082191780822</v>
      </c>
      <c r="C43" s="5">
        <f t="shared" si="11"/>
        <v>4.065345205479452</v>
      </c>
      <c r="D43" s="5">
        <f t="shared" si="11"/>
        <v>1.3447205479452053</v>
      </c>
      <c r="E43" s="5">
        <f t="shared" si="11"/>
        <v>0.4782753753424657</v>
      </c>
      <c r="G43">
        <v>3590900</v>
      </c>
      <c r="H43" s="1">
        <v>1483851</v>
      </c>
      <c r="I43" s="1">
        <v>490823</v>
      </c>
      <c r="J43" s="1">
        <f t="shared" si="1"/>
        <v>174570.512</v>
      </c>
      <c r="L43">
        <v>174570512</v>
      </c>
      <c r="M43">
        <v>1000</v>
      </c>
      <c r="O43">
        <f t="shared" si="2"/>
        <v>473555</v>
      </c>
      <c r="P43">
        <v>183545</v>
      </c>
      <c r="Q43">
        <v>290010</v>
      </c>
    </row>
    <row r="44" spans="1:17" ht="12.75">
      <c r="A44">
        <v>1986</v>
      </c>
      <c r="B44" s="5">
        <f t="shared" si="11"/>
        <v>10.191495890410959</v>
      </c>
      <c r="C44" s="5">
        <f t="shared" si="11"/>
        <v>4.086657534246576</v>
      </c>
      <c r="D44" s="5">
        <f t="shared" si="11"/>
        <v>1.3667369863013699</v>
      </c>
      <c r="E44" s="5">
        <f t="shared" si="11"/>
        <v>0.6357420684931506</v>
      </c>
      <c r="G44">
        <v>3719896</v>
      </c>
      <c r="H44" s="1">
        <v>1491630</v>
      </c>
      <c r="I44" s="1">
        <v>498859</v>
      </c>
      <c r="J44" s="1">
        <f t="shared" si="1"/>
        <v>232045.855</v>
      </c>
      <c r="L44">
        <v>232045855</v>
      </c>
      <c r="M44">
        <v>1000</v>
      </c>
      <c r="O44">
        <f t="shared" si="2"/>
        <v>477016</v>
      </c>
      <c r="P44">
        <v>193055</v>
      </c>
      <c r="Q44">
        <v>283961</v>
      </c>
    </row>
    <row r="45" spans="1:17" ht="12.75">
      <c r="A45">
        <v>1987</v>
      </c>
      <c r="B45" s="5">
        <f t="shared" si="11"/>
        <v>10.504764383561644</v>
      </c>
      <c r="C45" s="5">
        <f t="shared" si="11"/>
        <v>4.210052054794521</v>
      </c>
      <c r="D45" s="5">
        <f t="shared" si="11"/>
        <v>1.399227397260274</v>
      </c>
      <c r="E45" s="5">
        <f t="shared" si="11"/>
        <v>0.5510024356164384</v>
      </c>
      <c r="G45">
        <v>3834239</v>
      </c>
      <c r="H45" s="1">
        <v>1536669</v>
      </c>
      <c r="I45" s="1">
        <v>510718</v>
      </c>
      <c r="J45" s="1">
        <f t="shared" si="1"/>
        <v>201115.889</v>
      </c>
      <c r="L45">
        <v>201115889</v>
      </c>
      <c r="M45">
        <v>1000</v>
      </c>
      <c r="O45">
        <f t="shared" si="2"/>
        <v>486752</v>
      </c>
      <c r="P45">
        <v>190664</v>
      </c>
      <c r="Q45">
        <v>296088</v>
      </c>
    </row>
    <row r="46" spans="1:17" ht="12.75">
      <c r="A46">
        <v>1988</v>
      </c>
      <c r="B46" s="5">
        <f>(G46/366)/1000</f>
        <v>10.845860655737704</v>
      </c>
      <c r="C46" s="5">
        <f>(H46/366)/1000</f>
        <v>4.3469672131147545</v>
      </c>
      <c r="D46" s="5">
        <f>(I46/366)/1000</f>
        <v>1.4070355191256831</v>
      </c>
      <c r="E46" s="5">
        <f>(J46/366)/1000</f>
        <v>0.6834445136612022</v>
      </c>
      <c r="G46">
        <v>3969585</v>
      </c>
      <c r="H46" s="1">
        <v>1590990</v>
      </c>
      <c r="I46" s="1">
        <v>514975</v>
      </c>
      <c r="J46" s="1">
        <f t="shared" si="1"/>
        <v>250140.692</v>
      </c>
      <c r="L46">
        <v>250140692</v>
      </c>
      <c r="M46">
        <v>1000</v>
      </c>
      <c r="O46">
        <f t="shared" si="2"/>
        <v>488640</v>
      </c>
      <c r="P46">
        <v>183270</v>
      </c>
      <c r="Q46">
        <v>305370</v>
      </c>
    </row>
    <row r="47" spans="1:17" ht="12.75">
      <c r="A47">
        <v>1989</v>
      </c>
      <c r="B47" s="5">
        <f aca="true" t="shared" si="12" ref="B47:E49">(G47/365)/1000</f>
        <v>10.93688493150685</v>
      </c>
      <c r="C47" s="5">
        <f t="shared" si="12"/>
        <v>4.250876712328767</v>
      </c>
      <c r="D47" s="5">
        <f t="shared" si="12"/>
        <v>1.38966301369863</v>
      </c>
      <c r="E47" s="5">
        <f t="shared" si="12"/>
        <v>0.7477290767123288</v>
      </c>
      <c r="G47">
        <v>3991963</v>
      </c>
      <c r="H47" s="1">
        <v>1551570</v>
      </c>
      <c r="I47" s="1">
        <v>507227</v>
      </c>
      <c r="J47" s="1">
        <f t="shared" si="1"/>
        <v>272921.113</v>
      </c>
      <c r="L47">
        <v>272921113</v>
      </c>
      <c r="M47">
        <v>1000</v>
      </c>
      <c r="O47">
        <f t="shared" si="2"/>
        <v>481677</v>
      </c>
      <c r="P47">
        <v>173198</v>
      </c>
      <c r="Q47">
        <v>308479</v>
      </c>
    </row>
    <row r="48" spans="1:17" ht="12.75">
      <c r="A48">
        <v>1990</v>
      </c>
      <c r="B48" s="5">
        <f t="shared" si="12"/>
        <v>10.887572602739727</v>
      </c>
      <c r="C48" s="5">
        <f t="shared" si="12"/>
        <v>4.3037397260273975</v>
      </c>
      <c r="D48" s="5">
        <f t="shared" si="12"/>
        <v>1.2313698630136987</v>
      </c>
      <c r="E48" s="5">
        <f t="shared" si="12"/>
        <v>0.5658176657534246</v>
      </c>
      <c r="G48">
        <v>3973964</v>
      </c>
      <c r="H48" s="1">
        <v>1570865</v>
      </c>
      <c r="I48" s="1">
        <v>449450</v>
      </c>
      <c r="J48" s="1">
        <f t="shared" si="1"/>
        <v>206523.448</v>
      </c>
      <c r="L48">
        <v>206523448</v>
      </c>
      <c r="M48">
        <v>1000</v>
      </c>
      <c r="O48">
        <f t="shared" si="2"/>
        <v>417752</v>
      </c>
      <c r="P48">
        <v>162579</v>
      </c>
      <c r="Q48">
        <v>255173</v>
      </c>
    </row>
    <row r="49" spans="1:17" ht="12.75">
      <c r="A49">
        <v>1991</v>
      </c>
      <c r="B49" s="5">
        <f t="shared" si="12"/>
        <v>10.76321095890411</v>
      </c>
      <c r="C49" s="5">
        <f t="shared" si="12"/>
        <v>4.219180821917808</v>
      </c>
      <c r="D49" s="5">
        <f t="shared" si="12"/>
        <v>1.2058191780821916</v>
      </c>
      <c r="E49" s="5">
        <f t="shared" si="12"/>
        <v>0.5256225479452055</v>
      </c>
      <c r="G49">
        <v>3928572</v>
      </c>
      <c r="H49" s="1">
        <v>1540001</v>
      </c>
      <c r="I49" s="1">
        <v>440124</v>
      </c>
      <c r="J49" s="1">
        <f t="shared" si="1"/>
        <v>191852.23</v>
      </c>
      <c r="L49">
        <v>191852230</v>
      </c>
      <c r="M49">
        <v>1000</v>
      </c>
      <c r="O49">
        <f t="shared" si="2"/>
        <v>416838</v>
      </c>
      <c r="P49">
        <v>153670</v>
      </c>
      <c r="Q49">
        <v>263168</v>
      </c>
    </row>
    <row r="50" spans="1:17" ht="12.75">
      <c r="A50">
        <v>1992</v>
      </c>
      <c r="B50" s="5">
        <f>(G50/366)/1000</f>
        <v>10.88070218579235</v>
      </c>
      <c r="C50" s="5">
        <f>(H50/366)/1000</f>
        <v>4.5215</v>
      </c>
      <c r="D50" s="5">
        <f>(I50/366)/1000</f>
        <v>1.1967158469945354</v>
      </c>
      <c r="E50" s="5">
        <f>(J50/366)/1000</f>
        <v>0.43393564207650276</v>
      </c>
      <c r="G50">
        <v>3982337</v>
      </c>
      <c r="H50" s="1">
        <v>1654869</v>
      </c>
      <c r="I50" s="1">
        <v>437998</v>
      </c>
      <c r="J50" s="1">
        <f t="shared" si="1"/>
        <v>158820.445</v>
      </c>
      <c r="L50">
        <v>158820445</v>
      </c>
      <c r="M50">
        <v>1000</v>
      </c>
      <c r="O50">
        <f t="shared" si="2"/>
        <v>410551</v>
      </c>
      <c r="P50">
        <v>145336</v>
      </c>
      <c r="Q50">
        <v>265215</v>
      </c>
    </row>
    <row r="51" spans="1:17" ht="12.75">
      <c r="A51">
        <v>1993</v>
      </c>
      <c r="B51" s="5">
        <f aca="true" t="shared" si="13" ref="B51:E53">(G51/365)/1000</f>
        <v>11.123876712328768</v>
      </c>
      <c r="C51" s="5">
        <f t="shared" si="13"/>
        <v>4.438380821917808</v>
      </c>
      <c r="D51" s="5">
        <f t="shared" si="13"/>
        <v>1.1802657534246574</v>
      </c>
      <c r="E51" s="5">
        <f t="shared" si="13"/>
        <v>0.4942070465753424</v>
      </c>
      <c r="G51">
        <v>4060215</v>
      </c>
      <c r="H51" s="1">
        <v>1620009</v>
      </c>
      <c r="I51" s="1">
        <v>430797</v>
      </c>
      <c r="J51" s="1">
        <f t="shared" si="1"/>
        <v>180385.572</v>
      </c>
      <c r="L51">
        <v>180385572</v>
      </c>
      <c r="M51">
        <v>1000</v>
      </c>
      <c r="O51">
        <f t="shared" si="2"/>
        <v>414736</v>
      </c>
      <c r="P51">
        <v>134528</v>
      </c>
      <c r="Q51">
        <v>280208</v>
      </c>
    </row>
    <row r="52" spans="1:17" ht="12.75">
      <c r="A52">
        <v>1994</v>
      </c>
      <c r="B52" s="5">
        <f t="shared" si="13"/>
        <v>11.417383561643835</v>
      </c>
      <c r="C52" s="5">
        <f t="shared" si="13"/>
        <v>4.667249315068493</v>
      </c>
      <c r="D52" s="5">
        <f t="shared" si="13"/>
        <v>1.1666547945205479</v>
      </c>
      <c r="E52" s="5">
        <f t="shared" si="13"/>
        <v>0.46686884383561644</v>
      </c>
      <c r="G52">
        <v>4167345</v>
      </c>
      <c r="H52" s="1">
        <v>1703546</v>
      </c>
      <c r="I52" s="1">
        <v>425829</v>
      </c>
      <c r="J52" s="1">
        <f t="shared" si="1"/>
        <v>170407.128</v>
      </c>
      <c r="L52">
        <v>170407128</v>
      </c>
      <c r="M52">
        <v>1000</v>
      </c>
      <c r="O52">
        <f>P52+Q52</f>
        <v>403915</v>
      </c>
      <c r="P52">
        <v>133876</v>
      </c>
      <c r="Q52">
        <v>270039</v>
      </c>
    </row>
    <row r="53" spans="1:17" ht="12.75">
      <c r="A53">
        <v>1995</v>
      </c>
      <c r="B53" s="5">
        <f t="shared" si="13"/>
        <v>11.668257534246575</v>
      </c>
      <c r="C53" s="5">
        <f t="shared" si="13"/>
        <v>4.594005479452055</v>
      </c>
      <c r="D53" s="5">
        <f t="shared" si="13"/>
        <v>1.1282246575342465</v>
      </c>
      <c r="E53" s="5">
        <f t="shared" si="13"/>
        <v>0.33410326849315064</v>
      </c>
      <c r="G53">
        <v>4258914</v>
      </c>
      <c r="H53" s="1">
        <v>1676812</v>
      </c>
      <c r="I53" s="1">
        <v>411802</v>
      </c>
      <c r="J53" s="1">
        <f t="shared" si="1"/>
        <v>121947.693</v>
      </c>
      <c r="L53">
        <v>121947693</v>
      </c>
      <c r="M53">
        <v>1000</v>
      </c>
      <c r="O53">
        <f t="shared" si="2"/>
        <v>403423</v>
      </c>
      <c r="P53">
        <v>128051</v>
      </c>
      <c r="Q53">
        <v>275372</v>
      </c>
    </row>
    <row r="54" spans="1:17" ht="12.75">
      <c r="A54">
        <v>1996</v>
      </c>
      <c r="B54" s="5">
        <f>(G54/366)/1000</f>
        <v>11.921002732240437</v>
      </c>
      <c r="C54" s="5">
        <f>(H54/366)/1000</f>
        <v>4.81901912568306</v>
      </c>
      <c r="D54" s="5">
        <f>(I54/366)/1000</f>
        <v>1.2083907103825136</v>
      </c>
      <c r="E54" s="5">
        <f>(J54/366)/1000</f>
        <v>0.36049165027322405</v>
      </c>
      <c r="G54">
        <v>4363087</v>
      </c>
      <c r="H54" s="1">
        <v>1763761</v>
      </c>
      <c r="I54" s="1">
        <v>442271</v>
      </c>
      <c r="J54" s="1">
        <f t="shared" si="1"/>
        <v>131939.944</v>
      </c>
      <c r="L54">
        <v>131939944</v>
      </c>
      <c r="M54">
        <v>1000</v>
      </c>
      <c r="O54">
        <f t="shared" si="2"/>
        <v>440847</v>
      </c>
      <c r="P54">
        <v>135139</v>
      </c>
      <c r="Q54">
        <v>305708</v>
      </c>
    </row>
    <row r="55" spans="1:17" ht="12.75">
      <c r="A55">
        <v>1997</v>
      </c>
      <c r="B55" s="5">
        <f aca="true" t="shared" si="14" ref="B55:E57">(G55/365)/1000</f>
        <v>12.098742465753425</v>
      </c>
      <c r="C55" s="5">
        <f t="shared" si="14"/>
        <v>4.9534164383561645</v>
      </c>
      <c r="D55" s="5">
        <f t="shared" si="14"/>
        <v>1.1585150684931507</v>
      </c>
      <c r="E55" s="5">
        <f t="shared" si="14"/>
        <v>0.40963308767123285</v>
      </c>
      <c r="G55">
        <v>4416041</v>
      </c>
      <c r="H55" s="1">
        <v>1807997</v>
      </c>
      <c r="I55" s="1">
        <v>422858</v>
      </c>
      <c r="J55" s="1">
        <f t="shared" si="1"/>
        <v>149516.077</v>
      </c>
      <c r="L55">
        <v>149516077</v>
      </c>
      <c r="M55">
        <v>1000</v>
      </c>
      <c r="O55">
        <f t="shared" si="2"/>
        <v>426198</v>
      </c>
      <c r="P55">
        <v>128858</v>
      </c>
      <c r="Q55">
        <v>297340</v>
      </c>
    </row>
    <row r="56" spans="1:17" ht="12.75">
      <c r="A56">
        <v>1998</v>
      </c>
      <c r="B56" s="5">
        <f t="shared" si="14"/>
        <v>12.41993698630137</v>
      </c>
      <c r="C56" s="5">
        <f t="shared" si="14"/>
        <v>4.844391780821917</v>
      </c>
      <c r="D56" s="5">
        <f t="shared" si="14"/>
        <v>1.0765397260273974</v>
      </c>
      <c r="E56" s="5">
        <f t="shared" si="14"/>
        <v>0.5762680383561645</v>
      </c>
      <c r="G56">
        <v>4533277</v>
      </c>
      <c r="H56" s="1">
        <v>1768203</v>
      </c>
      <c r="I56" s="1">
        <v>392937</v>
      </c>
      <c r="J56" s="1">
        <f t="shared" si="1"/>
        <v>210337.834</v>
      </c>
      <c r="L56">
        <v>210337834</v>
      </c>
      <c r="M56">
        <v>1000</v>
      </c>
      <c r="O56">
        <f t="shared" si="2"/>
        <v>393937</v>
      </c>
      <c r="P56">
        <v>120975</v>
      </c>
      <c r="Q56">
        <v>272962</v>
      </c>
    </row>
    <row r="57" spans="1:17" ht="12.75">
      <c r="A57">
        <v>1999</v>
      </c>
      <c r="B57" s="5">
        <f t="shared" si="14"/>
        <v>12.764597260273973</v>
      </c>
      <c r="C57" s="5">
        <f t="shared" si="14"/>
        <v>5.0348931506849315</v>
      </c>
      <c r="D57" s="5">
        <f t="shared" si="14"/>
        <v>1.1849835616438356</v>
      </c>
      <c r="E57" s="5">
        <f t="shared" si="14"/>
        <v>0.5348615753424658</v>
      </c>
      <c r="G57">
        <v>4659078</v>
      </c>
      <c r="H57" s="1">
        <v>1837736</v>
      </c>
      <c r="I57" s="1">
        <v>432519</v>
      </c>
      <c r="J57" s="1">
        <f t="shared" si="1"/>
        <v>195224.475</v>
      </c>
      <c r="L57">
        <v>195224475</v>
      </c>
      <c r="M57">
        <v>1000</v>
      </c>
      <c r="O57">
        <f t="shared" si="2"/>
        <v>428202</v>
      </c>
      <c r="P57">
        <v>122414</v>
      </c>
      <c r="Q57">
        <v>305788</v>
      </c>
    </row>
    <row r="58" spans="1:17" ht="12.75">
      <c r="A58">
        <v>2000</v>
      </c>
      <c r="B58" s="5">
        <f>(G58/366)/1000</f>
        <v>13.01226775956284</v>
      </c>
      <c r="C58" s="5">
        <f>(H58/366)/1000</f>
        <v>4.903472677595628</v>
      </c>
      <c r="D58" s="5">
        <f>(I58/366)/1000</f>
        <v>1.280122950819672</v>
      </c>
      <c r="E58" s="5">
        <f>(J58/366)/1000</f>
        <v>0.5052032868852459</v>
      </c>
      <c r="G58">
        <v>4762490</v>
      </c>
      <c r="H58" s="1">
        <v>1794671</v>
      </c>
      <c r="I58" s="1">
        <v>468525</v>
      </c>
      <c r="J58" s="1">
        <f t="shared" si="1"/>
        <v>184904.403</v>
      </c>
      <c r="L58">
        <v>184904403</v>
      </c>
      <c r="M58">
        <v>1000</v>
      </c>
      <c r="O58">
        <f t="shared" si="2"/>
        <v>447459</v>
      </c>
      <c r="P58">
        <v>133370</v>
      </c>
      <c r="Q58">
        <v>314089</v>
      </c>
    </row>
    <row r="59" spans="1:17" s="1" customFormat="1" ht="12.75">
      <c r="A59" s="1">
        <v>2001</v>
      </c>
      <c r="B59" s="5">
        <f aca="true" t="shared" si="15" ref="B59:E60">(G59/365)/1000</f>
        <v>12.937660273972602</v>
      </c>
      <c r="C59" s="5">
        <f t="shared" si="15"/>
        <v>4.891893150684931</v>
      </c>
      <c r="D59" s="5">
        <f t="shared" si="15"/>
        <v>1.2550054794520547</v>
      </c>
      <c r="E59" s="5">
        <f t="shared" si="15"/>
        <v>0.5641487424657534</v>
      </c>
      <c r="G59" s="1">
        <v>4722246</v>
      </c>
      <c r="H59" s="1">
        <v>1785541</v>
      </c>
      <c r="I59" s="1">
        <v>458077</v>
      </c>
      <c r="J59" s="1">
        <f t="shared" si="1"/>
        <v>205914.291</v>
      </c>
      <c r="L59" s="1">
        <v>205914291</v>
      </c>
      <c r="M59" s="1">
        <v>1000</v>
      </c>
      <c r="O59" s="1">
        <f t="shared" si="2"/>
        <v>437659</v>
      </c>
      <c r="P59" s="1">
        <v>132399</v>
      </c>
      <c r="Q59" s="1">
        <v>305260</v>
      </c>
    </row>
    <row r="60" spans="1:17" ht="12.75">
      <c r="A60">
        <v>2002</v>
      </c>
      <c r="B60" s="5">
        <f t="shared" si="15"/>
        <v>13.079186301369862</v>
      </c>
      <c r="C60" s="5">
        <f t="shared" si="15"/>
        <v>4.926438356164383</v>
      </c>
      <c r="D60" s="5">
        <f t="shared" si="15"/>
        <v>1.2488219178082192</v>
      </c>
      <c r="E60" s="5">
        <f t="shared" si="15"/>
        <v>0.40196798356164387</v>
      </c>
      <c r="G60">
        <v>4773903</v>
      </c>
      <c r="H60" s="1">
        <v>1798150</v>
      </c>
      <c r="I60" s="1">
        <v>455820</v>
      </c>
      <c r="J60" s="1">
        <f t="shared" si="1"/>
        <v>146718.314</v>
      </c>
      <c r="L60" s="1">
        <v>146718314</v>
      </c>
      <c r="M60" s="1">
        <v>1000</v>
      </c>
      <c r="N60" s="1"/>
      <c r="O60" s="1">
        <f>P60+Q60</f>
        <v>0</v>
      </c>
      <c r="P60" s="1"/>
      <c r="Q60" s="1"/>
    </row>
    <row r="61" spans="2:17" ht="12.75">
      <c r="B61" s="5"/>
      <c r="C61" s="5"/>
      <c r="D61" s="5"/>
      <c r="E61" s="5"/>
      <c r="H61" s="1"/>
      <c r="L61" s="1"/>
      <c r="M61" s="1"/>
      <c r="N61" s="1"/>
      <c r="O61" s="1"/>
      <c r="P61" s="1"/>
      <c r="Q61" s="1"/>
    </row>
    <row r="63" spans="1:9" ht="12.75">
      <c r="A63" s="1">
        <v>1950</v>
      </c>
      <c r="B63" s="2">
        <f aca="true" t="shared" si="16" ref="B63:E82">ROUND(B8,2)</f>
        <v>3.36</v>
      </c>
      <c r="C63" s="2">
        <f t="shared" si="16"/>
        <v>1.82</v>
      </c>
      <c r="D63" s="2">
        <f t="shared" si="16"/>
        <v>1.07</v>
      </c>
      <c r="E63" s="2">
        <f t="shared" si="16"/>
        <v>0.21</v>
      </c>
      <c r="F63" s="2" t="e">
        <f>'Figure 5'!#REF!-Sheet2!B63</f>
        <v>#REF!</v>
      </c>
      <c r="G63" s="2" t="e">
        <f>'Figure 5'!#REF!-Sheet2!C63</f>
        <v>#REF!</v>
      </c>
      <c r="H63" s="2" t="e">
        <f>'Figure 5'!#REF!-Sheet2!D63</f>
        <v>#REF!</v>
      </c>
      <c r="I63" s="2" t="e">
        <f>'Figure 5'!#REF!-Sheet2!E63</f>
        <v>#REF!</v>
      </c>
    </row>
    <row r="64" spans="1:9" ht="12.75">
      <c r="A64" s="1">
        <v>1951</v>
      </c>
      <c r="B64" s="2">
        <f t="shared" si="16"/>
        <v>3.69</v>
      </c>
      <c r="C64" s="2">
        <f t="shared" si="16"/>
        <v>1.98</v>
      </c>
      <c r="D64" s="2">
        <f t="shared" si="16"/>
        <v>1.17</v>
      </c>
      <c r="E64" s="2">
        <f t="shared" si="16"/>
        <v>0.18</v>
      </c>
      <c r="F64" s="2" t="e">
        <f>'Figure 5'!#REF!-Sheet2!B64</f>
        <v>#REF!</v>
      </c>
      <c r="G64" s="2" t="e">
        <f>'Figure 5'!#REF!-Sheet2!C64</f>
        <v>#REF!</v>
      </c>
      <c r="H64" s="2" t="e">
        <f>'Figure 5'!#REF!-Sheet2!D64</f>
        <v>#REF!</v>
      </c>
      <c r="I64" s="2" t="e">
        <f>'Figure 5'!#REF!-Sheet2!E64</f>
        <v>#REF!</v>
      </c>
    </row>
    <row r="65" spans="1:9" ht="12.75">
      <c r="A65" s="1">
        <v>1952</v>
      </c>
      <c r="B65" s="2">
        <f t="shared" si="16"/>
        <v>3.87</v>
      </c>
      <c r="C65" s="2">
        <f t="shared" si="16"/>
        <v>2.02</v>
      </c>
      <c r="D65" s="2">
        <f t="shared" si="16"/>
        <v>1.2</v>
      </c>
      <c r="E65" s="2">
        <f t="shared" si="16"/>
        <v>0.18</v>
      </c>
      <c r="F65" s="2" t="e">
        <f>'Figure 5'!#REF!-Sheet2!B65</f>
        <v>#REF!</v>
      </c>
      <c r="G65" s="2" t="e">
        <f>'Figure 5'!#REF!-Sheet2!C65</f>
        <v>#REF!</v>
      </c>
      <c r="H65" s="2" t="e">
        <f>'Figure 5'!#REF!-Sheet2!D65</f>
        <v>#REF!</v>
      </c>
      <c r="I65" s="2" t="e">
        <f>'Figure 5'!#REF!-Sheet2!E65</f>
        <v>#REF!</v>
      </c>
    </row>
    <row r="66" spans="1:9" ht="12.75">
      <c r="A66" s="1">
        <v>1953</v>
      </c>
      <c r="B66" s="2">
        <f t="shared" si="16"/>
        <v>4.07</v>
      </c>
      <c r="C66" s="2">
        <f t="shared" si="16"/>
        <v>2.08</v>
      </c>
      <c r="D66" s="2">
        <f t="shared" si="16"/>
        <v>1.22</v>
      </c>
      <c r="E66" s="2">
        <f t="shared" si="16"/>
        <v>0.23</v>
      </c>
      <c r="F66" s="2" t="e">
        <f>'Figure 5'!#REF!-Sheet2!B66</f>
        <v>#REF!</v>
      </c>
      <c r="G66" s="2" t="e">
        <f>'Figure 5'!#REF!-Sheet2!C66</f>
        <v>#REF!</v>
      </c>
      <c r="H66" s="2" t="e">
        <f>'Figure 5'!#REF!-Sheet2!D66</f>
        <v>#REF!</v>
      </c>
      <c r="I66" s="2" t="e">
        <f>'Figure 5'!#REF!-Sheet2!E66</f>
        <v>#REF!</v>
      </c>
    </row>
    <row r="67" spans="1:9" ht="12.75">
      <c r="A67" s="1">
        <v>1954</v>
      </c>
      <c r="B67" s="2">
        <f t="shared" si="16"/>
        <v>4.11</v>
      </c>
      <c r="C67" s="2">
        <f t="shared" si="16"/>
        <v>2.16</v>
      </c>
      <c r="D67" s="2">
        <f t="shared" si="16"/>
        <v>1.3</v>
      </c>
      <c r="E67" s="2">
        <f t="shared" si="16"/>
        <v>0.18</v>
      </c>
      <c r="F67" s="2" t="e">
        <f>'Figure 5'!#REF!-Sheet2!B67</f>
        <v>#REF!</v>
      </c>
      <c r="G67" s="2" t="e">
        <f>'Figure 5'!#REF!-Sheet2!C67</f>
        <v>#REF!</v>
      </c>
      <c r="H67" s="2" t="e">
        <f>'Figure 5'!#REF!-Sheet2!D67</f>
        <v>#REF!</v>
      </c>
      <c r="I67" s="2" t="e">
        <f>'Figure 5'!#REF!-Sheet2!E67</f>
        <v>#REF!</v>
      </c>
    </row>
    <row r="68" spans="1:9" ht="12.75">
      <c r="A68" s="1">
        <v>1955</v>
      </c>
      <c r="B68" s="2">
        <f t="shared" si="16"/>
        <v>4.46</v>
      </c>
      <c r="C68" s="2">
        <f t="shared" si="16"/>
        <v>2.39</v>
      </c>
      <c r="D68" s="2">
        <f t="shared" si="16"/>
        <v>1.4</v>
      </c>
      <c r="E68" s="2">
        <f t="shared" si="16"/>
        <v>0.21</v>
      </c>
      <c r="F68" s="2" t="e">
        <f>'Figure 5'!#REF!-Sheet2!B68</f>
        <v>#REF!</v>
      </c>
      <c r="G68" s="2" t="e">
        <f>'Figure 5'!#REF!-Sheet2!C68</f>
        <v>#REF!</v>
      </c>
      <c r="H68" s="2" t="e">
        <f>'Figure 5'!#REF!-Sheet2!D68</f>
        <v>#REF!</v>
      </c>
      <c r="I68" s="2" t="e">
        <f>'Figure 5'!#REF!-Sheet2!E68</f>
        <v>#REF!</v>
      </c>
    </row>
    <row r="69" spans="1:9" ht="12.75">
      <c r="A69" s="1">
        <v>1956</v>
      </c>
      <c r="B69" s="2">
        <f t="shared" si="16"/>
        <v>4.62</v>
      </c>
      <c r="C69" s="2">
        <f t="shared" si="16"/>
        <v>2.49</v>
      </c>
      <c r="D69" s="2">
        <f t="shared" si="16"/>
        <v>1.46</v>
      </c>
      <c r="E69" s="2">
        <f t="shared" si="16"/>
        <v>0.2</v>
      </c>
      <c r="F69" s="2" t="e">
        <f>'Figure 5'!#REF!-Sheet2!B69</f>
        <v>#REF!</v>
      </c>
      <c r="G69" s="2" t="e">
        <f>'Figure 5'!#REF!-Sheet2!C69</f>
        <v>#REF!</v>
      </c>
      <c r="H69" s="2" t="e">
        <f>'Figure 5'!#REF!-Sheet2!D69</f>
        <v>#REF!</v>
      </c>
      <c r="I69" s="2" t="e">
        <f>'Figure 5'!#REF!-Sheet2!E69</f>
        <v>#REF!</v>
      </c>
    </row>
    <row r="70" spans="1:9" ht="12.75">
      <c r="A70" s="1">
        <v>1957</v>
      </c>
      <c r="B70" s="2">
        <f t="shared" si="16"/>
        <v>4.71</v>
      </c>
      <c r="C70" s="2">
        <f t="shared" si="16"/>
        <v>2.46</v>
      </c>
      <c r="D70" s="2">
        <f t="shared" si="16"/>
        <v>1.43</v>
      </c>
      <c r="E70" s="2">
        <f t="shared" si="16"/>
        <v>0.22</v>
      </c>
      <c r="F70" s="2" t="e">
        <f>'Figure 5'!#REF!-Sheet2!B70</f>
        <v>#REF!</v>
      </c>
      <c r="G70" s="2" t="e">
        <f>'Figure 5'!#REF!-Sheet2!C70</f>
        <v>#REF!</v>
      </c>
      <c r="H70" s="2" t="e">
        <f>'Figure 5'!#REF!-Sheet2!D70</f>
        <v>#REF!</v>
      </c>
      <c r="I70" s="2" t="e">
        <f>'Figure 5'!#REF!-Sheet2!E70</f>
        <v>#REF!</v>
      </c>
    </row>
    <row r="71" spans="1:9" ht="12.75">
      <c r="A71" s="1">
        <v>1958</v>
      </c>
      <c r="B71" s="2">
        <f t="shared" si="16"/>
        <v>4.83</v>
      </c>
      <c r="C71" s="2">
        <f t="shared" si="16"/>
        <v>2.54</v>
      </c>
      <c r="D71" s="2">
        <f t="shared" si="16"/>
        <v>1.53</v>
      </c>
      <c r="E71" s="2">
        <f t="shared" si="16"/>
        <v>0.21</v>
      </c>
      <c r="F71" s="2" t="e">
        <f>'Figure 5'!#REF!-Sheet2!B71</f>
        <v>#REF!</v>
      </c>
      <c r="G71" s="2" t="e">
        <f>'Figure 5'!#REF!-Sheet2!C71</f>
        <v>#REF!</v>
      </c>
      <c r="H71" s="2" t="e">
        <f>'Figure 5'!#REF!-Sheet2!D71</f>
        <v>#REF!</v>
      </c>
      <c r="I71" s="2" t="e">
        <f>'Figure 5'!#REF!-Sheet2!E71</f>
        <v>#REF!</v>
      </c>
    </row>
    <row r="72" spans="1:9" ht="12.75">
      <c r="A72" s="1">
        <v>1959</v>
      </c>
      <c r="B72" s="2">
        <f t="shared" si="16"/>
        <v>5.01</v>
      </c>
      <c r="C72" s="2">
        <f t="shared" si="16"/>
        <v>2.71</v>
      </c>
      <c r="D72" s="2">
        <f t="shared" si="16"/>
        <v>1.57</v>
      </c>
      <c r="E72" s="2">
        <f t="shared" si="16"/>
        <v>0.24</v>
      </c>
      <c r="F72" s="2" t="e">
        <f>'Figure 5'!#REF!-Sheet2!B72</f>
        <v>#REF!</v>
      </c>
      <c r="G72" s="2" t="e">
        <f>'Figure 5'!#REF!-Sheet2!C72</f>
        <v>#REF!</v>
      </c>
      <c r="H72" s="2" t="e">
        <f>'Figure 5'!#REF!-Sheet2!D72</f>
        <v>#REF!</v>
      </c>
      <c r="I72" s="2" t="e">
        <f>'Figure 5'!#REF!-Sheet2!E72</f>
        <v>#REF!</v>
      </c>
    </row>
    <row r="73" spans="1:9" ht="12.75">
      <c r="A73" s="1">
        <v>1960</v>
      </c>
      <c r="B73" s="2">
        <f t="shared" si="16"/>
        <v>5.14</v>
      </c>
      <c r="C73" s="2">
        <f t="shared" si="16"/>
        <v>2.71</v>
      </c>
      <c r="D73" s="2">
        <f t="shared" si="16"/>
        <v>1.71</v>
      </c>
      <c r="E73" s="2">
        <f t="shared" si="16"/>
        <v>0.24</v>
      </c>
      <c r="F73" s="2" t="e">
        <f>'Figure 5'!#REF!-Sheet2!B73</f>
        <v>#REF!</v>
      </c>
      <c r="G73" s="2" t="e">
        <f>'Figure 5'!#REF!-Sheet2!C73</f>
        <v>#REF!</v>
      </c>
      <c r="H73" s="2" t="e">
        <f>'Figure 5'!#REF!-Sheet2!D73</f>
        <v>#REF!</v>
      </c>
      <c r="I73" s="2" t="e">
        <f>'Figure 5'!#REF!-Sheet2!E73</f>
        <v>#REF!</v>
      </c>
    </row>
    <row r="74" spans="1:9" ht="12.75">
      <c r="A74" s="1">
        <v>1961</v>
      </c>
      <c r="B74" s="2">
        <f t="shared" si="16"/>
        <v>5.25</v>
      </c>
      <c r="C74" s="2">
        <f t="shared" si="16"/>
        <v>2.72</v>
      </c>
      <c r="D74" s="2">
        <f t="shared" si="16"/>
        <v>1.76</v>
      </c>
      <c r="E74" s="2">
        <f t="shared" si="16"/>
        <v>0.24</v>
      </c>
      <c r="F74" s="2" t="e">
        <f>'Figure 5'!#REF!-Sheet2!B74</f>
        <v>#REF!</v>
      </c>
      <c r="G74" s="2" t="e">
        <f>'Figure 5'!#REF!-Sheet2!C74</f>
        <v>#REF!</v>
      </c>
      <c r="H74" s="2" t="e">
        <f>'Figure 5'!#REF!-Sheet2!D74</f>
        <v>#REF!</v>
      </c>
      <c r="I74" s="2" t="e">
        <f>'Figure 5'!#REF!-Sheet2!E74</f>
        <v>#REF!</v>
      </c>
    </row>
    <row r="75" spans="1:9" ht="12.75">
      <c r="A75" s="1">
        <v>1962</v>
      </c>
      <c r="B75" s="2">
        <f t="shared" si="16"/>
        <v>5.48</v>
      </c>
      <c r="C75" s="2">
        <f t="shared" si="16"/>
        <v>2.84</v>
      </c>
      <c r="D75" s="2">
        <f t="shared" si="16"/>
        <v>1.84</v>
      </c>
      <c r="E75" s="2">
        <f t="shared" si="16"/>
        <v>0.24</v>
      </c>
      <c r="F75" s="2" t="e">
        <f>'Figure 5'!#REF!-Sheet2!B75</f>
        <v>#REF!</v>
      </c>
      <c r="G75" s="2" t="e">
        <f>'Figure 5'!#REF!-Sheet2!C75</f>
        <v>#REF!</v>
      </c>
      <c r="H75" s="2" t="e">
        <f>'Figure 5'!#REF!-Sheet2!D75</f>
        <v>#REF!</v>
      </c>
      <c r="I75" s="2" t="e">
        <f>'Figure 5'!#REF!-Sheet2!E75</f>
        <v>#REF!</v>
      </c>
    </row>
    <row r="76" spans="1:9" ht="12.75">
      <c r="A76" s="1">
        <v>1963</v>
      </c>
      <c r="B76" s="2">
        <f t="shared" si="16"/>
        <v>5.68</v>
      </c>
      <c r="C76" s="2">
        <f t="shared" si="16"/>
        <v>2.96</v>
      </c>
      <c r="D76" s="2">
        <f t="shared" si="16"/>
        <v>1.84</v>
      </c>
      <c r="E76" s="2">
        <f t="shared" si="16"/>
        <v>0.26</v>
      </c>
      <c r="F76" s="2" t="e">
        <f>'Figure 5'!#REF!-Sheet2!B76</f>
        <v>#REF!</v>
      </c>
      <c r="G76" s="2" t="e">
        <f>'Figure 5'!#REF!-Sheet2!C76</f>
        <v>#REF!</v>
      </c>
      <c r="H76" s="2" t="e">
        <f>'Figure 5'!#REF!-Sheet2!D76</f>
        <v>#REF!</v>
      </c>
      <c r="I76" s="2" t="e">
        <f>'Figure 5'!#REF!-Sheet2!E76</f>
        <v>#REF!</v>
      </c>
    </row>
    <row r="77" spans="1:9" ht="12.75">
      <c r="A77" s="1">
        <v>1964</v>
      </c>
      <c r="B77" s="2">
        <f t="shared" si="16"/>
        <v>5.83</v>
      </c>
      <c r="C77" s="2">
        <f t="shared" si="16"/>
        <v>3.12</v>
      </c>
      <c r="D77" s="2">
        <f t="shared" si="16"/>
        <v>1.79</v>
      </c>
      <c r="E77" s="2">
        <f t="shared" si="16"/>
        <v>0.28</v>
      </c>
      <c r="F77" s="2" t="e">
        <f>'Figure 5'!#REF!-Sheet2!B77</f>
        <v>#REF!</v>
      </c>
      <c r="G77" s="2" t="e">
        <f>'Figure 5'!#REF!-Sheet2!C77</f>
        <v>#REF!</v>
      </c>
      <c r="H77" s="2" t="e">
        <f>'Figure 5'!#REF!-Sheet2!D77</f>
        <v>#REF!</v>
      </c>
      <c r="I77" s="2" t="e">
        <f>'Figure 5'!#REF!-Sheet2!E77</f>
        <v>#REF!</v>
      </c>
    </row>
    <row r="78" spans="1:9" ht="12.75">
      <c r="A78" s="1">
        <v>1965</v>
      </c>
      <c r="B78" s="2">
        <f t="shared" si="16"/>
        <v>6.04</v>
      </c>
      <c r="C78" s="2">
        <f t="shared" si="16"/>
        <v>3.25</v>
      </c>
      <c r="D78" s="2">
        <f t="shared" si="16"/>
        <v>1.91</v>
      </c>
      <c r="E78" s="2">
        <f t="shared" si="16"/>
        <v>0.32</v>
      </c>
      <c r="F78" s="2" t="e">
        <f>'Figure 5'!#REF!-Sheet2!B78</f>
        <v>#REF!</v>
      </c>
      <c r="G78" s="2" t="e">
        <f>'Figure 5'!#REF!-Sheet2!C78</f>
        <v>#REF!</v>
      </c>
      <c r="H78" s="2" t="e">
        <f>'Figure 5'!#REF!-Sheet2!D78</f>
        <v>#REF!</v>
      </c>
      <c r="I78" s="2" t="e">
        <f>'Figure 5'!#REF!-Sheet2!E78</f>
        <v>#REF!</v>
      </c>
    </row>
    <row r="79" spans="1:9" ht="12.75">
      <c r="A79" s="1">
        <v>1966</v>
      </c>
      <c r="B79" s="2">
        <f t="shared" si="16"/>
        <v>6.36</v>
      </c>
      <c r="C79" s="2">
        <f t="shared" si="16"/>
        <v>3.4</v>
      </c>
      <c r="D79" s="2">
        <f t="shared" si="16"/>
        <v>1.94</v>
      </c>
      <c r="E79" s="2">
        <f t="shared" si="16"/>
        <v>0.39</v>
      </c>
      <c r="F79" s="2" t="e">
        <f>'Figure 5'!#REF!-Sheet2!B79</f>
        <v>#REF!</v>
      </c>
      <c r="G79" s="2" t="e">
        <f>'Figure 5'!#REF!-Sheet2!C79</f>
        <v>#REF!</v>
      </c>
      <c r="H79" s="2" t="e">
        <f>'Figure 5'!#REF!-Sheet2!D79</f>
        <v>#REF!</v>
      </c>
      <c r="I79" s="2" t="e">
        <f>'Figure 5'!#REF!-Sheet2!E79</f>
        <v>#REF!</v>
      </c>
    </row>
    <row r="80" spans="1:9" ht="12.75">
      <c r="A80" s="1">
        <v>1967</v>
      </c>
      <c r="B80" s="2">
        <f t="shared" si="16"/>
        <v>6.66</v>
      </c>
      <c r="C80" s="2">
        <f t="shared" si="16"/>
        <v>3.43</v>
      </c>
      <c r="D80" s="2">
        <f t="shared" si="16"/>
        <v>2.02</v>
      </c>
      <c r="E80" s="2">
        <f t="shared" si="16"/>
        <v>0.44</v>
      </c>
      <c r="F80" s="2" t="e">
        <f>'Figure 5'!#REF!-Sheet2!B80</f>
        <v>#REF!</v>
      </c>
      <c r="G80" s="2" t="e">
        <f>'Figure 5'!#REF!-Sheet2!C80</f>
        <v>#REF!</v>
      </c>
      <c r="H80" s="2" t="e">
        <f>'Figure 5'!#REF!-Sheet2!D80</f>
        <v>#REF!</v>
      </c>
      <c r="I80" s="2" t="e">
        <f>'Figure 5'!#REF!-Sheet2!E80</f>
        <v>#REF!</v>
      </c>
    </row>
    <row r="81" spans="1:9" ht="12.75">
      <c r="A81" s="1">
        <v>1968</v>
      </c>
      <c r="B81" s="2">
        <f t="shared" si="16"/>
        <v>7.2</v>
      </c>
      <c r="C81" s="2">
        <f t="shared" si="16"/>
        <v>3.58</v>
      </c>
      <c r="D81" s="2">
        <f t="shared" si="16"/>
        <v>2.1</v>
      </c>
      <c r="E81" s="2">
        <f t="shared" si="16"/>
        <v>0.52</v>
      </c>
      <c r="F81" s="2" t="e">
        <f>'Figure 5'!#REF!-Sheet2!B81</f>
        <v>#REF!</v>
      </c>
      <c r="G81" s="2" t="e">
        <f>'Figure 5'!#REF!-Sheet2!C81</f>
        <v>#REF!</v>
      </c>
      <c r="H81" s="2" t="e">
        <f>'Figure 5'!#REF!-Sheet2!D81</f>
        <v>#REF!</v>
      </c>
      <c r="I81" s="2" t="e">
        <f>'Figure 5'!#REF!-Sheet2!E81</f>
        <v>#REF!</v>
      </c>
    </row>
    <row r="82" spans="1:9" ht="12.75">
      <c r="A82" s="1">
        <v>1969</v>
      </c>
      <c r="B82" s="2">
        <f t="shared" si="16"/>
        <v>7.52</v>
      </c>
      <c r="C82" s="2">
        <f t="shared" si="16"/>
        <v>3.76</v>
      </c>
      <c r="D82" s="2">
        <f t="shared" si="16"/>
        <v>2.16</v>
      </c>
      <c r="E82" s="2">
        <f t="shared" si="16"/>
        <v>0.69</v>
      </c>
      <c r="F82" s="2" t="e">
        <f>'Figure 5'!#REF!-Sheet2!B82</f>
        <v>#REF!</v>
      </c>
      <c r="G82" s="2" t="e">
        <f>'Figure 5'!#REF!-Sheet2!C82</f>
        <v>#REF!</v>
      </c>
      <c r="H82" s="2" t="e">
        <f>'Figure 5'!#REF!-Sheet2!D82</f>
        <v>#REF!</v>
      </c>
      <c r="I82" s="2" t="e">
        <f>'Figure 5'!#REF!-Sheet2!E82</f>
        <v>#REF!</v>
      </c>
    </row>
    <row r="83" spans="1:9" ht="12.75">
      <c r="A83" s="1">
        <v>1970</v>
      </c>
      <c r="B83" s="2">
        <f aca="true" t="shared" si="17" ref="B83:E102">ROUND(B28,2)</f>
        <v>7.78</v>
      </c>
      <c r="C83" s="2">
        <f t="shared" si="17"/>
        <v>3.81</v>
      </c>
      <c r="D83" s="2">
        <f t="shared" si="17"/>
        <v>2.18</v>
      </c>
      <c r="E83" s="2">
        <f t="shared" si="17"/>
        <v>0.93</v>
      </c>
      <c r="F83" s="2" t="e">
        <f>'Figure 5'!#REF!-Sheet2!B83</f>
        <v>#REF!</v>
      </c>
      <c r="G83" s="2" t="e">
        <f>'Figure 5'!#REF!-Sheet2!C83</f>
        <v>#REF!</v>
      </c>
      <c r="H83" s="2" t="e">
        <f>'Figure 5'!#REF!-Sheet2!D83</f>
        <v>#REF!</v>
      </c>
      <c r="I83" s="2" t="e">
        <f>'Figure 5'!#REF!-Sheet2!E83</f>
        <v>#REF!</v>
      </c>
    </row>
    <row r="84" spans="1:9" ht="12.75">
      <c r="A84" s="1">
        <v>1971</v>
      </c>
      <c r="B84" s="2">
        <f t="shared" si="17"/>
        <v>8.09</v>
      </c>
      <c r="C84" s="2">
        <f t="shared" si="17"/>
        <v>3.84</v>
      </c>
      <c r="D84" s="2">
        <f t="shared" si="17"/>
        <v>2.18</v>
      </c>
      <c r="E84" s="2">
        <f t="shared" si="17"/>
        <v>1.09</v>
      </c>
      <c r="F84" s="2" t="e">
        <f>'Figure 5'!#REF!-Sheet2!B84</f>
        <v>#REF!</v>
      </c>
      <c r="G84" s="2" t="e">
        <f>'Figure 5'!#REF!-Sheet2!C84</f>
        <v>#REF!</v>
      </c>
      <c r="H84" s="2" t="e">
        <f>'Figure 5'!#REF!-Sheet2!D84</f>
        <v>#REF!</v>
      </c>
      <c r="I84" s="2" t="e">
        <f>'Figure 5'!#REF!-Sheet2!E84</f>
        <v>#REF!</v>
      </c>
    </row>
    <row r="85" spans="1:9" ht="12.75">
      <c r="A85" s="1">
        <v>1972</v>
      </c>
      <c r="B85" s="2">
        <f t="shared" si="17"/>
        <v>8.57</v>
      </c>
      <c r="C85" s="2">
        <f t="shared" si="17"/>
        <v>4.19</v>
      </c>
      <c r="D85" s="2">
        <f t="shared" si="17"/>
        <v>2.25</v>
      </c>
      <c r="E85" s="2">
        <f t="shared" si="17"/>
        <v>1.36</v>
      </c>
      <c r="F85" s="2" t="e">
        <f>'Figure 5'!#REF!-Sheet2!B85</f>
        <v>#REF!</v>
      </c>
      <c r="G85" s="2" t="e">
        <f>'Figure 5'!#REF!-Sheet2!C85</f>
        <v>#REF!</v>
      </c>
      <c r="H85" s="2" t="e">
        <f>'Figure 5'!#REF!-Sheet2!D85</f>
        <v>#REF!</v>
      </c>
      <c r="I85" s="2" t="e">
        <f>'Figure 5'!#REF!-Sheet2!E85</f>
        <v>#REF!</v>
      </c>
    </row>
    <row r="86" spans="1:9" ht="12.75">
      <c r="A86" s="1">
        <v>1973</v>
      </c>
      <c r="B86" s="2">
        <f t="shared" si="17"/>
        <v>9.05</v>
      </c>
      <c r="C86" s="2">
        <f t="shared" si="17"/>
        <v>4.48</v>
      </c>
      <c r="D86" s="2">
        <f t="shared" si="17"/>
        <v>2.23</v>
      </c>
      <c r="E86" s="2">
        <f t="shared" si="17"/>
        <v>1.54</v>
      </c>
      <c r="F86" s="2" t="e">
        <f>'Figure 5'!#REF!-Sheet2!B86</f>
        <v>#REF!</v>
      </c>
      <c r="G86" s="2" t="e">
        <f>'Figure 5'!#REF!-Sheet2!C86</f>
        <v>#REF!</v>
      </c>
      <c r="H86" s="2" t="e">
        <f>'Figure 5'!#REF!-Sheet2!D86</f>
        <v>#REF!</v>
      </c>
      <c r="I86" s="2" t="e">
        <f>'Figure 5'!#REF!-Sheet2!E86</f>
        <v>#REF!</v>
      </c>
    </row>
    <row r="87" spans="1:9" ht="12.75">
      <c r="A87">
        <v>1974</v>
      </c>
      <c r="B87" s="2">
        <f t="shared" si="17"/>
        <v>8.84</v>
      </c>
      <c r="C87" s="2">
        <f t="shared" si="17"/>
        <v>4.3</v>
      </c>
      <c r="D87" s="2">
        <f t="shared" si="17"/>
        <v>2.04</v>
      </c>
      <c r="E87" s="2">
        <f t="shared" si="17"/>
        <v>1.48</v>
      </c>
      <c r="F87" s="2" t="e">
        <f>'Figure 5'!#REF!-Sheet2!B87</f>
        <v>#REF!</v>
      </c>
      <c r="G87" s="2" t="e">
        <f>'Figure 5'!#REF!-Sheet2!C87</f>
        <v>#REF!</v>
      </c>
      <c r="H87" s="2" t="e">
        <f>'Figure 5'!#REF!-Sheet2!D87</f>
        <v>#REF!</v>
      </c>
      <c r="I87" s="2" t="e">
        <f>'Figure 5'!#REF!-Sheet2!E87</f>
        <v>#REF!</v>
      </c>
    </row>
    <row r="88" spans="1:9" ht="12.75">
      <c r="A88">
        <v>1975</v>
      </c>
      <c r="B88" s="2">
        <f t="shared" si="17"/>
        <v>8.95</v>
      </c>
      <c r="C88" s="2">
        <f t="shared" si="17"/>
        <v>4.04</v>
      </c>
      <c r="D88" s="2">
        <f t="shared" si="17"/>
        <v>1.95</v>
      </c>
      <c r="E88" s="2">
        <f t="shared" si="17"/>
        <v>1.39</v>
      </c>
      <c r="F88" s="2">
        <f>'Figure 5'!B5-Sheet2!B88</f>
        <v>0</v>
      </c>
      <c r="G88" s="2">
        <f>'Figure 5'!C5-Sheet2!C88</f>
        <v>0</v>
      </c>
      <c r="H88" s="2">
        <f>'Figure 5'!D5-Sheet2!D88</f>
        <v>0</v>
      </c>
      <c r="I88" s="2">
        <f>'Figure 5'!E5-Sheet2!E88</f>
        <v>0</v>
      </c>
    </row>
    <row r="89" spans="1:9" ht="12.75">
      <c r="A89">
        <v>1976</v>
      </c>
      <c r="B89" s="2">
        <f t="shared" si="17"/>
        <v>9.37</v>
      </c>
      <c r="C89" s="2">
        <f t="shared" si="17"/>
        <v>4.45</v>
      </c>
      <c r="D89" s="2">
        <f t="shared" si="17"/>
        <v>2.12</v>
      </c>
      <c r="E89" s="2">
        <f t="shared" si="17"/>
        <v>1.52</v>
      </c>
      <c r="F89" s="2">
        <f>'Figure 5'!B6-Sheet2!B89</f>
        <v>0</v>
      </c>
      <c r="G89" s="2">
        <f>'Figure 5'!C6-Sheet2!C89</f>
        <v>0</v>
      </c>
      <c r="H89" s="2">
        <f>'Figure 5'!D6-Sheet2!D89</f>
        <v>0</v>
      </c>
      <c r="I89" s="2">
        <f>'Figure 5'!E6-Sheet2!E89</f>
        <v>0</v>
      </c>
    </row>
    <row r="90" spans="1:9" ht="12.75">
      <c r="A90">
        <v>1977</v>
      </c>
      <c r="B90" s="2">
        <f t="shared" si="17"/>
        <v>9.76</v>
      </c>
      <c r="C90" s="2">
        <f t="shared" si="17"/>
        <v>4.82</v>
      </c>
      <c r="D90" s="2">
        <f t="shared" si="17"/>
        <v>2.14</v>
      </c>
      <c r="E90" s="2">
        <f t="shared" si="17"/>
        <v>1.71</v>
      </c>
      <c r="F90" s="2">
        <f>'Figure 5'!B7-Sheet2!B90</f>
        <v>0</v>
      </c>
      <c r="G90" s="2">
        <f>'Figure 5'!C7-Sheet2!C90</f>
        <v>0</v>
      </c>
      <c r="H90" s="2">
        <f>'Figure 5'!D7-Sheet2!D90</f>
        <v>0</v>
      </c>
      <c r="I90" s="2">
        <f>'Figure 5'!E7-Sheet2!E90</f>
        <v>0</v>
      </c>
    </row>
    <row r="91" spans="1:9" ht="12.75">
      <c r="A91">
        <v>1978</v>
      </c>
      <c r="B91" s="2">
        <f t="shared" si="17"/>
        <v>10.16</v>
      </c>
      <c r="C91" s="2">
        <f t="shared" si="17"/>
        <v>4.87</v>
      </c>
      <c r="D91" s="2">
        <f t="shared" si="17"/>
        <v>2.07</v>
      </c>
      <c r="E91" s="2">
        <f t="shared" si="17"/>
        <v>1.75</v>
      </c>
      <c r="F91" s="2">
        <f>'Figure 5'!B8-Sheet2!B91</f>
        <v>0</v>
      </c>
      <c r="G91" s="2">
        <f>'Figure 5'!C8-Sheet2!C91</f>
        <v>0</v>
      </c>
      <c r="H91" s="2">
        <f>'Figure 5'!D8-Sheet2!D91</f>
        <v>0</v>
      </c>
      <c r="I91" s="2">
        <f>'Figure 5'!E8-Sheet2!E91</f>
        <v>0</v>
      </c>
    </row>
    <row r="92" spans="1:9" ht="12.75">
      <c r="A92">
        <v>1979</v>
      </c>
      <c r="B92" s="2">
        <f t="shared" si="17"/>
        <v>10.01</v>
      </c>
      <c r="C92" s="2">
        <f t="shared" si="17"/>
        <v>5.34</v>
      </c>
      <c r="D92" s="2">
        <f t="shared" si="17"/>
        <v>1.73</v>
      </c>
      <c r="E92" s="2">
        <f t="shared" si="17"/>
        <v>1.44</v>
      </c>
      <c r="F92" s="2">
        <f>'Figure 5'!B9-Sheet2!B92</f>
        <v>0</v>
      </c>
      <c r="G92" s="2">
        <f>'Figure 5'!C9-Sheet2!C92</f>
        <v>0</v>
      </c>
      <c r="H92" s="2">
        <f>'Figure 5'!D9-Sheet2!D92</f>
        <v>0</v>
      </c>
      <c r="I92" s="2">
        <f>'Figure 5'!E9-Sheet2!E92</f>
        <v>0</v>
      </c>
    </row>
    <row r="93" spans="1:9" ht="12.75">
      <c r="A93">
        <v>1980</v>
      </c>
      <c r="B93" s="2">
        <f t="shared" si="17"/>
        <v>9.55</v>
      </c>
      <c r="C93" s="2">
        <f t="shared" si="17"/>
        <v>4.84</v>
      </c>
      <c r="D93" s="2">
        <f t="shared" si="17"/>
        <v>1.52</v>
      </c>
      <c r="E93" s="2">
        <f t="shared" si="17"/>
        <v>1.15</v>
      </c>
      <c r="F93" s="2">
        <f>'Figure 5'!B10-Sheet2!B93</f>
        <v>0</v>
      </c>
      <c r="G93" s="2">
        <f>'Figure 5'!C10-Sheet2!C93</f>
        <v>0</v>
      </c>
      <c r="H93" s="2">
        <f>'Figure 5'!D10-Sheet2!D93</f>
        <v>0</v>
      </c>
      <c r="I93" s="2">
        <f>'Figure 5'!E10-Sheet2!E93</f>
        <v>0</v>
      </c>
    </row>
    <row r="94" spans="1:9" ht="12.75">
      <c r="A94">
        <v>1981</v>
      </c>
      <c r="B94" s="2">
        <f t="shared" si="17"/>
        <v>9.49</v>
      </c>
      <c r="C94" s="2">
        <f t="shared" si="17"/>
        <v>4.27</v>
      </c>
      <c r="D94" s="2">
        <f t="shared" si="17"/>
        <v>1.33</v>
      </c>
      <c r="E94" s="2">
        <f t="shared" si="17"/>
        <v>0.96</v>
      </c>
      <c r="F94" s="2">
        <f>'Figure 5'!B11-Sheet2!B94</f>
        <v>0</v>
      </c>
      <c r="G94" s="2">
        <f>'Figure 5'!C11-Sheet2!C94</f>
        <v>0</v>
      </c>
      <c r="H94" s="2">
        <f>'Figure 5'!D11-Sheet2!D94</f>
        <v>0</v>
      </c>
      <c r="I94" s="2">
        <f>'Figure 5'!E11-Sheet2!E94</f>
        <v>0</v>
      </c>
    </row>
    <row r="95" spans="1:9" ht="12.75">
      <c r="A95">
        <v>1982</v>
      </c>
      <c r="B95" s="2">
        <f t="shared" si="17"/>
        <v>9.31</v>
      </c>
      <c r="C95" s="2">
        <f t="shared" si="17"/>
        <v>4.06</v>
      </c>
      <c r="D95" s="2">
        <f t="shared" si="17"/>
        <v>1.24</v>
      </c>
      <c r="E95" s="2">
        <f t="shared" si="17"/>
        <v>0.69</v>
      </c>
      <c r="F95" s="2">
        <f>'Figure 5'!B12-Sheet2!B95</f>
        <v>0</v>
      </c>
      <c r="G95" s="2">
        <f>'Figure 5'!C12-Sheet2!C95</f>
        <v>0</v>
      </c>
      <c r="H95" s="2">
        <f>'Figure 5'!D12-Sheet2!D95</f>
        <v>0</v>
      </c>
      <c r="I95" s="2">
        <f>'Figure 5'!E12-Sheet2!E95</f>
        <v>0</v>
      </c>
    </row>
    <row r="96" spans="1:9" ht="12.75">
      <c r="A96">
        <v>1983</v>
      </c>
      <c r="B96" s="2">
        <f t="shared" si="17"/>
        <v>9.41</v>
      </c>
      <c r="C96" s="2">
        <f t="shared" si="17"/>
        <v>3.85</v>
      </c>
      <c r="D96" s="2">
        <f t="shared" si="17"/>
        <v>1.29</v>
      </c>
      <c r="E96" s="2">
        <f t="shared" si="17"/>
        <v>0.68</v>
      </c>
      <c r="F96" s="2">
        <f>'Figure 5'!B13-Sheet2!B96</f>
        <v>0</v>
      </c>
      <c r="G96" s="2">
        <f>'Figure 5'!C13-Sheet2!C96</f>
        <v>0</v>
      </c>
      <c r="H96" s="2">
        <f>'Figure 5'!D13-Sheet2!D96</f>
        <v>0</v>
      </c>
      <c r="I96" s="2">
        <f>'Figure 5'!E13-Sheet2!E96</f>
        <v>0</v>
      </c>
    </row>
    <row r="97" spans="1:14" ht="12.75">
      <c r="A97">
        <v>1984</v>
      </c>
      <c r="B97" s="4">
        <f t="shared" si="17"/>
        <v>9.59</v>
      </c>
      <c r="C97" s="4">
        <f t="shared" si="17"/>
        <v>4.2</v>
      </c>
      <c r="D97" s="4">
        <f t="shared" si="17"/>
        <v>1.37</v>
      </c>
      <c r="E97" s="2">
        <f t="shared" si="17"/>
        <v>0.56</v>
      </c>
      <c r="F97" s="2">
        <f>'Figure 5'!B14-Sheet2!B97</f>
        <v>0</v>
      </c>
      <c r="G97" s="2">
        <f>'Figure 5'!C14-Sheet2!C97</f>
        <v>0</v>
      </c>
      <c r="H97" s="2">
        <f>'Figure 5'!D14-Sheet2!D97</f>
        <v>0</v>
      </c>
      <c r="I97" s="2">
        <f>'Figure 5'!E14-Sheet2!E97</f>
        <v>0</v>
      </c>
      <c r="K97" t="str">
        <f>CONCATENATE("R",B97)</f>
        <v>R9.59</v>
      </c>
      <c r="L97" t="str">
        <f>CONCATENATE("R",C97)</f>
        <v>R4.2</v>
      </c>
      <c r="M97" t="str">
        <f>CONCATENATE("R",D97)</f>
        <v>R1.37</v>
      </c>
      <c r="N97" s="2">
        <f>E97</f>
        <v>0.56</v>
      </c>
    </row>
    <row r="98" spans="1:14" ht="12.75">
      <c r="A98">
        <v>1985</v>
      </c>
      <c r="B98" s="4">
        <f t="shared" si="17"/>
        <v>9.84</v>
      </c>
      <c r="C98" s="4">
        <f t="shared" si="17"/>
        <v>4.07</v>
      </c>
      <c r="D98" s="4">
        <f t="shared" si="17"/>
        <v>1.34</v>
      </c>
      <c r="E98" s="2">
        <f t="shared" si="17"/>
        <v>0.48</v>
      </c>
      <c r="F98" s="2">
        <f>'Figure 5'!B15-Sheet2!B98</f>
        <v>0</v>
      </c>
      <c r="G98" s="2">
        <f>'Figure 5'!C15-Sheet2!C98</f>
        <v>0</v>
      </c>
      <c r="H98" s="2">
        <f>'Figure 5'!D15-Sheet2!D98</f>
        <v>0</v>
      </c>
      <c r="I98" s="2">
        <f>'Figure 5'!E15-Sheet2!E98</f>
        <v>0</v>
      </c>
      <c r="K98" t="str">
        <f aca="true" t="shared" si="18" ref="K98:K114">CONCATENATE("R",B98)</f>
        <v>R9.84</v>
      </c>
      <c r="L98" t="str">
        <f aca="true" t="shared" si="19" ref="L98:L114">CONCATENATE("R",C98)</f>
        <v>R4.07</v>
      </c>
      <c r="M98" t="str">
        <f aca="true" t="shared" si="20" ref="M98:M114">CONCATENATE("R",D98)</f>
        <v>R1.34</v>
      </c>
      <c r="N98" s="2">
        <f>E98</f>
        <v>0.48</v>
      </c>
    </row>
    <row r="99" spans="1:14" ht="12.75">
      <c r="A99">
        <v>1986</v>
      </c>
      <c r="B99" s="4">
        <f t="shared" si="17"/>
        <v>10.19</v>
      </c>
      <c r="C99" s="4">
        <f t="shared" si="17"/>
        <v>4.09</v>
      </c>
      <c r="D99" s="4">
        <f t="shared" si="17"/>
        <v>1.37</v>
      </c>
      <c r="E99" s="2">
        <f t="shared" si="17"/>
        <v>0.64</v>
      </c>
      <c r="F99" s="2">
        <f>'Figure 5'!B16-Sheet2!B99</f>
        <v>0</v>
      </c>
      <c r="G99" s="2">
        <f>'Figure 5'!C16-Sheet2!C99</f>
        <v>0</v>
      </c>
      <c r="H99" s="2">
        <f>'Figure 5'!D16-Sheet2!D99</f>
        <v>0</v>
      </c>
      <c r="I99" s="2">
        <f>'Figure 5'!E16-Sheet2!E99</f>
        <v>0</v>
      </c>
      <c r="K99" t="str">
        <f t="shared" si="18"/>
        <v>R10.19</v>
      </c>
      <c r="L99" t="str">
        <f t="shared" si="19"/>
        <v>R4.09</v>
      </c>
      <c r="M99" t="str">
        <f t="shared" si="20"/>
        <v>R1.37</v>
      </c>
      <c r="N99" s="2">
        <f>E99</f>
        <v>0.64</v>
      </c>
    </row>
    <row r="100" spans="1:14" ht="12.75">
      <c r="A100">
        <v>1987</v>
      </c>
      <c r="B100" s="4">
        <f t="shared" si="17"/>
        <v>10.5</v>
      </c>
      <c r="C100" s="4">
        <f t="shared" si="17"/>
        <v>4.21</v>
      </c>
      <c r="D100" s="4">
        <f t="shared" si="17"/>
        <v>1.4</v>
      </c>
      <c r="E100" s="2">
        <f t="shared" si="17"/>
        <v>0.55</v>
      </c>
      <c r="F100" s="2">
        <f>'Figure 5'!B17-Sheet2!B100</f>
        <v>0</v>
      </c>
      <c r="G100" s="2">
        <f>'Figure 5'!C17-Sheet2!C100</f>
        <v>0</v>
      </c>
      <c r="H100" s="2">
        <f>'Figure 5'!D17-Sheet2!D100</f>
        <v>0</v>
      </c>
      <c r="I100" s="2">
        <f>'Figure 5'!E17-Sheet2!E100</f>
        <v>0</v>
      </c>
      <c r="K100" t="str">
        <f t="shared" si="18"/>
        <v>R10.5</v>
      </c>
      <c r="L100" t="str">
        <f t="shared" si="19"/>
        <v>R4.21</v>
      </c>
      <c r="M100" t="str">
        <f t="shared" si="20"/>
        <v>R1.4</v>
      </c>
      <c r="N100" s="2">
        <f>E100</f>
        <v>0.55</v>
      </c>
    </row>
    <row r="101" spans="1:14" ht="12.75">
      <c r="A101">
        <v>1988</v>
      </c>
      <c r="B101" s="4">
        <f t="shared" si="17"/>
        <v>10.85</v>
      </c>
      <c r="C101" s="4">
        <f t="shared" si="17"/>
        <v>4.35</v>
      </c>
      <c r="D101" s="4">
        <f t="shared" si="17"/>
        <v>1.41</v>
      </c>
      <c r="E101" s="2">
        <f t="shared" si="17"/>
        <v>0.68</v>
      </c>
      <c r="F101" s="2">
        <f>'Figure 5'!B18-Sheet2!B101</f>
        <v>0</v>
      </c>
      <c r="G101" s="2">
        <f>'Figure 5'!C18-Sheet2!C101</f>
        <v>0</v>
      </c>
      <c r="H101" s="2">
        <f>'Figure 5'!D18-Sheet2!D101</f>
        <v>0</v>
      </c>
      <c r="I101" s="2">
        <f>'Figure 5'!E18-Sheet2!E101</f>
        <v>0</v>
      </c>
      <c r="K101" t="str">
        <f t="shared" si="18"/>
        <v>R10.85</v>
      </c>
      <c r="L101" t="str">
        <f t="shared" si="19"/>
        <v>R4.35</v>
      </c>
      <c r="M101" t="str">
        <f t="shared" si="20"/>
        <v>R1.41</v>
      </c>
      <c r="N101" s="2">
        <f>E101</f>
        <v>0.68</v>
      </c>
    </row>
    <row r="102" spans="1:14" ht="12.75">
      <c r="A102">
        <v>1989</v>
      </c>
      <c r="B102" s="4">
        <f t="shared" si="17"/>
        <v>10.94</v>
      </c>
      <c r="C102" s="4">
        <f t="shared" si="17"/>
        <v>4.25</v>
      </c>
      <c r="D102" s="4">
        <f t="shared" si="17"/>
        <v>1.39</v>
      </c>
      <c r="E102" s="2">
        <f t="shared" si="17"/>
        <v>0.75</v>
      </c>
      <c r="F102" s="2">
        <f>'Figure 5'!B19-Sheet2!B102</f>
        <v>0</v>
      </c>
      <c r="G102" s="2">
        <f>'Figure 5'!C19-Sheet2!C102</f>
        <v>0</v>
      </c>
      <c r="H102" s="2">
        <f>'Figure 5'!D19-Sheet2!D102</f>
        <v>0</v>
      </c>
      <c r="I102" s="2">
        <f>'Figure 5'!E19-Sheet2!E102</f>
        <v>0</v>
      </c>
      <c r="K102" t="str">
        <f t="shared" si="18"/>
        <v>R10.94</v>
      </c>
      <c r="L102" t="str">
        <f t="shared" si="19"/>
        <v>R4.25</v>
      </c>
      <c r="M102" t="str">
        <f t="shared" si="20"/>
        <v>R1.39</v>
      </c>
      <c r="N102" s="2">
        <f aca="true" t="shared" si="21" ref="N102:N112">E102</f>
        <v>0.75</v>
      </c>
    </row>
    <row r="103" spans="1:14" ht="12.75">
      <c r="A103">
        <v>1990</v>
      </c>
      <c r="B103" s="4">
        <f aca="true" t="shared" si="22" ref="B103:E112">ROUND(B48,2)</f>
        <v>10.89</v>
      </c>
      <c r="C103" s="4">
        <f t="shared" si="22"/>
        <v>4.3</v>
      </c>
      <c r="D103" s="4">
        <f t="shared" si="22"/>
        <v>1.23</v>
      </c>
      <c r="E103" s="4">
        <f t="shared" si="22"/>
        <v>0.57</v>
      </c>
      <c r="F103" s="2">
        <f>'Figure 5'!B20-Sheet2!B103</f>
        <v>0</v>
      </c>
      <c r="G103" s="2">
        <f>'Figure 5'!C20-Sheet2!C103</f>
        <v>0</v>
      </c>
      <c r="H103" s="2">
        <f>'Figure 5'!D20-Sheet2!D103</f>
        <v>0</v>
      </c>
      <c r="I103" s="2">
        <f>'Figure 5'!E20-Sheet2!E103</f>
        <v>0</v>
      </c>
      <c r="K103" t="str">
        <f t="shared" si="18"/>
        <v>R10.89</v>
      </c>
      <c r="L103" t="str">
        <f t="shared" si="19"/>
        <v>R4.3</v>
      </c>
      <c r="M103" t="str">
        <f t="shared" si="20"/>
        <v>R1.23</v>
      </c>
      <c r="N103" t="str">
        <f>CONCATENATE("R",E103)</f>
        <v>R0.57</v>
      </c>
    </row>
    <row r="104" spans="1:14" ht="12.75">
      <c r="A104">
        <v>1991</v>
      </c>
      <c r="B104" s="4">
        <f t="shared" si="22"/>
        <v>10.76</v>
      </c>
      <c r="C104" s="4">
        <f t="shared" si="22"/>
        <v>4.22</v>
      </c>
      <c r="D104" s="4">
        <f t="shared" si="22"/>
        <v>1.21</v>
      </c>
      <c r="E104" s="2">
        <f t="shared" si="22"/>
        <v>0.53</v>
      </c>
      <c r="F104" s="2">
        <f>'Figure 5'!B21-Sheet2!B104</f>
        <v>0</v>
      </c>
      <c r="G104" s="2">
        <f>'Figure 5'!C21-Sheet2!C104</f>
        <v>0</v>
      </c>
      <c r="H104" s="2">
        <f>'Figure 5'!D21-Sheet2!D104</f>
        <v>0</v>
      </c>
      <c r="I104" s="2">
        <f>'Figure 5'!E21-Sheet2!E104</f>
        <v>0</v>
      </c>
      <c r="K104" t="str">
        <f t="shared" si="18"/>
        <v>R10.76</v>
      </c>
      <c r="L104" t="str">
        <f t="shared" si="19"/>
        <v>R4.22</v>
      </c>
      <c r="M104" t="str">
        <f t="shared" si="20"/>
        <v>R1.21</v>
      </c>
      <c r="N104" s="2">
        <f t="shared" si="21"/>
        <v>0.53</v>
      </c>
    </row>
    <row r="105" spans="1:14" ht="12.75">
      <c r="A105">
        <v>1992</v>
      </c>
      <c r="B105" s="4">
        <f t="shared" si="22"/>
        <v>10.88</v>
      </c>
      <c r="C105" s="4">
        <f t="shared" si="22"/>
        <v>4.52</v>
      </c>
      <c r="D105" s="4">
        <f t="shared" si="22"/>
        <v>1.2</v>
      </c>
      <c r="E105" s="2">
        <f t="shared" si="22"/>
        <v>0.43</v>
      </c>
      <c r="F105" s="2">
        <f>'Figure 5'!B22-Sheet2!B105</f>
        <v>0</v>
      </c>
      <c r="G105" s="2">
        <f>'Figure 5'!C22-Sheet2!C105</f>
        <v>0</v>
      </c>
      <c r="H105" s="2">
        <f>'Figure 5'!D22-Sheet2!D105</f>
        <v>0</v>
      </c>
      <c r="I105" s="2">
        <f>'Figure 5'!E22-Sheet2!E105</f>
        <v>0</v>
      </c>
      <c r="K105" t="str">
        <f t="shared" si="18"/>
        <v>R10.88</v>
      </c>
      <c r="L105" t="str">
        <f t="shared" si="19"/>
        <v>R4.52</v>
      </c>
      <c r="M105" t="str">
        <f t="shared" si="20"/>
        <v>R1.2</v>
      </c>
      <c r="N105" s="2">
        <f t="shared" si="21"/>
        <v>0.43</v>
      </c>
    </row>
    <row r="106" spans="1:14" ht="12.75">
      <c r="A106">
        <v>1993</v>
      </c>
      <c r="B106" s="4">
        <f t="shared" si="22"/>
        <v>11.12</v>
      </c>
      <c r="C106" s="4">
        <f t="shared" si="22"/>
        <v>4.44</v>
      </c>
      <c r="D106" s="4">
        <f t="shared" si="22"/>
        <v>1.18</v>
      </c>
      <c r="E106" s="2">
        <f t="shared" si="22"/>
        <v>0.49</v>
      </c>
      <c r="F106" s="2">
        <f>'Figure 5'!B23-Sheet2!B106</f>
        <v>0</v>
      </c>
      <c r="G106" s="2">
        <f>'Figure 5'!C23-Sheet2!C106</f>
        <v>0</v>
      </c>
      <c r="H106" s="2">
        <f>'Figure 5'!D23-Sheet2!D106</f>
        <v>0</v>
      </c>
      <c r="I106" s="2">
        <f>'Figure 5'!E23-Sheet2!E106</f>
        <v>0</v>
      </c>
      <c r="K106" t="str">
        <f t="shared" si="18"/>
        <v>R11.12</v>
      </c>
      <c r="L106" t="str">
        <f t="shared" si="19"/>
        <v>R4.44</v>
      </c>
      <c r="M106" t="str">
        <f t="shared" si="20"/>
        <v>R1.18</v>
      </c>
      <c r="N106" s="2">
        <f t="shared" si="21"/>
        <v>0.49</v>
      </c>
    </row>
    <row r="107" spans="1:14" ht="12.75">
      <c r="A107">
        <v>1994</v>
      </c>
      <c r="B107" s="4">
        <f t="shared" si="22"/>
        <v>11.42</v>
      </c>
      <c r="C107" s="4">
        <f t="shared" si="22"/>
        <v>4.67</v>
      </c>
      <c r="D107" s="4">
        <f t="shared" si="22"/>
        <v>1.17</v>
      </c>
      <c r="E107" s="2">
        <f t="shared" si="22"/>
        <v>0.47</v>
      </c>
      <c r="F107" s="2">
        <f>'Figure 5'!B24-Sheet2!B107</f>
        <v>0</v>
      </c>
      <c r="G107" s="2">
        <f>'Figure 5'!C24-Sheet2!C107</f>
        <v>0</v>
      </c>
      <c r="H107" s="2">
        <f>'Figure 5'!D24-Sheet2!D107</f>
        <v>0</v>
      </c>
      <c r="I107" s="2">
        <f>'Figure 5'!E24-Sheet2!E107</f>
        <v>0</v>
      </c>
      <c r="K107" t="str">
        <f t="shared" si="18"/>
        <v>R11.42</v>
      </c>
      <c r="L107" t="str">
        <f t="shared" si="19"/>
        <v>R4.67</v>
      </c>
      <c r="M107" t="str">
        <f t="shared" si="20"/>
        <v>R1.17</v>
      </c>
      <c r="N107" s="2">
        <f t="shared" si="21"/>
        <v>0.47</v>
      </c>
    </row>
    <row r="108" spans="1:14" ht="12.75">
      <c r="A108">
        <v>1995</v>
      </c>
      <c r="B108" s="4">
        <f t="shared" si="22"/>
        <v>11.67</v>
      </c>
      <c r="C108" s="4">
        <f t="shared" si="22"/>
        <v>4.59</v>
      </c>
      <c r="D108" s="4">
        <f t="shared" si="22"/>
        <v>1.13</v>
      </c>
      <c r="E108" s="2">
        <f t="shared" si="22"/>
        <v>0.33</v>
      </c>
      <c r="F108" s="2">
        <f>'Figure 5'!B25-Sheet2!B108</f>
        <v>0</v>
      </c>
      <c r="G108" s="2">
        <f>'Figure 5'!C25-Sheet2!C108</f>
        <v>0</v>
      </c>
      <c r="H108" s="2">
        <f>'Figure 5'!D25-Sheet2!D108</f>
        <v>0</v>
      </c>
      <c r="I108" s="2">
        <f>'Figure 5'!E25-Sheet2!E108</f>
        <v>0</v>
      </c>
      <c r="K108" t="str">
        <f t="shared" si="18"/>
        <v>R11.67</v>
      </c>
      <c r="L108" t="str">
        <f t="shared" si="19"/>
        <v>R4.59</v>
      </c>
      <c r="M108" t="str">
        <f t="shared" si="20"/>
        <v>R1.13</v>
      </c>
      <c r="N108" s="2">
        <f t="shared" si="21"/>
        <v>0.33</v>
      </c>
    </row>
    <row r="109" spans="1:14" ht="12.75">
      <c r="A109">
        <v>1996</v>
      </c>
      <c r="B109" s="4">
        <f t="shared" si="22"/>
        <v>11.92</v>
      </c>
      <c r="C109" s="4">
        <f t="shared" si="22"/>
        <v>4.82</v>
      </c>
      <c r="D109" s="4">
        <f t="shared" si="22"/>
        <v>1.21</v>
      </c>
      <c r="E109" s="2">
        <f t="shared" si="22"/>
        <v>0.36</v>
      </c>
      <c r="F109" s="2">
        <f>'Figure 5'!B26-Sheet2!B109</f>
        <v>0</v>
      </c>
      <c r="G109" s="2">
        <f>'Figure 5'!C26-Sheet2!C109</f>
        <v>0</v>
      </c>
      <c r="H109" s="2">
        <f>'Figure 5'!D26-Sheet2!D109</f>
        <v>0</v>
      </c>
      <c r="I109" s="2">
        <f>'Figure 5'!E26-Sheet2!E109</f>
        <v>0</v>
      </c>
      <c r="K109" t="str">
        <f t="shared" si="18"/>
        <v>R11.92</v>
      </c>
      <c r="L109" t="str">
        <f t="shared" si="19"/>
        <v>R4.82</v>
      </c>
      <c r="M109" t="str">
        <f t="shared" si="20"/>
        <v>R1.21</v>
      </c>
      <c r="N109" s="2">
        <f t="shared" si="21"/>
        <v>0.36</v>
      </c>
    </row>
    <row r="110" spans="1:14" ht="12.75">
      <c r="A110">
        <v>1997</v>
      </c>
      <c r="B110" s="4">
        <f t="shared" si="22"/>
        <v>12.1</v>
      </c>
      <c r="C110" s="4">
        <f t="shared" si="22"/>
        <v>4.95</v>
      </c>
      <c r="D110" s="4">
        <f t="shared" si="22"/>
        <v>1.16</v>
      </c>
      <c r="E110" s="2">
        <f t="shared" si="22"/>
        <v>0.41</v>
      </c>
      <c r="F110" s="2">
        <f>'Figure 5'!B27-Sheet2!B110</f>
        <v>0</v>
      </c>
      <c r="G110" s="2">
        <f>'Figure 5'!C27-Sheet2!C110</f>
        <v>0</v>
      </c>
      <c r="H110" s="2">
        <f>'Figure 5'!D27-Sheet2!D110</f>
        <v>0</v>
      </c>
      <c r="I110" s="2">
        <f>'Figure 5'!E27-Sheet2!E110</f>
        <v>0</v>
      </c>
      <c r="K110" t="str">
        <f t="shared" si="18"/>
        <v>R12.1</v>
      </c>
      <c r="L110" t="str">
        <f t="shared" si="19"/>
        <v>R4.95</v>
      </c>
      <c r="M110" t="str">
        <f t="shared" si="20"/>
        <v>R1.16</v>
      </c>
      <c r="N110" s="2">
        <f t="shared" si="21"/>
        <v>0.41</v>
      </c>
    </row>
    <row r="111" spans="1:14" ht="12.75">
      <c r="A111">
        <v>1998</v>
      </c>
      <c r="B111" s="4">
        <f t="shared" si="22"/>
        <v>12.42</v>
      </c>
      <c r="C111" s="4">
        <f t="shared" si="22"/>
        <v>4.84</v>
      </c>
      <c r="D111" s="4">
        <f t="shared" si="22"/>
        <v>1.08</v>
      </c>
      <c r="E111" s="2">
        <f t="shared" si="22"/>
        <v>0.58</v>
      </c>
      <c r="F111" s="2">
        <f>'Figure 5'!B28-Sheet2!B111</f>
        <v>0</v>
      </c>
      <c r="G111" s="2">
        <f>'Figure 5'!C28-Sheet2!C111</f>
        <v>0</v>
      </c>
      <c r="H111" s="2">
        <f>'Figure 5'!D28-Sheet2!D111</f>
        <v>0</v>
      </c>
      <c r="I111" s="2">
        <f>'Figure 5'!E28-Sheet2!E111</f>
        <v>0</v>
      </c>
      <c r="K111" t="str">
        <f t="shared" si="18"/>
        <v>R12.42</v>
      </c>
      <c r="L111" t="str">
        <f t="shared" si="19"/>
        <v>R4.84</v>
      </c>
      <c r="M111" t="str">
        <f t="shared" si="20"/>
        <v>R1.08</v>
      </c>
      <c r="N111" s="2">
        <f t="shared" si="21"/>
        <v>0.58</v>
      </c>
    </row>
    <row r="112" spans="1:14" ht="12.75">
      <c r="A112">
        <v>1999</v>
      </c>
      <c r="B112" s="4">
        <f t="shared" si="22"/>
        <v>12.76</v>
      </c>
      <c r="C112" s="4">
        <f t="shared" si="22"/>
        <v>5.03</v>
      </c>
      <c r="D112" s="4">
        <f t="shared" si="22"/>
        <v>1.18</v>
      </c>
      <c r="E112" s="2">
        <f t="shared" si="22"/>
        <v>0.53</v>
      </c>
      <c r="F112" s="2">
        <f>'Figure 5'!B29-Sheet2!B112</f>
        <v>0</v>
      </c>
      <c r="G112" s="2">
        <f>'Figure 5'!C29-Sheet2!C112</f>
        <v>0</v>
      </c>
      <c r="H112" s="2">
        <f>'Figure 5'!D29-Sheet2!D112</f>
        <v>0</v>
      </c>
      <c r="I112" s="2">
        <f>'Figure 5'!E29-Sheet2!E112</f>
        <v>0</v>
      </c>
      <c r="K112" t="str">
        <f t="shared" si="18"/>
        <v>R12.76</v>
      </c>
      <c r="L112" t="str">
        <f t="shared" si="19"/>
        <v>R5.03</v>
      </c>
      <c r="M112" t="str">
        <f t="shared" si="20"/>
        <v>R1.18</v>
      </c>
      <c r="N112" s="2">
        <f t="shared" si="21"/>
        <v>0.53</v>
      </c>
    </row>
    <row r="113" spans="1:14" ht="12.75">
      <c r="A113">
        <v>2000</v>
      </c>
      <c r="B113" s="4">
        <f aca="true" t="shared" si="23" ref="B113:E115">ROUND(B58,2)</f>
        <v>13.01</v>
      </c>
      <c r="C113" s="4">
        <f t="shared" si="23"/>
        <v>4.9</v>
      </c>
      <c r="D113" s="4">
        <f t="shared" si="23"/>
        <v>1.28</v>
      </c>
      <c r="E113" s="2">
        <f t="shared" si="23"/>
        <v>0.51</v>
      </c>
      <c r="F113" s="2">
        <f>'Figure 5'!B30-Sheet2!B113</f>
        <v>0</v>
      </c>
      <c r="G113" s="2">
        <f>'Figure 5'!C30-Sheet2!C113</f>
        <v>0</v>
      </c>
      <c r="H113" s="2">
        <f>'Figure 5'!D30-Sheet2!D113</f>
        <v>0</v>
      </c>
      <c r="I113" s="2">
        <f>'Figure 5'!E30-Sheet2!E113</f>
        <v>0</v>
      </c>
      <c r="K113" t="str">
        <f t="shared" si="18"/>
        <v>R13.01</v>
      </c>
      <c r="L113" t="str">
        <f t="shared" si="19"/>
        <v>R4.9</v>
      </c>
      <c r="M113" t="str">
        <f t="shared" si="20"/>
        <v>R1.28</v>
      </c>
      <c r="N113" s="2">
        <f>E113</f>
        <v>0.51</v>
      </c>
    </row>
    <row r="114" spans="1:14" ht="12.75">
      <c r="A114">
        <v>2001</v>
      </c>
      <c r="B114" s="4">
        <f t="shared" si="23"/>
        <v>12.94</v>
      </c>
      <c r="C114" s="4">
        <f t="shared" si="23"/>
        <v>4.89</v>
      </c>
      <c r="D114" s="4">
        <f t="shared" si="23"/>
        <v>1.26</v>
      </c>
      <c r="E114" s="4">
        <f t="shared" si="23"/>
        <v>0.56</v>
      </c>
      <c r="F114" s="2">
        <f>'Figure 5'!B31-Sheet2!B114</f>
        <v>0</v>
      </c>
      <c r="G114" s="2">
        <f>'Figure 5'!C31-Sheet2!C114</f>
        <v>0</v>
      </c>
      <c r="H114" s="2">
        <f>'Figure 5'!D31-Sheet2!D114</f>
        <v>0</v>
      </c>
      <c r="I114" s="2">
        <f>'Figure 5'!E31-Sheet2!E114</f>
        <v>0</v>
      </c>
      <c r="K114" t="str">
        <f t="shared" si="18"/>
        <v>R12.94</v>
      </c>
      <c r="L114" t="str">
        <f t="shared" si="19"/>
        <v>R4.89</v>
      </c>
      <c r="M114" t="str">
        <f t="shared" si="20"/>
        <v>R1.26</v>
      </c>
      <c r="N114" t="str">
        <f>CONCATENATE("R",E114)</f>
        <v>R0.56</v>
      </c>
    </row>
    <row r="115" spans="1:14" ht="12.75">
      <c r="A115">
        <v>2002</v>
      </c>
      <c r="B115" s="7">
        <f t="shared" si="23"/>
        <v>13.08</v>
      </c>
      <c r="C115" s="7">
        <f t="shared" si="23"/>
        <v>4.93</v>
      </c>
      <c r="D115" s="7">
        <f t="shared" si="23"/>
        <v>1.25</v>
      </c>
      <c r="E115" s="8">
        <f t="shared" si="23"/>
        <v>0.4</v>
      </c>
      <c r="K115" t="str">
        <f>CONCATENATE("E",B115)</f>
        <v>E13.08</v>
      </c>
      <c r="L115" t="str">
        <f>CONCATENATE("E",C115)</f>
        <v>E4.93</v>
      </c>
      <c r="M115" t="str">
        <f>CONCATENATE("E",D115)</f>
        <v>E1.25</v>
      </c>
      <c r="N115" t="str">
        <f>CONCATENATE("P",E115)</f>
        <v>P0.4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Fang</dc:creator>
  <cp:keywords/>
  <dc:description/>
  <cp:lastModifiedBy>Raymond Keng</cp:lastModifiedBy>
  <cp:lastPrinted>2006-02-09T14:45:24Z</cp:lastPrinted>
  <dcterms:created xsi:type="dcterms:W3CDTF">2001-10-25T16:43:44Z</dcterms:created>
  <dcterms:modified xsi:type="dcterms:W3CDTF">2006-03-02T21:39:21Z</dcterms:modified>
  <cp:category/>
  <cp:version/>
  <cp:contentType/>
  <cp:contentStatus/>
</cp:coreProperties>
</file>