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9690" activeTab="0"/>
  </bookViews>
  <sheets>
    <sheet name="table_0L_03" sheetId="1" r:id="rId1"/>
  </sheets>
  <definedNames>
    <definedName name="_xlnm.Print_Area" localSheetId="0">'table_0L_03'!$A$1:$K$17</definedName>
  </definedNames>
  <calcPr fullCalcOnLoad="1"/>
</workbook>
</file>

<file path=xl/sharedStrings.xml><?xml version="1.0" encoding="utf-8"?>
<sst xmlns="http://schemas.openxmlformats.org/spreadsheetml/2006/main" count="18" uniqueCount="14">
  <si>
    <t>TOTAL airports</t>
  </si>
  <si>
    <t>Public use, total</t>
  </si>
  <si>
    <t>Private use, total</t>
  </si>
  <si>
    <t>Civil</t>
  </si>
  <si>
    <t>Military</t>
  </si>
  <si>
    <t>Certificated, total</t>
  </si>
  <si>
    <t>U</t>
  </si>
  <si>
    <r>
      <t xml:space="preserve">KEY: </t>
    </r>
    <r>
      <rPr>
        <sz val="10"/>
        <rFont val="Arial"/>
        <family val="2"/>
      </rPr>
      <t>U = Data are unavailable.</t>
    </r>
  </si>
  <si>
    <r>
      <t xml:space="preserve">SOURCE:  </t>
    </r>
    <r>
      <rPr>
        <sz val="10"/>
        <rFont val="Arial"/>
        <family val="2"/>
      </rPr>
      <t xml:space="preserve">U.S. Department of Transportation, Federal Aviation Administration, </t>
    </r>
    <r>
      <rPr>
        <i/>
        <sz val="10"/>
        <rFont val="Arial"/>
        <family val="2"/>
      </rPr>
      <t>Administrator's Fact Book (various editions)</t>
    </r>
    <r>
      <rPr>
        <sz val="10"/>
        <rFont val="Arial"/>
        <family val="2"/>
      </rPr>
      <t xml:space="preserve">, available at http://www.faa.gov/, as of August 2006. </t>
    </r>
  </si>
  <si>
    <t>TABLE L-3  Number of U.S. Airports: 1995–2005</t>
  </si>
  <si>
    <t>Runways (Percent)</t>
  </si>
  <si>
    <t>Lighted</t>
  </si>
  <si>
    <t>Paved</t>
  </si>
  <si>
    <r>
      <t xml:space="preserve">
NOTES: </t>
    </r>
    <r>
      <rPr>
        <sz val="10"/>
        <rFont val="Arial"/>
        <family val="2"/>
      </rPr>
      <t xml:space="preserve">Includes civil and joint-use civil-military airports, heliports, STOL (short takeoff and landing) ports, and seaplane bases in the United States and its territories.  Publicly owned facilities are open for public use with no prior authorization or permission.  </t>
    </r>
    <r>
      <rPr>
        <i/>
        <sz val="10"/>
        <rFont val="Arial"/>
        <family val="2"/>
      </rPr>
      <t>Certificated</t>
    </r>
    <r>
      <rPr>
        <sz val="10"/>
        <rFont val="Arial"/>
        <family val="2"/>
      </rPr>
      <t xml:space="preserve"> airports serve air-carrier operations with aircraft seating more than 9 passengers.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</si>
</sst>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
    <numFmt numFmtId="167" formatCode="#,##0_W"/>
    <numFmt numFmtId="168" formatCode="0.00000"/>
    <numFmt numFmtId="169" formatCode="0.0000"/>
    <numFmt numFmtId="170" formatCode="0.000"/>
    <numFmt numFmtId="171" formatCode="&quot;(R)&quot;\ #,##0.0;&quot;(R) -&quot;#,##0.0;&quot;(R) &quot;\ 0.0"/>
  </numFmts>
  <fonts count="5">
    <font>
      <sz val="10"/>
      <name val="Arial"/>
      <family val="0"/>
    </font>
    <font>
      <sz val="10"/>
      <name val="Helv"/>
      <family val="0"/>
    </font>
    <font>
      <b/>
      <sz val="10"/>
      <name val="Helv"/>
      <family val="0"/>
    </font>
    <font>
      <b/>
      <sz val="10"/>
      <name val="Arial"/>
      <family val="2"/>
    </font>
    <font>
      <i/>
      <sz val="10"/>
      <name val="Arial"/>
      <family val="2"/>
    </font>
  </fonts>
  <fills count="3">
    <fill>
      <patternFill/>
    </fill>
    <fill>
      <patternFill patternType="gray125"/>
    </fill>
    <fill>
      <patternFill patternType="solid">
        <fgColor indexed="22"/>
        <bgColor indexed="64"/>
      </patternFill>
    </fill>
  </fills>
  <borders count="14">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color indexed="8"/>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1" fillId="0" borderId="1" applyNumberFormat="0" applyFill="0">
      <alignment horizontal="right"/>
      <protection/>
    </xf>
    <xf numFmtId="166" fontId="1" fillId="0" borderId="2" applyNumberFormat="0">
      <alignment horizontal="right" vertical="center"/>
      <protection/>
    </xf>
    <xf numFmtId="0" fontId="2" fillId="0" borderId="1">
      <alignment horizontal="left"/>
      <protection/>
    </xf>
    <xf numFmtId="0" fontId="2" fillId="2" borderId="0">
      <alignment horizontal="centerContinuous" wrapText="1"/>
      <protection/>
    </xf>
    <xf numFmtId="9" fontId="0" fillId="0" borderId="0" applyFont="0" applyFill="0" applyBorder="0" applyAlignment="0" applyProtection="0"/>
  </cellStyleXfs>
  <cellXfs count="53">
    <xf numFmtId="0" fontId="0" fillId="0" borderId="0" xfId="0" applyAlignment="1">
      <alignment/>
    </xf>
    <xf numFmtId="164" fontId="0" fillId="0" borderId="0" xfId="20" applyNumberFormat="1" applyFont="1" applyFill="1" applyBorder="1" applyAlignment="1">
      <alignment horizontal="right"/>
      <protection/>
    </xf>
    <xf numFmtId="165" fontId="0" fillId="0" borderId="0" xfId="0" applyNumberFormat="1" applyFont="1" applyFill="1" applyBorder="1" applyAlignment="1">
      <alignment/>
    </xf>
    <xf numFmtId="0" fontId="0" fillId="0" borderId="0" xfId="20" applyNumberFormat="1" applyFont="1" applyFill="1" applyBorder="1" applyAlignment="1">
      <alignment horizontal="right"/>
      <protection/>
    </xf>
    <xf numFmtId="165" fontId="0" fillId="0" borderId="0" xfId="20" applyNumberFormat="1" applyFont="1" applyFill="1" applyBorder="1" applyAlignment="1">
      <alignment horizontal="right"/>
      <protection/>
    </xf>
    <xf numFmtId="3" fontId="0" fillId="0" borderId="0" xfId="20" applyNumberFormat="1" applyFont="1" applyFill="1" applyBorder="1" applyAlignment="1">
      <alignment horizontal="right"/>
      <protection/>
    </xf>
    <xf numFmtId="0" fontId="0" fillId="0" borderId="3" xfId="0" applyFont="1" applyFill="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3" fontId="0" fillId="0" borderId="4" xfId="20" applyNumberFormat="1" applyFont="1" applyFill="1" applyBorder="1" applyAlignment="1">
      <alignment horizontal="right"/>
      <protection/>
    </xf>
    <xf numFmtId="164" fontId="0" fillId="0" borderId="4" xfId="20" applyNumberFormat="1" applyFont="1" applyFill="1" applyBorder="1" applyAlignment="1">
      <alignment horizontal="right"/>
      <protection/>
    </xf>
    <xf numFmtId="0" fontId="0" fillId="0" borderId="4" xfId="20" applyNumberFormat="1" applyFont="1" applyFill="1" applyBorder="1" applyAlignment="1">
      <alignment horizontal="right"/>
      <protection/>
    </xf>
    <xf numFmtId="3" fontId="0" fillId="0" borderId="3" xfId="0" applyNumberFormat="1" applyFont="1" applyFill="1" applyBorder="1" applyAlignment="1">
      <alignment horizontal="right"/>
    </xf>
    <xf numFmtId="164" fontId="0" fillId="0" borderId="3" xfId="0" applyNumberFormat="1" applyFont="1" applyFill="1" applyBorder="1" applyAlignment="1">
      <alignment horizontal="right"/>
    </xf>
    <xf numFmtId="49" fontId="3" fillId="0" borderId="0" xfId="22" applyNumberFormat="1" applyFont="1" applyFill="1" applyBorder="1" applyAlignment="1">
      <alignment horizontal="center" wrapText="1"/>
      <protection/>
    </xf>
    <xf numFmtId="3" fontId="0" fillId="0" borderId="5" xfId="20" applyNumberFormat="1" applyFont="1" applyFill="1" applyBorder="1" applyAlignment="1">
      <alignment horizontal="right"/>
      <protection/>
    </xf>
    <xf numFmtId="3" fontId="0" fillId="0" borderId="6" xfId="20" applyNumberFormat="1" applyFont="1" applyFill="1" applyBorder="1" applyAlignment="1">
      <alignment horizontal="right"/>
      <protection/>
    </xf>
    <xf numFmtId="3" fontId="0" fillId="0" borderId="6" xfId="0" applyNumberFormat="1" applyFont="1" applyFill="1" applyBorder="1" applyAlignment="1">
      <alignment/>
    </xf>
    <xf numFmtId="3" fontId="0" fillId="0" borderId="7" xfId="0" applyNumberFormat="1" applyFont="1" applyFill="1" applyBorder="1" applyAlignment="1">
      <alignment horizontal="right"/>
    </xf>
    <xf numFmtId="164" fontId="0" fillId="0" borderId="8" xfId="20" applyNumberFormat="1" applyFont="1" applyFill="1" applyBorder="1" applyAlignment="1">
      <alignment horizontal="right"/>
      <protection/>
    </xf>
    <xf numFmtId="164" fontId="0" fillId="0" borderId="9" xfId="20" applyNumberFormat="1" applyFont="1" applyFill="1" applyBorder="1" applyAlignment="1">
      <alignment horizontal="right"/>
      <protection/>
    </xf>
    <xf numFmtId="165" fontId="0" fillId="0" borderId="9" xfId="0" applyNumberFormat="1" applyFont="1" applyFill="1" applyBorder="1" applyAlignment="1">
      <alignment/>
    </xf>
    <xf numFmtId="164" fontId="0" fillId="0" borderId="10" xfId="0" applyNumberFormat="1" applyFont="1" applyFill="1" applyBorder="1" applyAlignment="1">
      <alignment horizontal="right"/>
    </xf>
    <xf numFmtId="165" fontId="0" fillId="0" borderId="9" xfId="20" applyNumberFormat="1" applyFont="1" applyFill="1" applyBorder="1" applyAlignment="1">
      <alignment horizontal="right"/>
      <protection/>
    </xf>
    <xf numFmtId="3" fontId="0" fillId="0" borderId="11" xfId="20" applyNumberFormat="1" applyFont="1" applyFill="1" applyBorder="1" applyAlignment="1">
      <alignment horizontal="right"/>
      <protection/>
    </xf>
    <xf numFmtId="3" fontId="0" fillId="0" borderId="12" xfId="20" applyNumberFormat="1" applyFont="1" applyFill="1" applyBorder="1" applyAlignment="1">
      <alignment horizontal="right"/>
      <protection/>
    </xf>
    <xf numFmtId="0" fontId="0" fillId="0" borderId="12" xfId="20" applyFont="1" applyFill="1" applyBorder="1" applyAlignment="1">
      <alignment horizontal="right"/>
      <protection/>
    </xf>
    <xf numFmtId="0" fontId="0" fillId="0" borderId="12" xfId="0" applyFont="1" applyFill="1" applyBorder="1" applyAlignment="1">
      <alignment/>
    </xf>
    <xf numFmtId="3" fontId="0" fillId="0" borderId="13" xfId="0" applyNumberFormat="1" applyFont="1" applyBorder="1" applyAlignment="1">
      <alignment horizontal="right"/>
    </xf>
    <xf numFmtId="0" fontId="0" fillId="0" borderId="6" xfId="20" applyFont="1" applyFill="1" applyBorder="1" applyAlignment="1">
      <alignment horizontal="right"/>
      <protection/>
    </xf>
    <xf numFmtId="0" fontId="0" fillId="0" borderId="6" xfId="0" applyFont="1" applyFill="1" applyBorder="1" applyAlignment="1">
      <alignment/>
    </xf>
    <xf numFmtId="3" fontId="0" fillId="0" borderId="7" xfId="0" applyNumberFormat="1" applyFont="1" applyBorder="1" applyAlignment="1">
      <alignment horizontal="right"/>
    </xf>
    <xf numFmtId="0" fontId="0" fillId="0" borderId="0" xfId="0" applyBorder="1" applyAlignment="1">
      <alignment/>
    </xf>
    <xf numFmtId="0" fontId="3" fillId="0" borderId="0" xfId="0" applyFont="1" applyBorder="1" applyAlignment="1">
      <alignment wrapText="1"/>
    </xf>
    <xf numFmtId="0" fontId="3" fillId="0" borderId="0" xfId="22" applyFont="1" applyFill="1" applyBorder="1" applyAlignment="1">
      <alignment/>
      <protection/>
    </xf>
    <xf numFmtId="0" fontId="3" fillId="0" borderId="0" xfId="0" applyFont="1" applyAlignment="1">
      <alignment wrapText="1"/>
    </xf>
    <xf numFmtId="0" fontId="3" fillId="0" borderId="0" xfId="0" applyFont="1" applyBorder="1" applyAlignment="1">
      <alignment vertical="top"/>
    </xf>
    <xf numFmtId="49" fontId="3" fillId="0" borderId="12" xfId="22" applyNumberFormat="1" applyFont="1" applyFill="1" applyBorder="1" applyAlignment="1">
      <alignment horizontal="center" wrapText="1"/>
      <protection/>
    </xf>
    <xf numFmtId="49" fontId="3" fillId="0" borderId="13" xfId="22" applyNumberFormat="1" applyFont="1" applyFill="1" applyBorder="1" applyAlignment="1">
      <alignment horizontal="center" wrapText="1"/>
      <protection/>
    </xf>
    <xf numFmtId="49" fontId="3" fillId="0" borderId="6" xfId="22" applyNumberFormat="1" applyFont="1" applyFill="1" applyBorder="1" applyAlignment="1">
      <alignment horizontal="center" wrapText="1"/>
      <protection/>
    </xf>
    <xf numFmtId="49" fontId="3" fillId="0" borderId="7" xfId="22" applyNumberFormat="1" applyFont="1" applyFill="1" applyBorder="1" applyAlignment="1">
      <alignment horizontal="center" wrapText="1"/>
      <protection/>
    </xf>
    <xf numFmtId="0" fontId="3" fillId="0" borderId="0" xfId="0" applyFont="1" applyBorder="1" applyAlignment="1">
      <alignment horizontal="center" vertical="top"/>
    </xf>
    <xf numFmtId="0" fontId="3" fillId="0" borderId="3" xfId="0" applyFont="1" applyBorder="1" applyAlignment="1">
      <alignment horizontal="center" vertical="top"/>
    </xf>
    <xf numFmtId="49" fontId="3" fillId="0" borderId="9" xfId="22" applyNumberFormat="1" applyFont="1" applyFill="1" applyBorder="1" applyAlignment="1">
      <alignment horizontal="center" wrapText="1"/>
      <protection/>
    </xf>
    <xf numFmtId="49" fontId="3" fillId="0" borderId="10" xfId="22" applyNumberFormat="1" applyFont="1" applyFill="1" applyBorder="1" applyAlignment="1">
      <alignment horizontal="center" wrapText="1"/>
      <protection/>
    </xf>
    <xf numFmtId="0" fontId="3" fillId="0" borderId="0" xfId="0" applyFont="1" applyBorder="1" applyAlignment="1">
      <alignment horizontal="left" vertical="top"/>
    </xf>
    <xf numFmtId="0" fontId="3" fillId="0" borderId="0" xfId="0" applyFont="1" applyAlignment="1">
      <alignment horizontal="left" wrapText="1"/>
    </xf>
    <xf numFmtId="0" fontId="3" fillId="0" borderId="0" xfId="0" applyFont="1" applyBorder="1" applyAlignment="1">
      <alignment horizontal="left" wrapText="1"/>
    </xf>
    <xf numFmtId="0" fontId="3" fillId="0" borderId="4" xfId="22" applyFont="1" applyFill="1" applyBorder="1" applyAlignment="1">
      <alignment horizontal="center"/>
      <protection/>
    </xf>
    <xf numFmtId="0" fontId="3" fillId="0" borderId="4" xfId="22" applyFont="1" applyFill="1" applyBorder="1" applyAlignment="1">
      <alignment horizontal="left"/>
      <protection/>
    </xf>
    <xf numFmtId="0" fontId="3" fillId="0" borderId="3" xfId="0" applyFont="1" applyBorder="1" applyAlignment="1">
      <alignment horizontal="center" vertical="top" wrapText="1"/>
    </xf>
    <xf numFmtId="49" fontId="3" fillId="0" borderId="0" xfId="22" applyNumberFormat="1" applyFont="1" applyFill="1" applyBorder="1" applyAlignment="1">
      <alignment horizontal="center" wrapText="1"/>
      <protection/>
    </xf>
    <xf numFmtId="49" fontId="3" fillId="0" borderId="3" xfId="22" applyNumberFormat="1" applyFont="1" applyFill="1" applyBorder="1" applyAlignment="1">
      <alignment horizontal="center" wrapText="1"/>
      <protection/>
    </xf>
  </cellXfs>
  <cellStyles count="10">
    <cellStyle name="Normal" xfId="0"/>
    <cellStyle name="Comma" xfId="15"/>
    <cellStyle name="Comma [0]" xfId="16"/>
    <cellStyle name="Currency" xfId="17"/>
    <cellStyle name="Currency [0]" xfId="18"/>
    <cellStyle name="Data" xfId="19"/>
    <cellStyle name="Data_Sheet1" xfId="20"/>
    <cellStyle name="Hed Side" xfId="21"/>
    <cellStyle name="Hed Top"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L17"/>
  <sheetViews>
    <sheetView tabSelected="1" zoomScaleSheetLayoutView="75" workbookViewId="0" topLeftCell="A1">
      <selection activeCell="A1" sqref="A1:K1"/>
    </sheetView>
  </sheetViews>
  <sheetFormatPr defaultColWidth="9.140625" defaultRowHeight="12.75"/>
  <cols>
    <col min="1" max="1" width="8.140625" style="0" customWidth="1"/>
    <col min="2" max="2" width="8.421875" style="0" customWidth="1"/>
    <col min="3" max="3" width="8.28125" style="0" customWidth="1"/>
    <col min="4" max="5" width="8.140625" style="0" customWidth="1"/>
    <col min="6" max="6" width="8.28125" style="0" customWidth="1"/>
    <col min="7" max="7" width="7.8515625" style="0" customWidth="1"/>
    <col min="8" max="8" width="7.140625" style="0" customWidth="1"/>
    <col min="9" max="9" width="12.28125" style="0" customWidth="1"/>
    <col min="10" max="12" width="8.28125" style="0" customWidth="1"/>
  </cols>
  <sheetData>
    <row r="1" spans="1:12" ht="34.5" customHeight="1">
      <c r="A1" s="45" t="s">
        <v>9</v>
      </c>
      <c r="B1" s="45"/>
      <c r="C1" s="45"/>
      <c r="D1" s="45"/>
      <c r="E1" s="45"/>
      <c r="F1" s="45"/>
      <c r="G1" s="45"/>
      <c r="H1" s="45"/>
      <c r="I1" s="45"/>
      <c r="J1" s="45"/>
      <c r="K1" s="45"/>
      <c r="L1" s="36"/>
    </row>
    <row r="2" spans="1:12" ht="34.5" customHeight="1">
      <c r="A2" s="41"/>
      <c r="B2" s="43" t="s">
        <v>0</v>
      </c>
      <c r="C2" s="51" t="s">
        <v>1</v>
      </c>
      <c r="D2" s="50" t="s">
        <v>10</v>
      </c>
      <c r="E2" s="50"/>
      <c r="F2" s="39" t="s">
        <v>2</v>
      </c>
      <c r="G2" s="50" t="s">
        <v>10</v>
      </c>
      <c r="H2" s="50"/>
      <c r="I2" s="37" t="s">
        <v>5</v>
      </c>
      <c r="J2" s="37" t="s">
        <v>3</v>
      </c>
      <c r="K2" s="39" t="s">
        <v>4</v>
      </c>
      <c r="L2" s="32"/>
    </row>
    <row r="3" spans="1:12" ht="21.75" customHeight="1">
      <c r="A3" s="42"/>
      <c r="B3" s="44"/>
      <c r="C3" s="52"/>
      <c r="D3" s="14" t="s">
        <v>11</v>
      </c>
      <c r="E3" s="14" t="s">
        <v>12</v>
      </c>
      <c r="F3" s="40"/>
      <c r="G3" s="14" t="s">
        <v>11</v>
      </c>
      <c r="H3" s="14" t="s">
        <v>12</v>
      </c>
      <c r="I3" s="38"/>
      <c r="J3" s="38"/>
      <c r="K3" s="40"/>
      <c r="L3" s="32"/>
    </row>
    <row r="4" spans="1:12" ht="12.75">
      <c r="A4" s="8">
        <v>1995</v>
      </c>
      <c r="B4" s="9">
        <f aca="true" t="shared" si="0" ref="B4:B13">+F4+C4</f>
        <v>18224</v>
      </c>
      <c r="C4" s="15">
        <v>5415</v>
      </c>
      <c r="D4" s="10">
        <v>74.3</v>
      </c>
      <c r="E4" s="19">
        <v>73.3</v>
      </c>
      <c r="F4" s="15">
        <v>12809</v>
      </c>
      <c r="G4" s="11">
        <v>6.4</v>
      </c>
      <c r="H4" s="19">
        <v>33</v>
      </c>
      <c r="I4" s="24">
        <v>667</v>
      </c>
      <c r="J4" s="24">
        <v>572</v>
      </c>
      <c r="K4" s="15">
        <v>95</v>
      </c>
      <c r="L4" s="32"/>
    </row>
    <row r="5" spans="1:12" ht="12.75">
      <c r="A5" s="7">
        <v>1996</v>
      </c>
      <c r="B5" s="5">
        <f t="shared" si="0"/>
        <v>18292</v>
      </c>
      <c r="C5" s="16">
        <v>5389</v>
      </c>
      <c r="D5" s="1">
        <v>74.5</v>
      </c>
      <c r="E5" s="20">
        <v>73.7</v>
      </c>
      <c r="F5" s="16">
        <v>12903</v>
      </c>
      <c r="G5" s="3">
        <v>6.4</v>
      </c>
      <c r="H5" s="20">
        <v>32.9</v>
      </c>
      <c r="I5" s="25">
        <v>671</v>
      </c>
      <c r="J5" s="25">
        <v>577</v>
      </c>
      <c r="K5" s="16">
        <v>94</v>
      </c>
      <c r="L5" s="32"/>
    </row>
    <row r="6" spans="1:12" ht="12.75">
      <c r="A6" s="7">
        <v>1997</v>
      </c>
      <c r="B6" s="5">
        <f t="shared" si="0"/>
        <v>18345</v>
      </c>
      <c r="C6" s="16">
        <v>5357</v>
      </c>
      <c r="D6" s="1">
        <v>74.6</v>
      </c>
      <c r="E6" s="20">
        <v>74</v>
      </c>
      <c r="F6" s="16">
        <v>12988</v>
      </c>
      <c r="G6" s="3">
        <v>6.4</v>
      </c>
      <c r="H6" s="20">
        <v>33</v>
      </c>
      <c r="I6" s="25">
        <v>660</v>
      </c>
      <c r="J6" s="25">
        <v>566</v>
      </c>
      <c r="K6" s="16">
        <v>94</v>
      </c>
      <c r="L6" s="32"/>
    </row>
    <row r="7" spans="1:12" ht="12.75">
      <c r="A7" s="7">
        <v>1998</v>
      </c>
      <c r="B7" s="5">
        <f t="shared" si="0"/>
        <v>18770</v>
      </c>
      <c r="C7" s="16">
        <v>5352</v>
      </c>
      <c r="D7" s="1">
        <f>(4005/5352)*100</f>
        <v>74.83183856502242</v>
      </c>
      <c r="E7" s="20">
        <f>(3970/5352)*100</f>
        <v>74.1778774289985</v>
      </c>
      <c r="F7" s="16">
        <v>13418</v>
      </c>
      <c r="G7" s="4">
        <f>(840/13418)*100</f>
        <v>6.260247428826949</v>
      </c>
      <c r="H7" s="23">
        <f>(4451/13418)*100</f>
        <v>33.17185869727232</v>
      </c>
      <c r="I7" s="25">
        <f>SUM(J7:K7)</f>
        <v>660</v>
      </c>
      <c r="J7" s="25">
        <v>566</v>
      </c>
      <c r="K7" s="16">
        <v>94</v>
      </c>
      <c r="L7" s="32"/>
    </row>
    <row r="8" spans="1:12" ht="12.75">
      <c r="A8" s="7">
        <v>1999</v>
      </c>
      <c r="B8" s="5">
        <f t="shared" si="0"/>
        <v>19098</v>
      </c>
      <c r="C8" s="16">
        <v>5324</v>
      </c>
      <c r="D8" s="1">
        <v>76.1</v>
      </c>
      <c r="E8" s="20">
        <v>74.2</v>
      </c>
      <c r="F8" s="16">
        <v>13774</v>
      </c>
      <c r="G8" s="4">
        <v>6.7</v>
      </c>
      <c r="H8" s="23">
        <v>31.8</v>
      </c>
      <c r="I8" s="25">
        <v>655</v>
      </c>
      <c r="J8" s="25">
        <v>565</v>
      </c>
      <c r="K8" s="16">
        <v>90</v>
      </c>
      <c r="L8" s="32"/>
    </row>
    <row r="9" spans="1:12" ht="12.75">
      <c r="A9" s="7">
        <v>2000</v>
      </c>
      <c r="B9" s="5">
        <f t="shared" si="0"/>
        <v>19281</v>
      </c>
      <c r="C9" s="16">
        <v>5317</v>
      </c>
      <c r="D9" s="1">
        <v>75.88865901824336</v>
      </c>
      <c r="E9" s="20">
        <v>74.34643596012789</v>
      </c>
      <c r="F9" s="16">
        <v>13964</v>
      </c>
      <c r="G9" s="1">
        <v>7.232884560297909</v>
      </c>
      <c r="H9" s="20">
        <v>31.960756230306504</v>
      </c>
      <c r="I9" s="25">
        <v>651</v>
      </c>
      <c r="J9" s="25">
        <v>563</v>
      </c>
      <c r="K9" s="16">
        <v>88</v>
      </c>
      <c r="L9" s="32"/>
    </row>
    <row r="10" spans="1:12" ht="12.75">
      <c r="A10" s="7">
        <v>2001</v>
      </c>
      <c r="B10" s="5">
        <f t="shared" si="0"/>
        <v>19356</v>
      </c>
      <c r="C10" s="16">
        <v>5294</v>
      </c>
      <c r="D10" s="1">
        <f>4034/5294*100</f>
        <v>76.19947109935777</v>
      </c>
      <c r="E10" s="20">
        <f>3947/5294*100</f>
        <v>74.55610124669437</v>
      </c>
      <c r="F10" s="16">
        <v>14062</v>
      </c>
      <c r="G10" s="1">
        <f>1118/14062*100</f>
        <v>7.950504906841132</v>
      </c>
      <c r="H10" s="23">
        <f>4555/14062*100</f>
        <v>32.392262836011945</v>
      </c>
      <c r="I10" s="26">
        <v>635</v>
      </c>
      <c r="J10" s="25">
        <v>560</v>
      </c>
      <c r="K10" s="29">
        <v>75</v>
      </c>
      <c r="L10" s="32"/>
    </row>
    <row r="11" spans="1:12" ht="12.75">
      <c r="A11" s="7">
        <v>2002</v>
      </c>
      <c r="B11" s="5">
        <f t="shared" si="0"/>
        <v>19572</v>
      </c>
      <c r="C11" s="16">
        <v>5286</v>
      </c>
      <c r="D11" s="1">
        <f>4024/5286*100</f>
        <v>76.12561483163073</v>
      </c>
      <c r="E11" s="20">
        <f>3940/5286*100</f>
        <v>74.53651153991676</v>
      </c>
      <c r="F11" s="16">
        <v>14286</v>
      </c>
      <c r="G11" s="1">
        <f>1183/14286*100</f>
        <v>8.280834383312333</v>
      </c>
      <c r="H11" s="23">
        <f>4632/14286*100</f>
        <v>32.42335153296934</v>
      </c>
      <c r="I11" s="26">
        <v>633</v>
      </c>
      <c r="J11" s="26">
        <v>558</v>
      </c>
      <c r="K11" s="29">
        <v>75</v>
      </c>
      <c r="L11" s="32"/>
    </row>
    <row r="12" spans="1:12" ht="12.75">
      <c r="A12" s="7">
        <v>2003</v>
      </c>
      <c r="B12" s="5">
        <f t="shared" si="0"/>
        <v>19581</v>
      </c>
      <c r="C12" s="17">
        <v>5286</v>
      </c>
      <c r="D12" s="2">
        <f>4026/5286*100</f>
        <v>76.16345062429058</v>
      </c>
      <c r="E12" s="21">
        <f>3938/5286*100</f>
        <v>74.4986757472569</v>
      </c>
      <c r="F12" s="17">
        <v>14295</v>
      </c>
      <c r="G12" s="2">
        <f>1223/14295*100</f>
        <v>8.555438964672962</v>
      </c>
      <c r="H12" s="21">
        <f>4678/14295*100</f>
        <v>32.72472892619797</v>
      </c>
      <c r="I12" s="27">
        <v>628</v>
      </c>
      <c r="J12" s="27">
        <v>555</v>
      </c>
      <c r="K12" s="30">
        <v>73</v>
      </c>
      <c r="L12" s="32"/>
    </row>
    <row r="13" spans="1:12" ht="12.75">
      <c r="A13" s="7">
        <v>2004</v>
      </c>
      <c r="B13" s="5">
        <f t="shared" si="0"/>
        <v>19820</v>
      </c>
      <c r="C13" s="17">
        <v>5288</v>
      </c>
      <c r="D13" s="2">
        <f>4037/C13*100</f>
        <v>76.3426626323752</v>
      </c>
      <c r="E13" s="21">
        <f>3941/C13*100</f>
        <v>74.52723146747353</v>
      </c>
      <c r="F13" s="17">
        <v>14532</v>
      </c>
      <c r="G13" s="2">
        <f>1301/F13*100</f>
        <v>8.952656206991467</v>
      </c>
      <c r="H13" s="21">
        <f>4771/F13*100</f>
        <v>32.83099366914396</v>
      </c>
      <c r="I13" s="27">
        <v>599</v>
      </c>
      <c r="J13" s="27">
        <v>542</v>
      </c>
      <c r="K13" s="30">
        <v>57</v>
      </c>
      <c r="L13" s="32"/>
    </row>
    <row r="14" spans="1:12" ht="12.75">
      <c r="A14" s="6">
        <v>2005</v>
      </c>
      <c r="B14" s="12">
        <v>19854</v>
      </c>
      <c r="C14" s="18">
        <v>5270</v>
      </c>
      <c r="D14" s="13">
        <v>76.7</v>
      </c>
      <c r="E14" s="22">
        <v>74.8</v>
      </c>
      <c r="F14" s="18">
        <v>14584</v>
      </c>
      <c r="G14" s="13">
        <v>9.2</v>
      </c>
      <c r="H14" s="22">
        <v>33.1</v>
      </c>
      <c r="I14" s="28">
        <v>575</v>
      </c>
      <c r="J14" s="28" t="s">
        <v>6</v>
      </c>
      <c r="K14" s="31" t="s">
        <v>6</v>
      </c>
      <c r="L14" s="32"/>
    </row>
    <row r="15" spans="1:12" ht="18" customHeight="1">
      <c r="A15" s="48" t="s">
        <v>7</v>
      </c>
      <c r="B15" s="49"/>
      <c r="C15" s="49"/>
      <c r="D15" s="49"/>
      <c r="E15" s="49"/>
      <c r="F15" s="49"/>
      <c r="G15" s="49"/>
      <c r="H15" s="49"/>
      <c r="I15" s="49"/>
      <c r="J15" s="49"/>
      <c r="K15" s="49"/>
      <c r="L15" s="34"/>
    </row>
    <row r="16" spans="1:12" ht="62.25" customHeight="1">
      <c r="A16" s="47" t="s">
        <v>13</v>
      </c>
      <c r="B16" s="47"/>
      <c r="C16" s="47"/>
      <c r="D16" s="47"/>
      <c r="E16" s="47"/>
      <c r="F16" s="47"/>
      <c r="G16" s="47"/>
      <c r="H16" s="47"/>
      <c r="I16" s="47"/>
      <c r="J16" s="47"/>
      <c r="K16" s="47"/>
      <c r="L16" s="33"/>
    </row>
    <row r="17" spans="1:12" ht="39" customHeight="1">
      <c r="A17" s="46" t="s">
        <v>8</v>
      </c>
      <c r="B17" s="46"/>
      <c r="C17" s="46"/>
      <c r="D17" s="46"/>
      <c r="E17" s="46"/>
      <c r="F17" s="46"/>
      <c r="G17" s="46"/>
      <c r="H17" s="46"/>
      <c r="I17" s="46"/>
      <c r="J17" s="46"/>
      <c r="K17" s="46"/>
      <c r="L17" s="35"/>
    </row>
  </sheetData>
  <mergeCells count="13">
    <mergeCell ref="A1:K1"/>
    <mergeCell ref="A17:K17"/>
    <mergeCell ref="A16:K16"/>
    <mergeCell ref="A15:K15"/>
    <mergeCell ref="D2:E2"/>
    <mergeCell ref="G2:H2"/>
    <mergeCell ref="C2:C3"/>
    <mergeCell ref="F2:F3"/>
    <mergeCell ref="I2:I3"/>
    <mergeCell ref="J2:J3"/>
    <mergeCell ref="K2:K3"/>
    <mergeCell ref="A2:A3"/>
    <mergeCell ref="B2:B3"/>
  </mergeCells>
  <printOptions/>
  <pageMargins left="0.75" right="0.75" top="1.25" bottom="1" header="0.75" footer="0.5"/>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luwito.tardia</cp:lastModifiedBy>
  <cp:lastPrinted>2007-03-22T18:45:59Z</cp:lastPrinted>
  <dcterms:created xsi:type="dcterms:W3CDTF">2005-11-30T15:09:23Z</dcterms:created>
  <dcterms:modified xsi:type="dcterms:W3CDTF">2007-03-22T18:45:59Z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876714244</vt:i4>
  </property>
  <property fmtid="{D5CDD505-2E9C-101B-9397-08002B2CF9AE}" pid="3" name="_EmailSubject">
    <vt:lpwstr>most of the L tables</vt:lpwstr>
  </property>
  <property fmtid="{D5CDD505-2E9C-101B-9397-08002B2CF9AE}" pid="4" name="_AuthorEmail">
    <vt:lpwstr>Jennifer.Brady@dot.gov</vt:lpwstr>
  </property>
  <property fmtid="{D5CDD505-2E9C-101B-9397-08002B2CF9AE}" pid="5" name="_AuthorEmailDisplayName">
    <vt:lpwstr>Brady, Jennifer &lt;RITA&gt;</vt:lpwstr>
  </property>
  <property fmtid="{D5CDD505-2E9C-101B-9397-08002B2CF9AE}" pid="6" name="_ReviewingToolsShownOnce">
    <vt:lpwstr/>
  </property>
</Properties>
</file>