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50" windowHeight="9690" activeTab="0"/>
  </bookViews>
  <sheets>
    <sheet name="table_0J_03" sheetId="1" r:id="rId1"/>
  </sheets>
  <definedNames/>
  <calcPr fullCalcOnLoad="1"/>
</workbook>
</file>

<file path=xl/sharedStrings.xml><?xml version="1.0" encoding="utf-8"?>
<sst xmlns="http://schemas.openxmlformats.org/spreadsheetml/2006/main" count="48" uniqueCount="39">
  <si>
    <t>Passenger car occupants</t>
  </si>
  <si>
    <t>Motorcyclists</t>
  </si>
  <si>
    <t>Bus occupants</t>
  </si>
  <si>
    <t>Pedestrians</t>
  </si>
  <si>
    <t>Pedalcyclists</t>
  </si>
  <si>
    <t>Railroad</t>
  </si>
  <si>
    <t>Transit</t>
  </si>
  <si>
    <t>Recreational boating</t>
  </si>
  <si>
    <t>Hazardous liquid pipeline</t>
  </si>
  <si>
    <t>Gas pipeline</t>
  </si>
  <si>
    <t>U</t>
  </si>
  <si>
    <r>
      <t>NOTES:</t>
    </r>
    <r>
      <rPr>
        <i/>
        <sz val="10"/>
        <rFont val="Arial"/>
        <family val="2"/>
      </rPr>
      <t xml:space="preserve"> Air</t>
    </r>
    <r>
      <rPr>
        <sz val="10"/>
        <rFont val="Arial"/>
        <family val="2"/>
      </rPr>
      <t xml:space="preserve"> injuries include all injuries classified as serious.  </t>
    </r>
    <r>
      <rPr>
        <i/>
        <sz val="10"/>
        <rFont val="Arial"/>
        <family val="2"/>
      </rPr>
      <t>U.S. air carriers</t>
    </r>
    <r>
      <rPr>
        <sz val="10"/>
        <rFont val="Arial"/>
        <family val="2"/>
      </rPr>
      <t xml:space="preserve"> includes all carriers who operate under 14 CFR 121, all scheduled and nonscheduled service.  Since Mar. 20, 1997, 14 CFR 121 includes only aircraft with 10 or more seats formerly operated under 14 CFR 135. This change makes it difficult to compare pre-1997 data for 14 CFR 121 and 14 CFR 135 with more recent years' data.  </t>
    </r>
    <r>
      <rPr>
        <i/>
        <sz val="10"/>
        <rFont val="Arial"/>
        <family val="2"/>
      </rPr>
      <t xml:space="preserve">Commuter carriers </t>
    </r>
    <r>
      <rPr>
        <sz val="10"/>
        <rFont val="Arial"/>
        <family val="2"/>
      </rPr>
      <t xml:space="preserve">include all scheduled service operating under 14 CFR 135.  Since Mar. 20, 1997, 14 CFR 121 includes only aircraft with 10 or more seats formerly operated under 14 CFR 135.  This change makes it difficult to compare pre-1997 data for 14 CFR 121 and 14 CFR 135 with more recent years' data.  </t>
    </r>
    <r>
      <rPr>
        <i/>
        <sz val="10"/>
        <rFont val="Arial"/>
        <family val="2"/>
      </rPr>
      <t>On-demand air taxi</t>
    </r>
    <r>
      <rPr>
        <sz val="10"/>
        <rFont val="Arial"/>
        <family val="2"/>
      </rPr>
      <t xml:space="preserve"> includes all nonscheduled service operating under 14 CFR 135. </t>
    </r>
    <r>
      <rPr>
        <i/>
        <sz val="10"/>
        <rFont val="Arial"/>
        <family val="2"/>
      </rPr>
      <t>General aviation</t>
    </r>
    <r>
      <rPr>
        <sz val="10"/>
        <rFont val="Arial"/>
        <family val="2"/>
      </rPr>
      <t xml:space="preserve"> includes all operations other than those operating under 14 CFR 121 and 14 CFR 135.</t>
    </r>
  </si>
  <si>
    <t>Air</t>
  </si>
  <si>
    <t>U.S. air carrier</t>
  </si>
  <si>
    <t>Commuter carrier</t>
  </si>
  <si>
    <t>On-demand air taxi</t>
  </si>
  <si>
    <t>General aviation</t>
  </si>
  <si>
    <r>
      <t>Truck occupants</t>
    </r>
    <r>
      <rPr>
        <sz val="10"/>
        <rFont val="Arial"/>
        <family val="2"/>
      </rPr>
      <t>, light</t>
    </r>
  </si>
  <si>
    <r>
      <t>Truck occupants</t>
    </r>
    <r>
      <rPr>
        <sz val="10"/>
        <rFont val="Arial"/>
        <family val="2"/>
      </rPr>
      <t>, large</t>
    </r>
  </si>
  <si>
    <r>
      <t>Other highway</t>
    </r>
    <r>
      <rPr>
        <sz val="10"/>
        <rFont val="Arial"/>
        <family val="2"/>
      </rPr>
      <t xml:space="preserve"> includes occupants of other unknown vehicle types and other nonmotorists.</t>
    </r>
  </si>
  <si>
    <r>
      <t>Railroad</t>
    </r>
    <r>
      <rPr>
        <sz val="10"/>
        <rFont val="Arial"/>
        <family val="2"/>
      </rPr>
      <t xml:space="preserve"> includes Amtrak. Figures include those injuries resulting from train accidents, train incidents, and nontrain incidents. Injury figures also include occupational illness. Railroad injury data for 1970 and before are not comparable with post-1970 data due to a change in the reporting system.  </t>
    </r>
  </si>
  <si>
    <r>
      <t>Large trucks</t>
    </r>
    <r>
      <rPr>
        <sz val="10"/>
        <rFont val="Arial"/>
        <family val="2"/>
      </rPr>
      <t xml:space="preserve"> are defined as trucks over 10,000 pounds gross vehicle weight rating, including single-unit trucks and truck tractors. </t>
    </r>
    <r>
      <rPr>
        <i/>
        <sz val="10"/>
        <rFont val="Arial"/>
        <family val="2"/>
      </rPr>
      <t>Light trucks</t>
    </r>
    <r>
      <rPr>
        <sz val="10"/>
        <rFont val="Arial"/>
        <family val="2"/>
      </rPr>
      <t xml:space="preserve"> are defined as trucks of 10,000 pounds gross vehicle weight rating or less, including pickups, vans, truck-based station wagons, and utility vehicles.</t>
    </r>
  </si>
  <si>
    <r>
      <t>Transit</t>
    </r>
    <r>
      <rPr>
        <sz val="10"/>
        <rFont val="Arial"/>
        <family val="2"/>
      </rPr>
      <t xml:space="preserve"> includes motor bus, commuter rail, heavy rail, light rail, demand response, van pool, and automated guideway. Transit injuries include those resulting from all reportable incidents, not just from accidents. Directly Operated (DO) modes only. The drop in the number of injuries in 2002 is due largely to a change in definitions by the Federal Transit Administration.  Only injuries requiring immediate medical treatment away from the scene now qualify as reportable.  Previously, any injury was reportable.  </t>
    </r>
  </si>
  <si>
    <r>
      <t>Vessel-related</t>
    </r>
    <r>
      <rPr>
        <sz val="10"/>
        <rFont val="Arial"/>
        <family val="2"/>
      </rPr>
      <t xml:space="preserve"> injuries include those involving damage to vessels, such as collisions or groundings.  Injuries </t>
    </r>
    <r>
      <rPr>
        <i/>
        <sz val="10"/>
        <rFont val="Arial"/>
        <family val="2"/>
      </rPr>
      <t>not related to vessel casualties</t>
    </r>
    <r>
      <rPr>
        <sz val="10"/>
        <rFont val="Arial"/>
        <family val="2"/>
      </rPr>
      <t xml:space="preserve"> include those from falls overboard or from accidents involving onboard equipment. </t>
    </r>
  </si>
  <si>
    <t xml:space="preserve">Injuries occurring at highway-rail crossings, listed under railroad, result from freight and passenger rail operations including commuter rail. Highway-rail grade crossing injuries, except train occupants, are counted under highway. </t>
  </si>
  <si>
    <t>Other</t>
  </si>
  <si>
    <t>Highway-rail grade crossing</t>
  </si>
  <si>
    <t>Vessel-related</t>
  </si>
  <si>
    <t>Not related to vessel casualties</t>
  </si>
  <si>
    <r>
      <t xml:space="preserve">KEY: </t>
    </r>
    <r>
      <rPr>
        <sz val="10"/>
        <rFont val="Arial"/>
        <family val="2"/>
      </rPr>
      <t xml:space="preserve"> U = data are not available.</t>
    </r>
  </si>
  <si>
    <t>Highway</t>
  </si>
  <si>
    <t>Pipeline</t>
  </si>
  <si>
    <t>Waterborne</t>
  </si>
  <si>
    <t>TABLE J-3  Injured Persons by Transportation Mode: 1995–2005</t>
  </si>
  <si>
    <t xml:space="preserve">The Federal Railroad Administration defines a grade crossing as a location where a public highway, road, street, or private roadway, including associated sidewalks and pathways, crosses one or more railroad tracks at grade. The Federal Transit Administration defines two types of grade crossings: (1) At grade, mixed, and cross traffic crossings, meaning railway right-of-way over which other traffic moving in the same direction or other cross directions may pass. This includes city street right-of-way; (2) At grade with cross traffic crossings, meaning railway right-of-way over which no other traffic may pass, except to cross at grade-level crossings. This can include median strip rights-of-way with grade level crossings at intersecting streets. </t>
  </si>
  <si>
    <r>
      <t xml:space="preserve">Injuries occurring at </t>
    </r>
    <r>
      <rPr>
        <i/>
        <sz val="10"/>
        <rFont val="Arial"/>
        <family val="2"/>
      </rPr>
      <t>highway-rail crossings</t>
    </r>
    <r>
      <rPr>
        <sz val="10"/>
        <rFont val="Arial"/>
        <family val="2"/>
      </rPr>
      <t xml:space="preserve">, listed under transit, result from operations of public transit rail modes including commuter rail. Data for injuries at light rail crossings are: 1995 (179); 1996 (171); 1997 (92); 1998 (42); 1999 (148); 2000 (111); 2001 (54); 2002 (76); 2003 (68); 2004 (76). </t>
    </r>
  </si>
  <si>
    <r>
      <t xml:space="preserve">SOURCES: </t>
    </r>
    <r>
      <rPr>
        <sz val="10"/>
        <rFont val="Arial"/>
        <family val="2"/>
      </rPr>
      <t>Various sources, as cited in</t>
    </r>
    <r>
      <rPr>
        <b/>
        <sz val="10"/>
        <rFont val="Arial"/>
        <family val="2"/>
      </rPr>
      <t xml:space="preserve"> </t>
    </r>
    <r>
      <rPr>
        <sz val="10"/>
        <rFont val="Arial"/>
        <family val="2"/>
      </rPr>
      <t xml:space="preserve">U.S. Department of Transportation, Research and Innovative Technology Administration, Bureau of Transportation Statistics, </t>
    </r>
    <r>
      <rPr>
        <i/>
        <sz val="10"/>
        <rFont val="Arial"/>
        <family val="2"/>
      </rPr>
      <t>National Transportation Statistics 2006</t>
    </r>
    <r>
      <rPr>
        <sz val="10"/>
        <rFont val="Arial"/>
        <family val="2"/>
      </rPr>
      <t xml:space="preserve">, table 2-2, available at http://www.bts.gov/, as of September 2006. </t>
    </r>
  </si>
  <si>
    <t>The motor vehicle injury data in this table come from the U.S. Department of Transportation, National Highway Traffic Safety Administration's General Estimates System (GES).  The data from GES are obtained from a nationally representative probability sample selected from all police-reported crashes.  The GES sample includes only crashes where a police accident report was completed and the crash resulted in property damage, injury, or death.  The resulting figures do not take into account crashes that were not reported to the police or did not result in property damage.</t>
  </si>
  <si>
    <r>
      <t>Vessel-related</t>
    </r>
    <r>
      <rPr>
        <sz val="10"/>
        <rFont val="Arial"/>
        <family val="2"/>
      </rPr>
      <t xml:space="preserve"> and </t>
    </r>
    <r>
      <rPr>
        <i/>
        <sz val="10"/>
        <rFont val="Arial"/>
        <family val="2"/>
      </rPr>
      <t>Not related to vessel casualties</t>
    </r>
    <r>
      <rPr>
        <sz val="10"/>
        <rFont val="Arial"/>
        <family val="2"/>
      </rPr>
      <t xml:space="preserve"> data for 1995-1997 come from the Marine Safety Management Information System. Between 1998 and 2001 the U.S. Coast Guard phased in a new computer system to track safety data, the Marine Information for Safety and Law Enforcement System. During that period data come from combining entries in the Marine Safety Management Information System with entries in the Marine Information for Safety and Law Enforcement System. Data for 2002 and later come from the Marine Information for Safety and Law Enforcement System.  Data for prior years come from other sources and may not be directly comparable. </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</si>
</sst>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 &quot;#,##0;&quot;(R) &quot;\-#,##0;&quot;(R) &quot;0"/>
    <numFmt numFmtId="165" formatCode="&quot;(R)&quot;\ #,##0;&quot;(R) -&quot;#,##0;&quot;(R) &quot;\ 0"/>
    <numFmt numFmtId="166" formatCode="#,##0.0"/>
  </numFmts>
  <fonts count="12">
    <font>
      <sz val="10"/>
      <name val="Arial"/>
      <family val="0"/>
    </font>
    <font>
      <b/>
      <sz val="10"/>
      <name val="Arial"/>
      <family val="2"/>
    </font>
    <font>
      <b/>
      <sz val="11"/>
      <name val="Arial Narrow"/>
      <family val="2"/>
    </font>
    <font>
      <b/>
      <sz val="9"/>
      <name val="Helv"/>
      <family val="0"/>
    </font>
    <font>
      <sz val="11"/>
      <name val="Arial Narrow"/>
      <family val="2"/>
    </font>
    <font>
      <vertAlign val="superscript"/>
      <sz val="10"/>
      <name val="Arial"/>
      <family val="2"/>
    </font>
    <font>
      <sz val="9"/>
      <name val="Arial"/>
      <family val="2"/>
    </font>
    <font>
      <sz val="10"/>
      <name val="Arial Narrow"/>
      <family val="2"/>
    </font>
    <font>
      <vertAlign val="superscript"/>
      <sz val="9"/>
      <name val="Arial"/>
      <family val="2"/>
    </font>
    <font>
      <sz val="8"/>
      <name val="Helv"/>
      <family val="0"/>
    </font>
    <font>
      <i/>
      <sz val="10"/>
      <name val="Arial"/>
      <family val="2"/>
    </font>
    <font>
      <i/>
      <vertAlign val="superscript"/>
      <sz val="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color indexed="22"/>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1">
      <alignment horizontal="left"/>
      <protection/>
    </xf>
    <xf numFmtId="9" fontId="0" fillId="0" borderId="0" applyFont="0" applyFill="0" applyBorder="0" applyAlignment="0" applyProtection="0"/>
    <xf numFmtId="0" fontId="9" fillId="0" borderId="0">
      <alignment horizontal="left"/>
      <protection/>
    </xf>
  </cellStyleXfs>
  <cellXfs count="38">
    <xf numFmtId="0" fontId="0" fillId="0" borderId="0" xfId="0" applyAlignment="1">
      <alignment/>
    </xf>
    <xf numFmtId="0" fontId="0" fillId="0" borderId="2" xfId="0" applyBorder="1" applyAlignment="1">
      <alignment/>
    </xf>
    <xf numFmtId="0" fontId="1" fillId="0" borderId="2" xfId="0" applyFont="1" applyBorder="1" applyAlignment="1">
      <alignment horizontal="center"/>
    </xf>
    <xf numFmtId="0" fontId="1" fillId="0" borderId="2" xfId="0" applyFont="1" applyFill="1" applyBorder="1" applyAlignment="1">
      <alignment horizontal="center"/>
    </xf>
    <xf numFmtId="3" fontId="2" fillId="0" borderId="0" xfId="19" applyNumberFormat="1" applyFont="1" applyFill="1" applyBorder="1" applyAlignment="1">
      <alignment horizontal="right"/>
      <protection/>
    </xf>
    <xf numFmtId="3" fontId="4" fillId="0" borderId="0" xfId="19" applyNumberFormat="1" applyFont="1" applyFill="1" applyBorder="1" applyAlignment="1">
      <alignment horizontal="right"/>
      <protection/>
    </xf>
    <xf numFmtId="3" fontId="1" fillId="0" borderId="0" xfId="19" applyNumberFormat="1" applyFont="1" applyFill="1" applyBorder="1" applyAlignment="1">
      <alignment horizontal="left"/>
      <protection/>
    </xf>
    <xf numFmtId="3" fontId="1" fillId="0" borderId="0" xfId="19" applyNumberFormat="1" applyFont="1" applyFill="1" applyBorder="1" applyAlignment="1">
      <alignment horizontal="right"/>
      <protection/>
    </xf>
    <xf numFmtId="3" fontId="1" fillId="0" borderId="0" xfId="19" applyNumberFormat="1" applyFont="1" applyFill="1" applyBorder="1" applyAlignment="1">
      <alignment horizontal="left" vertical="top"/>
      <protection/>
    </xf>
    <xf numFmtId="3" fontId="0" fillId="0" borderId="0" xfId="19" applyNumberFormat="1" applyFont="1" applyFill="1" applyBorder="1" applyAlignment="1">
      <alignment horizontal="right"/>
      <protection/>
    </xf>
    <xf numFmtId="3" fontId="0" fillId="0" borderId="0" xfId="19" applyNumberFormat="1" applyFont="1" applyFill="1" applyBorder="1" applyAlignment="1">
      <alignment horizontal="right" vertical="top"/>
      <protection/>
    </xf>
    <xf numFmtId="3" fontId="0" fillId="0" borderId="2" xfId="19" applyNumberFormat="1" applyFont="1" applyFill="1" applyBorder="1" applyAlignment="1">
      <alignment horizontal="right"/>
      <protection/>
    </xf>
    <xf numFmtId="3" fontId="6" fillId="0" borderId="0" xfId="19" applyNumberFormat="1" applyFont="1" applyFill="1" applyBorder="1" applyAlignment="1">
      <alignment horizontal="left"/>
      <protection/>
    </xf>
    <xf numFmtId="3" fontId="7" fillId="0" borderId="0" xfId="19" applyNumberFormat="1" applyFont="1" applyFill="1" applyBorder="1" applyAlignment="1">
      <alignment horizontal="right"/>
      <protection/>
    </xf>
    <xf numFmtId="3" fontId="8" fillId="0" borderId="0" xfId="19" applyNumberFormat="1" applyFont="1" applyFill="1" applyBorder="1" applyAlignment="1">
      <alignment horizontal="left"/>
      <protection/>
    </xf>
    <xf numFmtId="0" fontId="6" fillId="0" borderId="0" xfId="21" applyFont="1" applyFill="1" applyAlignment="1">
      <alignment horizontal="left"/>
      <protection/>
    </xf>
    <xf numFmtId="4" fontId="2" fillId="0" borderId="0" xfId="19" applyNumberFormat="1" applyFont="1" applyFill="1" applyBorder="1" applyAlignment="1">
      <alignment horizontal="right"/>
      <protection/>
    </xf>
    <xf numFmtId="0" fontId="0" fillId="0" borderId="0" xfId="0" applyBorder="1" applyAlignment="1">
      <alignment/>
    </xf>
    <xf numFmtId="3" fontId="0" fillId="0" borderId="0" xfId="19" applyNumberFormat="1" applyFont="1" applyFill="1" applyBorder="1" applyAlignment="1">
      <alignment horizontal="left" vertical="top" indent="1"/>
      <protection/>
    </xf>
    <xf numFmtId="3" fontId="0" fillId="0" borderId="0" xfId="19" applyNumberFormat="1" applyFont="1" applyFill="1" applyBorder="1" applyAlignment="1">
      <alignment horizontal="left" indent="1"/>
      <protection/>
    </xf>
    <xf numFmtId="3" fontId="0" fillId="0" borderId="2" xfId="19" applyNumberFormat="1" applyFont="1" applyFill="1" applyBorder="1" applyAlignment="1">
      <alignment horizontal="left" indent="1"/>
      <protection/>
    </xf>
    <xf numFmtId="3" fontId="10" fillId="0" borderId="0" xfId="19" applyNumberFormat="1" applyFont="1" applyFill="1" applyBorder="1" applyAlignment="1">
      <alignment horizontal="left" vertical="top" wrapText="1"/>
      <protection/>
    </xf>
    <xf numFmtId="3" fontId="5" fillId="0" borderId="0" xfId="19" applyNumberFormat="1" applyFont="1" applyFill="1" applyBorder="1" applyAlignment="1">
      <alignment horizontal="left" vertical="top" wrapText="1"/>
      <protection/>
    </xf>
    <xf numFmtId="0" fontId="1" fillId="0" borderId="0" xfId="0" applyFont="1" applyAlignment="1">
      <alignment horizontal="left" wrapText="1"/>
    </xf>
    <xf numFmtId="0" fontId="0" fillId="0" borderId="0" xfId="0" applyFont="1" applyAlignment="1">
      <alignment horizontal="left" wrapText="1"/>
    </xf>
    <xf numFmtId="0" fontId="10" fillId="0" borderId="0" xfId="0" applyNumberFormat="1" applyFont="1" applyAlignment="1">
      <alignment horizontal="left" wrapText="1"/>
    </xf>
    <xf numFmtId="0" fontId="0" fillId="0" borderId="0" xfId="0" applyNumberFormat="1" applyFont="1" applyAlignment="1">
      <alignment horizontal="left" wrapText="1"/>
    </xf>
    <xf numFmtId="0" fontId="1" fillId="0" borderId="0" xfId="0" applyFont="1" applyBorder="1" applyAlignment="1">
      <alignment wrapText="1"/>
    </xf>
    <xf numFmtId="0" fontId="0" fillId="0" borderId="0" xfId="0" applyAlignment="1">
      <alignment wrapText="1"/>
    </xf>
    <xf numFmtId="3" fontId="1" fillId="0" borderId="0" xfId="19" applyNumberFormat="1" applyFont="1" applyFill="1" applyBorder="1" applyAlignment="1">
      <alignment horizontal="left" wrapText="1"/>
      <protection/>
    </xf>
    <xf numFmtId="0" fontId="0" fillId="0" borderId="0" xfId="0" applyFont="1" applyFill="1" applyBorder="1" applyAlignment="1">
      <alignment horizontal="left" wrapText="1"/>
    </xf>
    <xf numFmtId="0" fontId="10" fillId="0" borderId="0" xfId="19" applyNumberFormat="1" applyFont="1" applyFill="1" applyBorder="1" applyAlignment="1">
      <alignment horizontal="left" wrapText="1"/>
      <protection/>
    </xf>
    <xf numFmtId="0" fontId="0" fillId="0" borderId="0" xfId="19" applyNumberFormat="1" applyFont="1" applyFill="1" applyBorder="1" applyAlignment="1">
      <alignment horizontal="left" wrapText="1"/>
      <protection/>
    </xf>
    <xf numFmtId="0" fontId="1" fillId="0" borderId="0" xfId="0" applyFont="1" applyFill="1" applyAlignment="1">
      <alignment horizontal="left" wrapText="1"/>
    </xf>
    <xf numFmtId="0" fontId="0" fillId="0" borderId="0" xfId="19" applyNumberFormat="1" applyFont="1" applyFill="1" applyBorder="1" applyAlignment="1">
      <alignment horizontal="left" vertical="top" wrapText="1"/>
      <protection/>
    </xf>
    <xf numFmtId="0" fontId="5" fillId="0" borderId="0" xfId="19" applyNumberFormat="1" applyFont="1" applyFill="1" applyBorder="1" applyAlignment="1">
      <alignment horizontal="left" vertical="top" wrapText="1"/>
      <protection/>
    </xf>
    <xf numFmtId="0" fontId="10" fillId="0" borderId="0" xfId="19" applyNumberFormat="1" applyFont="1" applyFill="1" applyBorder="1" applyAlignment="1">
      <alignment horizontal="left" vertical="top" wrapText="1"/>
      <protection/>
    </xf>
    <xf numFmtId="0" fontId="11" fillId="0" borderId="0" xfId="19" applyNumberFormat="1" applyFont="1" applyFill="1" applyBorder="1" applyAlignment="1">
      <alignment horizontal="left" vertical="top" wrapText="1"/>
      <protection/>
    </xf>
  </cellXfs>
  <cellStyles count="8">
    <cellStyle name="Normal" xfId="0"/>
    <cellStyle name="Comma" xfId="15"/>
    <cellStyle name="Comma [0]" xfId="16"/>
    <cellStyle name="Currency" xfId="17"/>
    <cellStyle name="Currency [0]" xfId="18"/>
    <cellStyle name="Hed Side" xfId="19"/>
    <cellStyle name="Percent" xfId="20"/>
    <cellStyle name="Source Tex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42"/>
  <sheetViews>
    <sheetView tabSelected="1" workbookViewId="0" topLeftCell="A1">
      <selection activeCell="A1" sqref="A1:L1"/>
    </sheetView>
  </sheetViews>
  <sheetFormatPr defaultColWidth="9.140625" defaultRowHeight="12.75"/>
  <cols>
    <col min="1" max="1" width="27.421875" style="0" customWidth="1"/>
    <col min="2" max="3" width="10.421875" style="0" bestFit="1" customWidth="1"/>
    <col min="4" max="4" width="10.140625" style="0" bestFit="1" customWidth="1"/>
    <col min="5" max="7" width="10.421875" style="0" bestFit="1" customWidth="1"/>
    <col min="8" max="8" width="10.140625" style="0" bestFit="1" customWidth="1"/>
    <col min="9" max="9" width="9.7109375" style="0" bestFit="1" customWidth="1"/>
    <col min="10" max="10" width="10.140625" style="0" customWidth="1"/>
    <col min="11" max="11" width="10.140625" style="0" bestFit="1" customWidth="1"/>
  </cols>
  <sheetData>
    <row r="1" spans="1:12" ht="15.75" customHeight="1">
      <c r="A1" s="27" t="s">
        <v>33</v>
      </c>
      <c r="B1" s="28"/>
      <c r="C1" s="28"/>
      <c r="D1" s="28"/>
      <c r="E1" s="28"/>
      <c r="F1" s="28"/>
      <c r="G1" s="28"/>
      <c r="H1" s="28"/>
      <c r="I1" s="28"/>
      <c r="J1" s="28"/>
      <c r="K1" s="28"/>
      <c r="L1" s="28"/>
    </row>
    <row r="2" spans="1:12" ht="24" customHeight="1">
      <c r="A2" s="1"/>
      <c r="B2" s="2">
        <v>1995</v>
      </c>
      <c r="C2" s="2">
        <v>1996</v>
      </c>
      <c r="D2" s="2">
        <v>1997</v>
      </c>
      <c r="E2" s="2">
        <v>1998</v>
      </c>
      <c r="F2" s="2">
        <v>1999</v>
      </c>
      <c r="G2" s="2">
        <v>2000</v>
      </c>
      <c r="H2" s="2">
        <v>2001</v>
      </c>
      <c r="I2" s="3">
        <v>2002</v>
      </c>
      <c r="J2" s="2">
        <v>2003</v>
      </c>
      <c r="K2" s="2">
        <v>2004</v>
      </c>
      <c r="L2" s="2">
        <v>2005</v>
      </c>
    </row>
    <row r="3" spans="1:13" ht="16.5">
      <c r="A3" s="8" t="s">
        <v>12</v>
      </c>
      <c r="B3" s="7">
        <f>SUM(B4:B7)</f>
        <v>452</v>
      </c>
      <c r="C3" s="7">
        <f aca="true" t="shared" si="0" ref="C3:L3">SUM(C4:C7)</f>
        <v>467</v>
      </c>
      <c r="D3" s="7">
        <f t="shared" si="0"/>
        <v>417</v>
      </c>
      <c r="E3" s="7">
        <f t="shared" si="0"/>
        <v>369</v>
      </c>
      <c r="F3" s="7">
        <f t="shared" si="0"/>
        <v>406</v>
      </c>
      <c r="G3" s="7">
        <f t="shared" si="0"/>
        <v>357</v>
      </c>
      <c r="H3" s="7">
        <f t="shared" si="0"/>
        <v>368</v>
      </c>
      <c r="I3" s="7">
        <f t="shared" si="0"/>
        <v>335</v>
      </c>
      <c r="J3" s="7">
        <f t="shared" si="0"/>
        <v>365</v>
      </c>
      <c r="K3" s="7">
        <f t="shared" si="0"/>
        <v>304</v>
      </c>
      <c r="L3" s="7">
        <f t="shared" si="0"/>
        <v>306</v>
      </c>
      <c r="M3" s="4"/>
    </row>
    <row r="4" spans="1:13" ht="16.5">
      <c r="A4" s="18" t="s">
        <v>13</v>
      </c>
      <c r="B4" s="9">
        <v>25</v>
      </c>
      <c r="C4" s="9">
        <v>77</v>
      </c>
      <c r="D4" s="9">
        <v>43</v>
      </c>
      <c r="E4" s="9">
        <v>30</v>
      </c>
      <c r="F4" s="9">
        <v>67</v>
      </c>
      <c r="G4" s="9">
        <v>29</v>
      </c>
      <c r="H4" s="9">
        <v>19</v>
      </c>
      <c r="I4" s="9">
        <v>22</v>
      </c>
      <c r="J4" s="9">
        <v>29</v>
      </c>
      <c r="K4" s="9">
        <v>21</v>
      </c>
      <c r="L4" s="9">
        <v>13</v>
      </c>
      <c r="M4" s="5"/>
    </row>
    <row r="5" spans="1:13" ht="16.5">
      <c r="A5" s="18" t="s">
        <v>14</v>
      </c>
      <c r="B5" s="9">
        <v>17</v>
      </c>
      <c r="C5" s="9">
        <v>2</v>
      </c>
      <c r="D5" s="9">
        <v>1</v>
      </c>
      <c r="E5" s="9">
        <v>2</v>
      </c>
      <c r="F5" s="9">
        <v>2</v>
      </c>
      <c r="G5" s="9">
        <v>7</v>
      </c>
      <c r="H5" s="9">
        <v>4</v>
      </c>
      <c r="I5" s="9">
        <v>0</v>
      </c>
      <c r="J5" s="9">
        <v>1</v>
      </c>
      <c r="K5" s="9">
        <v>0</v>
      </c>
      <c r="L5" s="9">
        <v>0</v>
      </c>
      <c r="M5" s="5"/>
    </row>
    <row r="6" spans="1:13" ht="16.5">
      <c r="A6" s="18" t="s">
        <v>15</v>
      </c>
      <c r="B6" s="9">
        <v>14</v>
      </c>
      <c r="C6" s="9">
        <v>22</v>
      </c>
      <c r="D6" s="9">
        <v>23</v>
      </c>
      <c r="E6" s="9">
        <v>10</v>
      </c>
      <c r="F6" s="9">
        <v>15</v>
      </c>
      <c r="G6" s="9">
        <v>12</v>
      </c>
      <c r="H6" s="9">
        <v>24</v>
      </c>
      <c r="I6" s="9">
        <v>16</v>
      </c>
      <c r="J6" s="9">
        <v>12</v>
      </c>
      <c r="K6" s="9">
        <v>17</v>
      </c>
      <c r="L6" s="9">
        <v>23</v>
      </c>
      <c r="M6" s="5"/>
    </row>
    <row r="7" spans="1:13" ht="16.5">
      <c r="A7" s="18" t="s">
        <v>16</v>
      </c>
      <c r="B7" s="9">
        <v>396</v>
      </c>
      <c r="C7" s="9">
        <v>366</v>
      </c>
      <c r="D7" s="9">
        <v>350</v>
      </c>
      <c r="E7" s="9">
        <v>327</v>
      </c>
      <c r="F7" s="9">
        <v>322</v>
      </c>
      <c r="G7" s="9">
        <v>309</v>
      </c>
      <c r="H7" s="9">
        <v>321</v>
      </c>
      <c r="I7" s="9">
        <v>297</v>
      </c>
      <c r="J7" s="9">
        <v>323</v>
      </c>
      <c r="K7" s="9">
        <v>266</v>
      </c>
      <c r="L7" s="9">
        <v>270</v>
      </c>
      <c r="M7" s="5"/>
    </row>
    <row r="8" spans="1:13" ht="16.5">
      <c r="A8" s="6" t="s">
        <v>30</v>
      </c>
      <c r="B8" s="7">
        <v>3465000</v>
      </c>
      <c r="C8" s="7">
        <v>3483000</v>
      </c>
      <c r="D8" s="7">
        <v>3348000</v>
      </c>
      <c r="E8" s="7">
        <v>3192000</v>
      </c>
      <c r="F8" s="7">
        <v>3236000</v>
      </c>
      <c r="G8" s="7">
        <v>3189000</v>
      </c>
      <c r="H8" s="7">
        <v>3033000</v>
      </c>
      <c r="I8" s="7">
        <v>2926000</v>
      </c>
      <c r="J8" s="7">
        <v>2889000</v>
      </c>
      <c r="K8" s="7">
        <v>2788000</v>
      </c>
      <c r="L8" s="7">
        <v>2699000</v>
      </c>
      <c r="M8" s="16"/>
    </row>
    <row r="9" spans="1:13" ht="16.5">
      <c r="A9" s="19" t="s">
        <v>0</v>
      </c>
      <c r="B9" s="9">
        <v>2469000</v>
      </c>
      <c r="C9" s="9">
        <v>2458000</v>
      </c>
      <c r="D9" s="9">
        <v>2341000</v>
      </c>
      <c r="E9" s="9">
        <v>2201000</v>
      </c>
      <c r="F9" s="9">
        <v>2138000</v>
      </c>
      <c r="G9" s="9">
        <v>2052000</v>
      </c>
      <c r="H9" s="9">
        <v>1927000</v>
      </c>
      <c r="I9" s="9">
        <v>1805000</v>
      </c>
      <c r="J9" s="9">
        <v>1756000</v>
      </c>
      <c r="K9" s="9">
        <v>1643000</v>
      </c>
      <c r="L9" s="9">
        <v>1573000</v>
      </c>
      <c r="M9" s="5"/>
    </row>
    <row r="10" spans="1:13" ht="16.5">
      <c r="A10" s="19" t="s">
        <v>1</v>
      </c>
      <c r="B10" s="9">
        <v>57000</v>
      </c>
      <c r="C10" s="9">
        <v>55000</v>
      </c>
      <c r="D10" s="9">
        <v>53000</v>
      </c>
      <c r="E10" s="9">
        <v>49000</v>
      </c>
      <c r="F10" s="9">
        <v>50000</v>
      </c>
      <c r="G10" s="9">
        <v>58000</v>
      </c>
      <c r="H10" s="9">
        <v>60000</v>
      </c>
      <c r="I10" s="9">
        <v>65000</v>
      </c>
      <c r="J10" s="9">
        <v>67000</v>
      </c>
      <c r="K10" s="9">
        <v>76000</v>
      </c>
      <c r="L10" s="9">
        <v>87000</v>
      </c>
      <c r="M10" s="5"/>
    </row>
    <row r="11" spans="1:13" ht="16.5">
      <c r="A11" s="18" t="s">
        <v>17</v>
      </c>
      <c r="B11" s="9">
        <v>722000</v>
      </c>
      <c r="C11" s="9">
        <v>761000</v>
      </c>
      <c r="D11" s="9">
        <v>755000</v>
      </c>
      <c r="E11" s="9">
        <v>763000</v>
      </c>
      <c r="F11" s="9">
        <v>847000</v>
      </c>
      <c r="G11" s="9">
        <v>887000</v>
      </c>
      <c r="H11" s="9">
        <v>861000</v>
      </c>
      <c r="I11" s="9">
        <v>879000</v>
      </c>
      <c r="J11" s="9">
        <v>889000</v>
      </c>
      <c r="K11" s="9">
        <v>900000</v>
      </c>
      <c r="L11" s="9">
        <v>872000</v>
      </c>
      <c r="M11" s="5"/>
    </row>
    <row r="12" spans="1:13" ht="16.5">
      <c r="A12" s="18" t="s">
        <v>18</v>
      </c>
      <c r="B12" s="9">
        <v>30000</v>
      </c>
      <c r="C12" s="9">
        <v>33000</v>
      </c>
      <c r="D12" s="9">
        <v>31000</v>
      </c>
      <c r="E12" s="9">
        <v>29000</v>
      </c>
      <c r="F12" s="9">
        <v>33000</v>
      </c>
      <c r="G12" s="9">
        <v>31000</v>
      </c>
      <c r="H12" s="9">
        <v>29000</v>
      </c>
      <c r="I12" s="9">
        <v>26000</v>
      </c>
      <c r="J12" s="9">
        <v>27000</v>
      </c>
      <c r="K12" s="9">
        <v>27000</v>
      </c>
      <c r="L12" s="9">
        <v>27000</v>
      </c>
      <c r="M12" s="5"/>
    </row>
    <row r="13" spans="1:13" ht="16.5">
      <c r="A13" s="19" t="s">
        <v>2</v>
      </c>
      <c r="B13" s="9">
        <v>19000</v>
      </c>
      <c r="C13" s="9">
        <v>20000</v>
      </c>
      <c r="D13" s="9">
        <v>17000</v>
      </c>
      <c r="E13" s="9">
        <v>16000</v>
      </c>
      <c r="F13" s="9">
        <v>22000</v>
      </c>
      <c r="G13" s="9">
        <v>18000</v>
      </c>
      <c r="H13" s="9">
        <v>15000</v>
      </c>
      <c r="I13" s="9">
        <v>19000</v>
      </c>
      <c r="J13" s="9">
        <v>18000</v>
      </c>
      <c r="K13" s="9">
        <v>16000</v>
      </c>
      <c r="L13" s="9">
        <v>11000</v>
      </c>
      <c r="M13" s="5"/>
    </row>
    <row r="14" spans="1:13" ht="16.5">
      <c r="A14" s="19" t="s">
        <v>3</v>
      </c>
      <c r="B14" s="9">
        <v>86000</v>
      </c>
      <c r="C14" s="9">
        <v>82000</v>
      </c>
      <c r="D14" s="9">
        <v>77000</v>
      </c>
      <c r="E14" s="9">
        <v>69000</v>
      </c>
      <c r="F14" s="9">
        <v>85000</v>
      </c>
      <c r="G14" s="9">
        <v>78000</v>
      </c>
      <c r="H14" s="9">
        <v>78000</v>
      </c>
      <c r="I14" s="9">
        <v>71000</v>
      </c>
      <c r="J14" s="9">
        <v>70000</v>
      </c>
      <c r="K14" s="9">
        <v>68000</v>
      </c>
      <c r="L14" s="9">
        <v>64000</v>
      </c>
      <c r="M14" s="5"/>
    </row>
    <row r="15" spans="1:13" ht="16.5">
      <c r="A15" s="19" t="s">
        <v>4</v>
      </c>
      <c r="B15" s="9">
        <v>67000</v>
      </c>
      <c r="C15" s="9">
        <v>58000</v>
      </c>
      <c r="D15" s="9">
        <v>58000</v>
      </c>
      <c r="E15" s="9">
        <v>53000</v>
      </c>
      <c r="F15" s="9">
        <v>51000</v>
      </c>
      <c r="G15" s="9">
        <v>51000</v>
      </c>
      <c r="H15" s="9">
        <v>45000</v>
      </c>
      <c r="I15" s="9">
        <v>48000</v>
      </c>
      <c r="J15" s="9">
        <v>46000</v>
      </c>
      <c r="K15" s="9">
        <v>41000</v>
      </c>
      <c r="L15" s="9">
        <v>45000</v>
      </c>
      <c r="M15" s="5"/>
    </row>
    <row r="16" spans="1:13" ht="16.5">
      <c r="A16" s="18" t="s">
        <v>25</v>
      </c>
      <c r="B16" s="9">
        <f>4000+10000</f>
        <v>14000</v>
      </c>
      <c r="C16" s="9">
        <f>4000+11000</f>
        <v>15000</v>
      </c>
      <c r="D16" s="9">
        <f>6000+11000</f>
        <v>17000</v>
      </c>
      <c r="E16" s="9">
        <f>4000+8000</f>
        <v>12000</v>
      </c>
      <c r="F16" s="9">
        <f>7000+3000</f>
        <v>10000</v>
      </c>
      <c r="G16" s="9">
        <f>10000+5000</f>
        <v>15000</v>
      </c>
      <c r="H16" s="9">
        <f>9000+8000</f>
        <v>17000</v>
      </c>
      <c r="I16" s="9">
        <f>6000+7000</f>
        <v>13000</v>
      </c>
      <c r="J16" s="9">
        <f>7000+8000</f>
        <v>15000</v>
      </c>
      <c r="K16" s="9">
        <f>7000+9000</f>
        <v>16000</v>
      </c>
      <c r="L16" s="9">
        <f>10000+8000</f>
        <v>18000</v>
      </c>
      <c r="M16" s="5"/>
    </row>
    <row r="17" spans="1:13" s="17" customFormat="1" ht="14.25" customHeight="1">
      <c r="A17" s="6" t="s">
        <v>31</v>
      </c>
      <c r="B17" s="7">
        <f aca="true" t="shared" si="1" ref="B17:J17">SUM(B18:B19)</f>
        <v>64</v>
      </c>
      <c r="C17" s="7">
        <f t="shared" si="1"/>
        <v>127</v>
      </c>
      <c r="D17" s="7">
        <f t="shared" si="1"/>
        <v>77</v>
      </c>
      <c r="E17" s="7">
        <f t="shared" si="1"/>
        <v>81</v>
      </c>
      <c r="F17" s="7">
        <f t="shared" si="1"/>
        <v>108</v>
      </c>
      <c r="G17" s="7">
        <f t="shared" si="1"/>
        <v>81</v>
      </c>
      <c r="H17" s="7">
        <f t="shared" si="1"/>
        <v>61</v>
      </c>
      <c r="I17" s="7">
        <f t="shared" si="1"/>
        <v>49</v>
      </c>
      <c r="J17" s="7">
        <f t="shared" si="1"/>
        <v>71</v>
      </c>
      <c r="K17" s="7">
        <f>SUM(K18:K19)</f>
        <v>60</v>
      </c>
      <c r="L17" s="7">
        <v>47</v>
      </c>
      <c r="M17" s="4"/>
    </row>
    <row r="18" spans="1:13" s="17" customFormat="1" ht="14.25" customHeight="1">
      <c r="A18" s="19" t="s">
        <v>8</v>
      </c>
      <c r="B18" s="9">
        <v>11</v>
      </c>
      <c r="C18" s="9">
        <v>13</v>
      </c>
      <c r="D18" s="9">
        <v>5</v>
      </c>
      <c r="E18" s="9">
        <v>6</v>
      </c>
      <c r="F18" s="9">
        <v>20</v>
      </c>
      <c r="G18" s="9">
        <v>4</v>
      </c>
      <c r="H18" s="9">
        <v>10</v>
      </c>
      <c r="I18" s="9">
        <v>0</v>
      </c>
      <c r="J18" s="9">
        <v>5</v>
      </c>
      <c r="K18" s="9">
        <v>16</v>
      </c>
      <c r="L18" s="9">
        <v>2</v>
      </c>
      <c r="M18" s="5"/>
    </row>
    <row r="19" spans="1:13" s="17" customFormat="1" ht="16.5">
      <c r="A19" s="19" t="s">
        <v>9</v>
      </c>
      <c r="B19" s="9">
        <v>53</v>
      </c>
      <c r="C19" s="9">
        <v>114</v>
      </c>
      <c r="D19" s="9">
        <v>72</v>
      </c>
      <c r="E19" s="9">
        <v>75</v>
      </c>
      <c r="F19" s="9">
        <v>88</v>
      </c>
      <c r="G19" s="9">
        <v>77</v>
      </c>
      <c r="H19" s="9">
        <v>51</v>
      </c>
      <c r="I19" s="9">
        <v>49</v>
      </c>
      <c r="J19" s="9">
        <v>66</v>
      </c>
      <c r="K19" s="9">
        <v>44</v>
      </c>
      <c r="L19" s="9">
        <v>45</v>
      </c>
      <c r="M19" s="5"/>
    </row>
    <row r="20" spans="1:13" ht="16.5">
      <c r="A20" s="8" t="s">
        <v>5</v>
      </c>
      <c r="B20" s="7">
        <f aca="true" t="shared" si="2" ref="B20:L20">SUM(B21:B22)</f>
        <v>14440</v>
      </c>
      <c r="C20" s="7">
        <f t="shared" si="2"/>
        <v>12558</v>
      </c>
      <c r="D20" s="7">
        <f t="shared" si="2"/>
        <v>11767</v>
      </c>
      <c r="E20" s="7">
        <f t="shared" si="2"/>
        <v>11459</v>
      </c>
      <c r="F20" s="7">
        <f t="shared" si="2"/>
        <v>11700</v>
      </c>
      <c r="G20" s="7">
        <f t="shared" si="2"/>
        <v>11643</v>
      </c>
      <c r="H20" s="7">
        <f t="shared" si="2"/>
        <v>10985</v>
      </c>
      <c r="I20" s="7">
        <f t="shared" si="2"/>
        <v>11103</v>
      </c>
      <c r="J20" s="7">
        <f t="shared" si="2"/>
        <v>9214</v>
      </c>
      <c r="K20" s="7">
        <f t="shared" si="2"/>
        <v>9102</v>
      </c>
      <c r="L20" s="7">
        <f t="shared" si="2"/>
        <v>9145</v>
      </c>
      <c r="M20" s="4"/>
    </row>
    <row r="21" spans="1:13" ht="16.5">
      <c r="A21" s="19" t="s">
        <v>26</v>
      </c>
      <c r="B21" s="9">
        <v>1894</v>
      </c>
      <c r="C21" s="9">
        <v>1610</v>
      </c>
      <c r="D21" s="9">
        <v>1540</v>
      </c>
      <c r="E21" s="9">
        <v>1303</v>
      </c>
      <c r="F21" s="9">
        <v>1396</v>
      </c>
      <c r="G21" s="9">
        <v>1219</v>
      </c>
      <c r="H21" s="9">
        <v>1157</v>
      </c>
      <c r="I21" s="9">
        <v>999</v>
      </c>
      <c r="J21" s="9">
        <v>1033</v>
      </c>
      <c r="K21" s="9">
        <v>1089</v>
      </c>
      <c r="L21" s="9">
        <v>1005</v>
      </c>
      <c r="M21" s="5"/>
    </row>
    <row r="22" spans="1:13" ht="16.5">
      <c r="A22" s="19" t="s">
        <v>5</v>
      </c>
      <c r="B22" s="9">
        <v>12546</v>
      </c>
      <c r="C22" s="9">
        <f>281+1761+8906</f>
        <v>10948</v>
      </c>
      <c r="D22" s="9">
        <v>10227</v>
      </c>
      <c r="E22" s="9">
        <v>10156</v>
      </c>
      <c r="F22" s="10">
        <v>10304</v>
      </c>
      <c r="G22" s="9">
        <v>10424</v>
      </c>
      <c r="H22" s="9">
        <v>9828</v>
      </c>
      <c r="I22" s="9">
        <v>10104</v>
      </c>
      <c r="J22" s="9">
        <v>8181</v>
      </c>
      <c r="K22" s="9">
        <v>8013</v>
      </c>
      <c r="L22" s="9">
        <v>8140</v>
      </c>
      <c r="M22" s="5"/>
    </row>
    <row r="23" spans="1:13" ht="16.5">
      <c r="A23" s="8" t="s">
        <v>6</v>
      </c>
      <c r="B23" s="7">
        <v>57196</v>
      </c>
      <c r="C23" s="7">
        <v>55288</v>
      </c>
      <c r="D23" s="7">
        <v>56132</v>
      </c>
      <c r="E23" s="7">
        <v>55990</v>
      </c>
      <c r="F23" s="7">
        <v>55325</v>
      </c>
      <c r="G23" s="7">
        <v>56697</v>
      </c>
      <c r="H23" s="7">
        <v>53945</v>
      </c>
      <c r="I23" s="7">
        <v>19260</v>
      </c>
      <c r="J23" s="7">
        <v>18235</v>
      </c>
      <c r="K23" s="7">
        <v>18982</v>
      </c>
      <c r="L23" s="7" t="s">
        <v>10</v>
      </c>
      <c r="M23" s="4"/>
    </row>
    <row r="24" spans="1:13" ht="16.5">
      <c r="A24" s="18" t="s">
        <v>26</v>
      </c>
      <c r="B24" s="9">
        <v>195</v>
      </c>
      <c r="C24" s="9">
        <v>184</v>
      </c>
      <c r="D24" s="9">
        <v>126</v>
      </c>
      <c r="E24" s="9">
        <v>58</v>
      </c>
      <c r="F24" s="9">
        <v>159</v>
      </c>
      <c r="G24" s="9">
        <v>123</v>
      </c>
      <c r="H24" s="9">
        <v>74</v>
      </c>
      <c r="I24" s="9">
        <v>108</v>
      </c>
      <c r="J24" s="9">
        <v>117</v>
      </c>
      <c r="K24" s="9">
        <v>153</v>
      </c>
      <c r="L24" s="9" t="s">
        <v>10</v>
      </c>
      <c r="M24" s="5"/>
    </row>
    <row r="25" spans="1:13" ht="16.5">
      <c r="A25" s="18" t="s">
        <v>6</v>
      </c>
      <c r="B25" s="9">
        <f aca="true" t="shared" si="3" ref="B25:I25">B23-B24</f>
        <v>57001</v>
      </c>
      <c r="C25" s="9">
        <f t="shared" si="3"/>
        <v>55104</v>
      </c>
      <c r="D25" s="9">
        <f t="shared" si="3"/>
        <v>56006</v>
      </c>
      <c r="E25" s="9">
        <f t="shared" si="3"/>
        <v>55932</v>
      </c>
      <c r="F25" s="9">
        <f t="shared" si="3"/>
        <v>55166</v>
      </c>
      <c r="G25" s="9">
        <f t="shared" si="3"/>
        <v>56574</v>
      </c>
      <c r="H25" s="9">
        <f t="shared" si="3"/>
        <v>53871</v>
      </c>
      <c r="I25" s="9">
        <f t="shared" si="3"/>
        <v>19152</v>
      </c>
      <c r="J25" s="9">
        <f>J23-J24</f>
        <v>18118</v>
      </c>
      <c r="K25" s="9">
        <f>K23-K24</f>
        <v>18829</v>
      </c>
      <c r="L25" s="9" t="s">
        <v>10</v>
      </c>
      <c r="M25" s="5"/>
    </row>
    <row r="26" spans="1:13" ht="16.5">
      <c r="A26" s="8" t="s">
        <v>32</v>
      </c>
      <c r="B26" s="7">
        <f aca="true" t="shared" si="4" ref="B26:J26">SUM(B27:B29)</f>
        <v>6165</v>
      </c>
      <c r="C26" s="7">
        <f t="shared" si="4"/>
        <v>6064</v>
      </c>
      <c r="D26" s="7">
        <f t="shared" si="4"/>
        <v>5737</v>
      </c>
      <c r="E26" s="7">
        <f t="shared" si="4"/>
        <v>5321</v>
      </c>
      <c r="F26" s="7">
        <f t="shared" si="4"/>
        <v>4992</v>
      </c>
      <c r="G26" s="7">
        <f t="shared" si="4"/>
        <v>5112</v>
      </c>
      <c r="H26" s="7">
        <f t="shared" si="4"/>
        <v>5008</v>
      </c>
      <c r="I26" s="7">
        <f t="shared" si="4"/>
        <v>4856</v>
      </c>
      <c r="J26" s="7">
        <f t="shared" si="4"/>
        <v>4666</v>
      </c>
      <c r="K26" s="7">
        <f>SUM(K27:K29)</f>
        <v>4066</v>
      </c>
      <c r="L26" s="7" t="s">
        <v>10</v>
      </c>
      <c r="M26" s="4"/>
    </row>
    <row r="27" spans="1:13" ht="16.5">
      <c r="A27" s="18" t="s">
        <v>27</v>
      </c>
      <c r="B27" s="9">
        <v>154</v>
      </c>
      <c r="C27" s="9">
        <v>254</v>
      </c>
      <c r="D27" s="9">
        <v>120</v>
      </c>
      <c r="E27" s="9">
        <v>130</v>
      </c>
      <c r="F27" s="9">
        <v>152</v>
      </c>
      <c r="G27" s="9">
        <v>150</v>
      </c>
      <c r="H27" s="9">
        <v>210</v>
      </c>
      <c r="I27" s="9">
        <v>192</v>
      </c>
      <c r="J27" s="9">
        <v>227</v>
      </c>
      <c r="K27" s="9">
        <v>198</v>
      </c>
      <c r="L27" s="9" t="s">
        <v>10</v>
      </c>
      <c r="M27" s="5"/>
    </row>
    <row r="28" spans="1:13" ht="16.5">
      <c r="A28" s="18" t="s">
        <v>28</v>
      </c>
      <c r="B28" s="9">
        <v>1870</v>
      </c>
      <c r="C28" s="9">
        <v>1368</v>
      </c>
      <c r="D28" s="9">
        <v>1062</v>
      </c>
      <c r="E28" s="9">
        <v>579</v>
      </c>
      <c r="F28" s="9">
        <v>525</v>
      </c>
      <c r="G28" s="9">
        <v>607</v>
      </c>
      <c r="H28" s="9">
        <v>524</v>
      </c>
      <c r="I28" s="9">
        <v>602</v>
      </c>
      <c r="J28" s="9">
        <v>551</v>
      </c>
      <c r="K28" s="9">
        <v>505</v>
      </c>
      <c r="L28" s="9" t="s">
        <v>10</v>
      </c>
      <c r="M28" s="5"/>
    </row>
    <row r="29" spans="1:13" ht="16.5">
      <c r="A29" s="20" t="s">
        <v>7</v>
      </c>
      <c r="B29" s="11">
        <v>4141</v>
      </c>
      <c r="C29" s="11">
        <v>4442</v>
      </c>
      <c r="D29" s="11">
        <v>4555</v>
      </c>
      <c r="E29" s="11">
        <v>4612</v>
      </c>
      <c r="F29" s="11">
        <v>4315</v>
      </c>
      <c r="G29" s="11">
        <v>4355</v>
      </c>
      <c r="H29" s="11">
        <v>4274</v>
      </c>
      <c r="I29" s="11">
        <v>4062</v>
      </c>
      <c r="J29" s="11">
        <v>3888</v>
      </c>
      <c r="K29" s="11">
        <v>3363</v>
      </c>
      <c r="L29" s="11" t="s">
        <v>10</v>
      </c>
      <c r="M29" s="5"/>
    </row>
    <row r="30" spans="1:23" s="9" customFormat="1" ht="21" customHeight="1">
      <c r="A30" s="29" t="s">
        <v>29</v>
      </c>
      <c r="B30" s="30"/>
      <c r="C30" s="30"/>
      <c r="D30" s="30"/>
      <c r="E30" s="30"/>
      <c r="F30" s="30"/>
      <c r="G30" s="30"/>
      <c r="H30" s="30"/>
      <c r="I30" s="30"/>
      <c r="J30" s="30"/>
      <c r="K30" s="30"/>
      <c r="L30" s="12"/>
      <c r="M30" s="12"/>
      <c r="N30" s="12"/>
      <c r="O30" s="12"/>
      <c r="P30" s="12"/>
      <c r="Q30" s="12"/>
      <c r="W30" s="13"/>
    </row>
    <row r="31" spans="1:23" s="9" customFormat="1" ht="99" customHeight="1">
      <c r="A31" s="23" t="s">
        <v>11</v>
      </c>
      <c r="B31" s="24"/>
      <c r="C31" s="24"/>
      <c r="D31" s="24"/>
      <c r="E31" s="24"/>
      <c r="F31" s="24"/>
      <c r="G31" s="24"/>
      <c r="H31" s="24"/>
      <c r="I31" s="24"/>
      <c r="J31" s="24"/>
      <c r="K31" s="24"/>
      <c r="L31" s="24"/>
      <c r="M31" s="14"/>
      <c r="N31" s="14"/>
      <c r="O31" s="14"/>
      <c r="P31" s="14"/>
      <c r="Q31" s="14"/>
      <c r="W31" s="13"/>
    </row>
    <row r="32" spans="1:23" s="9" customFormat="1" ht="65.25" customHeight="1">
      <c r="A32" s="24" t="s">
        <v>37</v>
      </c>
      <c r="B32" s="24"/>
      <c r="C32" s="24"/>
      <c r="D32" s="24"/>
      <c r="E32" s="24"/>
      <c r="F32" s="24"/>
      <c r="G32" s="24"/>
      <c r="H32" s="24"/>
      <c r="I32" s="24"/>
      <c r="J32" s="24"/>
      <c r="K32" s="24"/>
      <c r="L32" s="24"/>
      <c r="M32" s="14"/>
      <c r="N32" s="14"/>
      <c r="O32" s="14"/>
      <c r="P32" s="14"/>
      <c r="Q32" s="14"/>
      <c r="W32" s="13"/>
    </row>
    <row r="33" spans="1:23" s="9" customFormat="1" ht="30" customHeight="1">
      <c r="A33" s="25" t="s">
        <v>21</v>
      </c>
      <c r="B33" s="26"/>
      <c r="C33" s="26"/>
      <c r="D33" s="26"/>
      <c r="E33" s="26"/>
      <c r="F33" s="26"/>
      <c r="G33" s="26"/>
      <c r="H33" s="26"/>
      <c r="I33" s="26"/>
      <c r="J33" s="26"/>
      <c r="K33" s="26"/>
      <c r="L33" s="26"/>
      <c r="M33" s="12"/>
      <c r="N33" s="12"/>
      <c r="O33" s="12"/>
      <c r="W33" s="13"/>
    </row>
    <row r="34" spans="1:23" s="9" customFormat="1" ht="15" customHeight="1">
      <c r="A34" s="21" t="s">
        <v>19</v>
      </c>
      <c r="B34" s="21"/>
      <c r="C34" s="21"/>
      <c r="D34" s="21"/>
      <c r="E34" s="21"/>
      <c r="F34" s="21"/>
      <c r="G34" s="21"/>
      <c r="H34" s="21"/>
      <c r="I34" s="21"/>
      <c r="J34" s="21"/>
      <c r="K34" s="21"/>
      <c r="L34" s="21"/>
      <c r="M34" s="14"/>
      <c r="N34" s="12"/>
      <c r="O34" s="12"/>
      <c r="W34" s="13"/>
    </row>
    <row r="35" spans="1:23" s="9" customFormat="1" ht="30" customHeight="1">
      <c r="A35" s="31" t="s">
        <v>20</v>
      </c>
      <c r="B35" s="32"/>
      <c r="C35" s="32"/>
      <c r="D35" s="32"/>
      <c r="E35" s="32"/>
      <c r="F35" s="32"/>
      <c r="G35" s="32"/>
      <c r="H35" s="32"/>
      <c r="I35" s="32"/>
      <c r="J35" s="32"/>
      <c r="K35" s="32"/>
      <c r="L35" s="32"/>
      <c r="M35" s="14"/>
      <c r="W35" s="13"/>
    </row>
    <row r="36" spans="1:23" s="9" customFormat="1" ht="30" customHeight="1">
      <c r="A36" s="34" t="s">
        <v>24</v>
      </c>
      <c r="B36" s="35"/>
      <c r="C36" s="35"/>
      <c r="D36" s="35"/>
      <c r="E36" s="35"/>
      <c r="F36" s="35"/>
      <c r="G36" s="35"/>
      <c r="H36" s="35"/>
      <c r="I36" s="35"/>
      <c r="J36" s="35"/>
      <c r="K36" s="35"/>
      <c r="L36" s="35"/>
      <c r="M36" s="14"/>
      <c r="W36" s="13"/>
    </row>
    <row r="37" spans="1:23" s="9" customFormat="1" ht="66.75" customHeight="1">
      <c r="A37" s="34" t="s">
        <v>34</v>
      </c>
      <c r="B37" s="34"/>
      <c r="C37" s="34"/>
      <c r="D37" s="34"/>
      <c r="E37" s="34"/>
      <c r="F37" s="34"/>
      <c r="G37" s="34"/>
      <c r="H37" s="34"/>
      <c r="I37" s="34"/>
      <c r="J37" s="34"/>
      <c r="K37" s="34"/>
      <c r="L37" s="34"/>
      <c r="M37" s="14"/>
      <c r="W37" s="13"/>
    </row>
    <row r="38" spans="1:23" s="9" customFormat="1" ht="42" customHeight="1">
      <c r="A38" s="36" t="s">
        <v>22</v>
      </c>
      <c r="B38" s="37"/>
      <c r="C38" s="37"/>
      <c r="D38" s="37"/>
      <c r="E38" s="37"/>
      <c r="F38" s="37"/>
      <c r="G38" s="37"/>
      <c r="H38" s="37"/>
      <c r="I38" s="37"/>
      <c r="J38" s="37"/>
      <c r="K38" s="37"/>
      <c r="L38" s="37"/>
      <c r="M38" s="14"/>
      <c r="N38" s="14"/>
      <c r="O38" s="14"/>
      <c r="P38" s="14"/>
      <c r="Q38" s="14"/>
      <c r="W38" s="13"/>
    </row>
    <row r="39" spans="1:23" s="9" customFormat="1" ht="27" customHeight="1">
      <c r="A39" s="34" t="s">
        <v>35</v>
      </c>
      <c r="B39" s="34"/>
      <c r="C39" s="34"/>
      <c r="D39" s="34"/>
      <c r="E39" s="34"/>
      <c r="F39" s="34"/>
      <c r="G39" s="34"/>
      <c r="H39" s="34"/>
      <c r="I39" s="34"/>
      <c r="J39" s="34"/>
      <c r="K39" s="34"/>
      <c r="L39" s="34"/>
      <c r="M39" s="14"/>
      <c r="N39" s="14"/>
      <c r="O39" s="14"/>
      <c r="P39" s="14"/>
      <c r="Q39" s="14"/>
      <c r="W39" s="13"/>
    </row>
    <row r="40" spans="1:23" s="9" customFormat="1" ht="30" customHeight="1">
      <c r="A40" s="36" t="s">
        <v>23</v>
      </c>
      <c r="B40" s="35"/>
      <c r="C40" s="35"/>
      <c r="D40" s="35"/>
      <c r="E40" s="35"/>
      <c r="F40" s="35"/>
      <c r="G40" s="35"/>
      <c r="H40" s="35"/>
      <c r="I40" s="35"/>
      <c r="J40" s="35"/>
      <c r="K40" s="35"/>
      <c r="L40" s="35"/>
      <c r="M40" s="15"/>
      <c r="N40" s="15"/>
      <c r="O40" s="15"/>
      <c r="P40" s="15"/>
      <c r="Q40" s="15"/>
      <c r="W40" s="13"/>
    </row>
    <row r="41" spans="1:23" s="9" customFormat="1" ht="56.25" customHeight="1">
      <c r="A41" s="21" t="s">
        <v>38</v>
      </c>
      <c r="B41" s="22"/>
      <c r="C41" s="22"/>
      <c r="D41" s="22"/>
      <c r="E41" s="22"/>
      <c r="F41" s="22"/>
      <c r="G41" s="22"/>
      <c r="H41" s="22"/>
      <c r="I41" s="22"/>
      <c r="J41" s="22"/>
      <c r="K41" s="22"/>
      <c r="L41" s="22"/>
      <c r="M41" s="15"/>
      <c r="N41" s="15"/>
      <c r="O41" s="15"/>
      <c r="P41" s="15"/>
      <c r="Q41" s="15"/>
      <c r="W41" s="13"/>
    </row>
    <row r="42" spans="1:12" ht="41.25" customHeight="1">
      <c r="A42" s="33" t="s">
        <v>36</v>
      </c>
      <c r="B42" s="33"/>
      <c r="C42" s="33"/>
      <c r="D42" s="33"/>
      <c r="E42" s="33"/>
      <c r="F42" s="33"/>
      <c r="G42" s="33"/>
      <c r="H42" s="33"/>
      <c r="I42" s="33"/>
      <c r="J42" s="33"/>
      <c r="K42" s="33"/>
      <c r="L42" s="33"/>
    </row>
  </sheetData>
  <mergeCells count="14">
    <mergeCell ref="A42:L42"/>
    <mergeCell ref="A32:L32"/>
    <mergeCell ref="A37:L37"/>
    <mergeCell ref="A36:L36"/>
    <mergeCell ref="A38:L38"/>
    <mergeCell ref="A39:L39"/>
    <mergeCell ref="A40:L40"/>
    <mergeCell ref="A41:L41"/>
    <mergeCell ref="A31:L31"/>
    <mergeCell ref="A33:L33"/>
    <mergeCell ref="A1:L1"/>
    <mergeCell ref="A30:K30"/>
    <mergeCell ref="A34:L34"/>
    <mergeCell ref="A35:L35"/>
  </mergeCells>
  <printOptions/>
  <pageMargins left="0.75" right="0.75" top="1" bottom="1" header="0.5" footer="0.5"/>
  <pageSetup horizontalDpi="600" verticalDpi="600" orientation="landscape"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2007-03-22T19:34:29Z</cp:lastPrinted>
  <dcterms:created xsi:type="dcterms:W3CDTF">2006-03-09T20:24:42Z</dcterms:created>
  <dcterms:modified xsi:type="dcterms:W3CDTF">2007-03-22T19:34:30Z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-393394990</vt:i4>
  </property>
  <property fmtid="{D5CDD505-2E9C-101B-9397-08002B2CF9AE}" pid="3" name="_EmailSubject">
    <vt:lpwstr>J tables</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