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46" sheetId="1" r:id="rId1"/>
  </sheets>
  <definedNames>
    <definedName name="INTERNET">'HS-46'!$A$87:$A$87</definedName>
    <definedName name="SOURCE">'HS-46'!$A$79:$A$84</definedName>
    <definedName name="TITLE">'HS-46'!$A$1:$A$1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<sst xmlns="http://schemas.openxmlformats.org/spreadsheetml/2006/main" count="112" uniqueCount="91">
  <si>
    <t>[Employees in thousands (6,001 represents 6,001,000), payroll in millions of dollars</t>
  </si>
  <si>
    <t>1996 data are not available. Covers full-time and part-time employees. Local government data</t>
  </si>
  <si>
    <t xml:space="preserve">         Employees (thousands)</t>
  </si>
  <si>
    <t>Monthly Payroll (million dollars)</t>
  </si>
  <si>
    <t>add</t>
  </si>
  <si>
    <t>Year</t>
  </si>
  <si>
    <t>check</t>
  </si>
  <si>
    <t>Federal</t>
  </si>
  <si>
    <t xml:space="preserve">    State and Local governments</t>
  </si>
  <si>
    <t>employees</t>
  </si>
  <si>
    <t>All</t>
  </si>
  <si>
    <t>Government</t>
  </si>
  <si>
    <t>Governments</t>
  </si>
  <si>
    <t>(CIVILIAN) \1</t>
  </si>
  <si>
    <t>Total</t>
  </si>
  <si>
    <t>State</t>
  </si>
  <si>
    <t>Local</t>
  </si>
  <si>
    <t>(CIVILIAN)\1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</si>
  <si>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</si>
  <si>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</si>
  <si>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</si>
  <si>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</si>
  <si>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</si>
  <si>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</si>
  <si>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</si>
  <si>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</si>
  <si>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</si>
  <si>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</si>
  <si>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</si>
  <si>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</si>
  <si>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</si>
  <si>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</si>
  <si>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</si>
  <si>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</si>
  <si>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</si>
  <si>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</si>
  <si>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</si>
  <si>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</si>
  <si>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</si>
  <si>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</si>
  <si>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</si>
  <si>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</si>
  <si>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</si>
  <si>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</si>
  <si>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</si>
  <si>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</si>
  <si>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</si>
  <si>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</si>
  <si>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</si>
  <si>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</si>
  <si>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</si>
  <si>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</si>
  <si>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</si>
  <si>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</si>
  <si>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</si>
  <si>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</si>
  <si>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</si>
  <si>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</si>
  <si>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</si>
  <si>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</si>
  <si>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</si>
  <si>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</si>
  <si>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</si>
  <si>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</si>
  <si>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</si>
  <si>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(NA)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</si>
  <si>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</si>
  <si>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</si>
  <si>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</si>
  <si>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</si>
  <si>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</si>
  <si>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</si>
  <si>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</si>
  <si>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</si>
  <si>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</si>
  <si>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Highest value</t>
  </si>
  <si>
    <t>Lowest value</t>
  </si>
  <si>
    <t>NA Not available.</t>
  </si>
  <si>
    <t>\1 Includes employees outside the United States.</t>
  </si>
  <si>
    <t xml:space="preserve">&lt;http://www.census.gov/govs/www/apes.html&gt; (accessed 28 August 2000); </t>
  </si>
  <si>
    <t>&lt;http://www.census.gov/govs/apes/00emppub.pdf&gt; (issued February 2002) and</t>
  </si>
  <si>
    <t>&lt;http://www.census.gov/govs/apes/01emppub.pdf&gt; (issued October 2002).</t>
  </si>
  <si>
    <t>http://www.census.gov/govs/www/apes.html</t>
  </si>
  <si>
    <t>No. HS--46. Governmental Employment and Payrolls: 1946 to 2001</t>
  </si>
  <si>
    <t>Local government data are estimates subject to sampling variation; see source.]</t>
  </si>
  <si>
    <r>
      <t xml:space="preserve">Source: U.S. Census Bureau, </t>
    </r>
    <r>
      <rPr>
        <i/>
        <sz val="12"/>
        <rFont val="Courier New"/>
        <family val="3"/>
      </rPr>
      <t xml:space="preserve">Historical Statistics on Governmental Finances and </t>
    </r>
  </si>
  <si>
    <r>
      <t>Employment, and Public Employment,</t>
    </r>
    <r>
      <rPr>
        <sz val="12"/>
        <rFont val="Courier New"/>
        <family val="0"/>
      </rPr>
      <t xml:space="preserve"> series GE, No. 1, annual; 1993-1999, </t>
    </r>
  </si>
  <si>
    <r>
      <t xml:space="preserve">beginning 2000, </t>
    </r>
    <r>
      <rPr>
        <i/>
        <sz val="12"/>
        <rFont val="Courier New"/>
        <family val="3"/>
      </rPr>
      <t>Government Employment, March</t>
    </r>
    <r>
      <rPr>
        <sz val="12"/>
        <rFont val="Courier New"/>
        <family val="0"/>
      </rPr>
      <t xml:space="preserve"> (year), annual. For latest, see</t>
    </r>
  </si>
  <si>
    <t>INTERNET</t>
  </si>
  <si>
    <t>SYMBOLS</t>
  </si>
  <si>
    <t>FOOTNOTE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</si>
</sst>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;[Red]\-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1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3" fontId="0" fillId="0" borderId="2" xfId="0" applyNumberFormat="1" applyFont="1" applyAlignment="1">
      <alignment/>
    </xf>
    <xf numFmtId="165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/>
    </xf>
    <xf numFmtId="3" fontId="0" fillId="0" borderId="3" xfId="0" applyNumberFormat="1" applyFont="1" applyAlignment="1">
      <alignment/>
    </xf>
    <xf numFmtId="0" fontId="0" fillId="0" borderId="4" xfId="0" applyNumberFormat="1" applyFont="1" applyAlignment="1">
      <alignment/>
    </xf>
    <xf numFmtId="0" fontId="0" fillId="0" borderId="5" xfId="0" applyNumberFormat="1" applyFont="1" applyAlignment="1">
      <alignment/>
    </xf>
    <xf numFmtId="3" fontId="0" fillId="0" borderId="5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3" xfId="0" applyNumberFormat="1" applyFont="1" applyAlignment="1">
      <alignment horizontal="right"/>
    </xf>
    <xf numFmtId="3" fontId="0" fillId="0" borderId="3" xfId="0" applyNumberFormat="1" applyFont="1" applyAlignment="1">
      <alignment horizontal="right"/>
    </xf>
    <xf numFmtId="165" fontId="0" fillId="0" borderId="3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" fontId="0" fillId="2" borderId="2" xfId="0" applyNumberFormat="1" applyFont="1" applyFill="1" applyAlignment="1">
      <alignment/>
    </xf>
    <xf numFmtId="164" fontId="0" fillId="2" borderId="2" xfId="0" applyNumberFormat="1" applyFont="1" applyFill="1" applyAlignment="1">
      <alignment/>
    </xf>
    <xf numFmtId="0" fontId="0" fillId="2" borderId="2" xfId="0" applyNumberFormat="1" applyFont="1" applyFill="1" applyAlignment="1">
      <alignment/>
    </xf>
    <xf numFmtId="3" fontId="0" fillId="2" borderId="3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1" fontId="5" fillId="0" borderId="2" xfId="0" applyNumberFormat="1" applyFont="1" applyAlignment="1">
      <alignment/>
    </xf>
    <xf numFmtId="166" fontId="5" fillId="0" borderId="2" xfId="0" applyNumberFormat="1" applyFont="1" applyAlignment="1">
      <alignment/>
    </xf>
    <xf numFmtId="38" fontId="5" fillId="0" borderId="3" xfId="0" applyNumberFormat="1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6" fillId="0" borderId="0" xfId="15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govs/www/ape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showOutlineSymbols="0" zoomScale="87" zoomScaleNormal="87" workbookViewId="0" topLeftCell="A1">
      <selection activeCell="A2" sqref="A2"/>
    </sheetView>
  </sheetViews>
  <sheetFormatPr defaultColWidth="8.796875" defaultRowHeight="15.75"/>
  <cols>
    <col min="1" max="1" width="20.69921875" style="0" customWidth="1"/>
    <col min="2" max="3" width="0" style="0" hidden="1" customWidth="1"/>
    <col min="4" max="4" width="12.69921875" style="0" customWidth="1"/>
    <col min="5" max="5" width="14.69921875" style="0" customWidth="1"/>
    <col min="6" max="8" width="12.69921875" style="0" customWidth="1"/>
    <col min="9" max="9" width="1.69921875" style="0" customWidth="1"/>
    <col min="10" max="10" width="12.69921875" style="0" customWidth="1"/>
    <col min="11" max="11" width="13.69921875" style="0" customWidth="1"/>
    <col min="12" max="14" width="12.69921875" style="0" customWidth="1"/>
    <col min="15" max="16384" width="9.69921875" style="0" customWidth="1"/>
  </cols>
  <sheetData>
    <row r="1" spans="1:18" ht="16.5">
      <c r="A1" s="18" t="s">
        <v>83</v>
      </c>
      <c r="B1" s="13"/>
      <c r="C1" s="13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6.5">
      <c r="A3" s="40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>
      <c r="A5" s="17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5.75">
      <c r="A7" s="2"/>
      <c r="B7" s="2"/>
      <c r="C7" s="2"/>
      <c r="D7" s="11"/>
      <c r="E7" s="2"/>
      <c r="F7" s="2"/>
      <c r="G7" s="2"/>
      <c r="H7" s="2"/>
      <c r="I7" s="2"/>
      <c r="J7" s="11"/>
      <c r="K7" s="2"/>
      <c r="L7" s="2"/>
      <c r="M7" s="2"/>
      <c r="N7" s="2"/>
      <c r="O7" s="14"/>
      <c r="P7" s="14"/>
      <c r="Q7" s="14"/>
      <c r="R7" s="14"/>
    </row>
    <row r="8" spans="1:18" ht="15.75">
      <c r="A8" s="14"/>
      <c r="B8" s="14"/>
      <c r="C8" s="14"/>
      <c r="D8" s="8"/>
      <c r="E8" s="19" t="s">
        <v>2</v>
      </c>
      <c r="F8" s="14"/>
      <c r="G8" s="14"/>
      <c r="H8" s="14"/>
      <c r="I8" s="14"/>
      <c r="J8" s="8"/>
      <c r="K8" s="14"/>
      <c r="L8" s="20" t="s">
        <v>3</v>
      </c>
      <c r="M8" s="14"/>
      <c r="N8" s="14"/>
      <c r="O8" s="14"/>
      <c r="P8" s="14"/>
      <c r="Q8" s="14"/>
      <c r="R8" s="14"/>
    </row>
    <row r="9" spans="1:18" ht="15.75">
      <c r="A9" s="14"/>
      <c r="B9" s="14" t="s">
        <v>4</v>
      </c>
      <c r="C9" s="14"/>
      <c r="D9" s="10"/>
      <c r="E9" s="1"/>
      <c r="F9" s="10"/>
      <c r="G9" s="1"/>
      <c r="H9" s="1"/>
      <c r="I9" s="14"/>
      <c r="J9" s="10"/>
      <c r="K9" s="1"/>
      <c r="L9" s="1"/>
      <c r="M9" s="1"/>
      <c r="N9" s="1"/>
      <c r="O9" s="14"/>
      <c r="P9" s="14"/>
      <c r="Q9" s="14"/>
      <c r="R9" s="14"/>
    </row>
    <row r="10" spans="1:18" ht="15.75">
      <c r="A10" s="20" t="s">
        <v>5</v>
      </c>
      <c r="B10" s="14" t="s">
        <v>6</v>
      </c>
      <c r="C10" s="14"/>
      <c r="D10" s="8"/>
      <c r="E10" s="24" t="s">
        <v>7</v>
      </c>
      <c r="F10" s="8" t="s">
        <v>8</v>
      </c>
      <c r="G10" s="14"/>
      <c r="H10" s="14"/>
      <c r="I10" s="14"/>
      <c r="J10" s="8"/>
      <c r="K10" s="24" t="s">
        <v>7</v>
      </c>
      <c r="L10" s="14" t="s">
        <v>8</v>
      </c>
      <c r="M10" s="14"/>
      <c r="N10" s="14"/>
      <c r="O10" s="14"/>
      <c r="P10" s="14"/>
      <c r="Q10" s="14"/>
      <c r="R10" s="14"/>
    </row>
    <row r="11" spans="1:18" ht="15.75">
      <c r="A11" s="14"/>
      <c r="B11" s="14" t="s">
        <v>9</v>
      </c>
      <c r="C11" s="14"/>
      <c r="D11" s="21" t="s">
        <v>10</v>
      </c>
      <c r="E11" s="24" t="s">
        <v>11</v>
      </c>
      <c r="F11" s="10"/>
      <c r="G11" s="1"/>
      <c r="H11" s="1"/>
      <c r="I11" s="14"/>
      <c r="J11" s="21" t="s">
        <v>10</v>
      </c>
      <c r="K11" s="24" t="s">
        <v>11</v>
      </c>
      <c r="L11" s="10"/>
      <c r="M11" s="1"/>
      <c r="N11" s="1"/>
      <c r="O11" s="14"/>
      <c r="P11" s="14"/>
      <c r="Q11" s="14"/>
      <c r="R11" s="14"/>
    </row>
    <row r="12" spans="1:18" ht="15.75">
      <c r="A12" s="14"/>
      <c r="B12" s="14"/>
      <c r="C12" s="14"/>
      <c r="D12" s="21" t="s">
        <v>12</v>
      </c>
      <c r="E12" s="24" t="s">
        <v>13</v>
      </c>
      <c r="F12" s="21" t="s">
        <v>14</v>
      </c>
      <c r="G12" s="24" t="s">
        <v>15</v>
      </c>
      <c r="H12" s="24" t="s">
        <v>16</v>
      </c>
      <c r="I12" s="14"/>
      <c r="J12" s="21" t="s">
        <v>12</v>
      </c>
      <c r="K12" s="24" t="s">
        <v>17</v>
      </c>
      <c r="L12" s="21" t="s">
        <v>14</v>
      </c>
      <c r="M12" s="24" t="s">
        <v>15</v>
      </c>
      <c r="N12" s="24" t="s">
        <v>16</v>
      </c>
      <c r="O12" s="14"/>
      <c r="P12" s="14"/>
      <c r="Q12" s="14"/>
      <c r="R12" s="14"/>
    </row>
    <row r="13" spans="1:18" ht="15.75">
      <c r="A13" s="14"/>
      <c r="B13" s="14"/>
      <c r="C13" s="14"/>
      <c r="D13" s="8"/>
      <c r="E13" s="14"/>
      <c r="F13" s="8"/>
      <c r="G13" s="14"/>
      <c r="H13" s="14"/>
      <c r="I13" s="14"/>
      <c r="J13" s="8"/>
      <c r="K13" s="14"/>
      <c r="L13" s="8"/>
      <c r="M13" s="14"/>
      <c r="N13" s="14"/>
      <c r="O13" s="14"/>
      <c r="P13" s="14"/>
      <c r="Q13" s="14"/>
      <c r="R13" s="14"/>
    </row>
    <row r="14" spans="1:18" ht="15.75">
      <c r="A14" s="7" t="s">
        <v>18</v>
      </c>
      <c r="B14" s="7">
        <f aca="true" t="shared" si="0" ref="B14:B45">D14-E14-F14</f>
        <v>0</v>
      </c>
      <c r="C14" s="4">
        <f aca="true" t="shared" si="1" ref="C14:C45">J14-K14-L14</f>
        <v>0</v>
      </c>
      <c r="D14" s="12">
        <v>6001</v>
      </c>
      <c r="E14" s="5">
        <v>2434</v>
      </c>
      <c r="F14" s="12">
        <v>3567</v>
      </c>
      <c r="G14" s="5">
        <v>804</v>
      </c>
      <c r="H14" s="5">
        <v>2762</v>
      </c>
      <c r="I14" s="7"/>
      <c r="J14" s="12">
        <v>1155.5</v>
      </c>
      <c r="K14" s="5">
        <v>571.5</v>
      </c>
      <c r="L14" s="12">
        <v>584</v>
      </c>
      <c r="M14" s="5">
        <v>128</v>
      </c>
      <c r="N14" s="5">
        <v>456</v>
      </c>
      <c r="O14" s="17"/>
      <c r="P14" s="17"/>
      <c r="Q14" s="17"/>
      <c r="R14" s="17"/>
    </row>
    <row r="15" spans="1:18" ht="15.75">
      <c r="A15" s="17" t="s">
        <v>19</v>
      </c>
      <c r="B15" s="7">
        <f t="shared" si="0"/>
        <v>0</v>
      </c>
      <c r="C15" s="4">
        <f t="shared" si="1"/>
        <v>0</v>
      </c>
      <c r="D15" s="9">
        <v>5791</v>
      </c>
      <c r="E15" s="15">
        <v>2002</v>
      </c>
      <c r="F15" s="9">
        <v>3789</v>
      </c>
      <c r="G15" s="15">
        <v>909</v>
      </c>
      <c r="H15" s="15">
        <v>2880</v>
      </c>
      <c r="I15" s="17"/>
      <c r="J15" s="9">
        <v>1183.7</v>
      </c>
      <c r="K15" s="15">
        <v>481.4</v>
      </c>
      <c r="L15" s="9">
        <v>702.3</v>
      </c>
      <c r="M15" s="15">
        <v>160.8</v>
      </c>
      <c r="N15" s="15">
        <v>541.5</v>
      </c>
      <c r="O15" s="17"/>
      <c r="P15" s="17"/>
      <c r="Q15" s="17"/>
      <c r="R15" s="17"/>
    </row>
    <row r="16" spans="1:18" ht="15.75">
      <c r="A16" s="17" t="s">
        <v>20</v>
      </c>
      <c r="B16" s="7">
        <f t="shared" si="0"/>
        <v>0</v>
      </c>
      <c r="C16" s="4">
        <f t="shared" si="1"/>
        <v>0</v>
      </c>
      <c r="D16" s="9">
        <v>6042</v>
      </c>
      <c r="E16" s="15">
        <v>2076</v>
      </c>
      <c r="F16" s="9">
        <v>3966</v>
      </c>
      <c r="G16" s="15">
        <v>963</v>
      </c>
      <c r="H16" s="15">
        <v>3002</v>
      </c>
      <c r="I16" s="17"/>
      <c r="J16" s="9">
        <v>1329</v>
      </c>
      <c r="K16" s="15">
        <v>533.9</v>
      </c>
      <c r="L16" s="9">
        <v>795.1</v>
      </c>
      <c r="M16" s="15">
        <v>184.9</v>
      </c>
      <c r="N16" s="15">
        <v>610.1</v>
      </c>
      <c r="O16" s="17"/>
      <c r="P16" s="17"/>
      <c r="Q16" s="17"/>
      <c r="R16" s="17"/>
    </row>
    <row r="17" spans="1:18" ht="15.75">
      <c r="A17" s="17" t="s">
        <v>21</v>
      </c>
      <c r="B17" s="7">
        <f t="shared" si="0"/>
        <v>0</v>
      </c>
      <c r="C17" s="4">
        <f t="shared" si="1"/>
        <v>0.09999999999990905</v>
      </c>
      <c r="D17" s="9">
        <v>6203</v>
      </c>
      <c r="E17" s="15">
        <v>2047</v>
      </c>
      <c r="F17" s="9">
        <v>4156</v>
      </c>
      <c r="G17" s="15">
        <v>1037</v>
      </c>
      <c r="H17" s="15">
        <v>3119</v>
      </c>
      <c r="I17" s="17"/>
      <c r="J17" s="9">
        <v>1406</v>
      </c>
      <c r="K17" s="15">
        <v>539.2</v>
      </c>
      <c r="L17" s="9">
        <v>866.7</v>
      </c>
      <c r="M17" s="15">
        <v>209.8</v>
      </c>
      <c r="N17" s="15">
        <v>656.9</v>
      </c>
      <c r="O17" s="17"/>
      <c r="P17" s="17"/>
      <c r="Q17" s="17"/>
      <c r="R17" s="17"/>
    </row>
    <row r="18" spans="1:18" ht="15.75">
      <c r="A18" s="32" t="s">
        <v>22</v>
      </c>
      <c r="B18" s="29">
        <f t="shared" si="0"/>
        <v>0</v>
      </c>
      <c r="C18" s="28">
        <f t="shared" si="1"/>
        <v>-0.09999999999990905</v>
      </c>
      <c r="D18" s="30">
        <v>6402</v>
      </c>
      <c r="E18" s="31">
        <v>2117</v>
      </c>
      <c r="F18" s="30">
        <v>4285</v>
      </c>
      <c r="G18" s="31">
        <v>1057</v>
      </c>
      <c r="H18" s="31">
        <v>3228</v>
      </c>
      <c r="I18" s="32"/>
      <c r="J18" s="30">
        <v>1527.9</v>
      </c>
      <c r="K18" s="31">
        <v>613.4</v>
      </c>
      <c r="L18" s="30">
        <v>914.6</v>
      </c>
      <c r="M18" s="31">
        <v>218.4</v>
      </c>
      <c r="N18" s="31">
        <v>696.2</v>
      </c>
      <c r="O18" s="17"/>
      <c r="P18" s="17"/>
      <c r="Q18" s="17"/>
      <c r="R18" s="17"/>
    </row>
    <row r="19" spans="1:18" ht="15.75">
      <c r="A19" s="17" t="s">
        <v>23</v>
      </c>
      <c r="B19" s="7">
        <f t="shared" si="0"/>
        <v>0</v>
      </c>
      <c r="C19" s="4">
        <f t="shared" si="1"/>
        <v>0</v>
      </c>
      <c r="D19" s="9">
        <v>6802</v>
      </c>
      <c r="E19" s="15">
        <v>2515</v>
      </c>
      <c r="F19" s="9">
        <v>4287</v>
      </c>
      <c r="G19" s="15">
        <v>1070</v>
      </c>
      <c r="H19" s="15">
        <v>3218</v>
      </c>
      <c r="I19" s="17"/>
      <c r="J19" s="9">
        <v>1865.4</v>
      </c>
      <c r="K19" s="15">
        <v>857.4</v>
      </c>
      <c r="L19" s="9">
        <v>1008</v>
      </c>
      <c r="M19" s="15">
        <v>245.8</v>
      </c>
      <c r="N19" s="15">
        <v>762.3</v>
      </c>
      <c r="O19" s="17"/>
      <c r="P19" s="17"/>
      <c r="Q19" s="17"/>
      <c r="R19" s="17"/>
    </row>
    <row r="20" spans="1:18" ht="15.75">
      <c r="A20" s="17" t="s">
        <v>24</v>
      </c>
      <c r="B20" s="7">
        <f t="shared" si="0"/>
        <v>0</v>
      </c>
      <c r="C20" s="4">
        <f t="shared" si="1"/>
        <v>0</v>
      </c>
      <c r="D20" s="9">
        <v>7105</v>
      </c>
      <c r="E20" s="15">
        <v>2583</v>
      </c>
      <c r="F20" s="9">
        <v>4522</v>
      </c>
      <c r="G20" s="15">
        <v>1060</v>
      </c>
      <c r="H20" s="15">
        <v>3461</v>
      </c>
      <c r="I20" s="17"/>
      <c r="J20" s="9">
        <v>1979.6</v>
      </c>
      <c r="K20" s="15">
        <v>855.9</v>
      </c>
      <c r="L20" s="9">
        <v>1123.7</v>
      </c>
      <c r="M20" s="15">
        <v>260.3</v>
      </c>
      <c r="N20" s="15">
        <v>863.4</v>
      </c>
      <c r="O20" s="17"/>
      <c r="P20" s="17"/>
      <c r="Q20" s="17"/>
      <c r="R20" s="17"/>
    </row>
    <row r="21" spans="1:18" ht="15.75">
      <c r="A21" s="17" t="s">
        <v>25</v>
      </c>
      <c r="B21" s="7">
        <f t="shared" si="0"/>
        <v>0</v>
      </c>
      <c r="C21" s="4">
        <f t="shared" si="1"/>
        <v>0</v>
      </c>
      <c r="D21" s="9">
        <v>7048</v>
      </c>
      <c r="E21" s="15">
        <v>2385</v>
      </c>
      <c r="F21" s="9">
        <v>4663</v>
      </c>
      <c r="G21" s="15">
        <v>1082</v>
      </c>
      <c r="H21" s="15">
        <v>3580</v>
      </c>
      <c r="I21" s="17"/>
      <c r="J21" s="9">
        <v>2013.6</v>
      </c>
      <c r="K21" s="15">
        <v>793.1</v>
      </c>
      <c r="L21" s="9">
        <v>1220.5</v>
      </c>
      <c r="M21" s="15">
        <v>278.6</v>
      </c>
      <c r="N21" s="15">
        <v>941.9</v>
      </c>
      <c r="O21" s="17"/>
      <c r="P21" s="17"/>
      <c r="Q21" s="17"/>
      <c r="R21" s="17"/>
    </row>
    <row r="22" spans="1:18" ht="15.75">
      <c r="A22" s="17" t="s">
        <v>26</v>
      </c>
      <c r="B22" s="7">
        <f t="shared" si="0"/>
        <v>0</v>
      </c>
      <c r="C22" s="4">
        <f t="shared" si="1"/>
        <v>0</v>
      </c>
      <c r="D22" s="9">
        <v>7232</v>
      </c>
      <c r="E22" s="15">
        <v>2373</v>
      </c>
      <c r="F22" s="9">
        <v>4859</v>
      </c>
      <c r="G22" s="15">
        <v>1149</v>
      </c>
      <c r="H22" s="15">
        <v>3710</v>
      </c>
      <c r="I22" s="17"/>
      <c r="J22" s="9">
        <v>2103.1</v>
      </c>
      <c r="K22" s="15">
        <v>784.8</v>
      </c>
      <c r="L22" s="9">
        <v>1318.3</v>
      </c>
      <c r="M22" s="15">
        <v>300.7</v>
      </c>
      <c r="N22" s="15">
        <v>1017.5</v>
      </c>
      <c r="O22" s="17"/>
      <c r="P22" s="17"/>
      <c r="Q22" s="17"/>
      <c r="R22" s="17"/>
    </row>
    <row r="23" spans="1:18" ht="15.75">
      <c r="A23" s="17" t="s">
        <v>27</v>
      </c>
      <c r="B23" s="7">
        <f t="shared" si="0"/>
        <v>0</v>
      </c>
      <c r="C23" s="4">
        <f t="shared" si="1"/>
        <v>0</v>
      </c>
      <c r="D23" s="9">
        <v>7432</v>
      </c>
      <c r="E23" s="15">
        <v>2378</v>
      </c>
      <c r="F23" s="9">
        <v>5054</v>
      </c>
      <c r="G23" s="15">
        <v>1199</v>
      </c>
      <c r="H23" s="15">
        <v>3855</v>
      </c>
      <c r="I23" s="17"/>
      <c r="J23" s="9">
        <v>2264.5</v>
      </c>
      <c r="K23" s="15">
        <v>845.7</v>
      </c>
      <c r="L23" s="9">
        <v>1418.8</v>
      </c>
      <c r="M23" s="15">
        <v>325.9</v>
      </c>
      <c r="N23" s="15">
        <v>1092.9</v>
      </c>
      <c r="O23" s="17"/>
      <c r="P23" s="17"/>
      <c r="Q23" s="17"/>
      <c r="R23" s="17"/>
    </row>
    <row r="24" spans="1:18" ht="15.75">
      <c r="A24" s="17" t="s">
        <v>28</v>
      </c>
      <c r="B24" s="7">
        <f t="shared" si="0"/>
        <v>0</v>
      </c>
      <c r="C24" s="4">
        <f t="shared" si="1"/>
        <v>0</v>
      </c>
      <c r="D24" s="9">
        <v>7685</v>
      </c>
      <c r="E24" s="15">
        <v>2410</v>
      </c>
      <c r="F24" s="9">
        <v>5275</v>
      </c>
      <c r="G24" s="15">
        <v>1268</v>
      </c>
      <c r="H24" s="15">
        <v>4007</v>
      </c>
      <c r="I24" s="17"/>
      <c r="J24" s="9">
        <v>2509.4</v>
      </c>
      <c r="K24" s="15">
        <v>943.7</v>
      </c>
      <c r="L24" s="9">
        <v>1565.7</v>
      </c>
      <c r="M24" s="15">
        <v>366.5</v>
      </c>
      <c r="N24" s="15">
        <v>1199.2</v>
      </c>
      <c r="O24" s="17"/>
      <c r="P24" s="17"/>
      <c r="Q24" s="17"/>
      <c r="R24" s="17"/>
    </row>
    <row r="25" spans="1:18" ht="15.75">
      <c r="A25" s="17" t="s">
        <v>29</v>
      </c>
      <c r="B25" s="7">
        <f t="shared" si="0"/>
        <v>0</v>
      </c>
      <c r="C25" s="4">
        <f t="shared" si="1"/>
        <v>0</v>
      </c>
      <c r="D25" s="9">
        <v>8047</v>
      </c>
      <c r="E25" s="15">
        <v>2439</v>
      </c>
      <c r="F25" s="9">
        <v>5608</v>
      </c>
      <c r="G25" s="15">
        <v>1300</v>
      </c>
      <c r="H25" s="15">
        <v>4307</v>
      </c>
      <c r="I25" s="17"/>
      <c r="J25" s="9">
        <v>2533.1</v>
      </c>
      <c r="K25" s="15">
        <v>918.6</v>
      </c>
      <c r="L25" s="9">
        <v>1614.5</v>
      </c>
      <c r="M25" s="15">
        <v>372.5</v>
      </c>
      <c r="N25" s="15">
        <v>1242</v>
      </c>
      <c r="O25" s="17"/>
      <c r="P25" s="17"/>
      <c r="Q25" s="17"/>
      <c r="R25" s="17"/>
    </row>
    <row r="26" spans="1:18" ht="15.75">
      <c r="A26" s="17" t="s">
        <v>30</v>
      </c>
      <c r="B26" s="7">
        <f t="shared" si="0"/>
        <v>0</v>
      </c>
      <c r="C26" s="4">
        <f t="shared" si="1"/>
        <v>0</v>
      </c>
      <c r="D26" s="9">
        <v>8297</v>
      </c>
      <c r="E26" s="15">
        <v>2405</v>
      </c>
      <c r="F26" s="9">
        <v>5892</v>
      </c>
      <c r="G26" s="15">
        <v>1408</v>
      </c>
      <c r="H26" s="15">
        <v>4484</v>
      </c>
      <c r="I26" s="17"/>
      <c r="J26" s="9">
        <v>2977.2</v>
      </c>
      <c r="K26" s="15">
        <v>1091.4</v>
      </c>
      <c r="L26" s="9">
        <v>1885.8</v>
      </c>
      <c r="M26" s="15">
        <v>446.5</v>
      </c>
      <c r="N26" s="15">
        <v>1439.3</v>
      </c>
      <c r="O26" s="17"/>
      <c r="P26" s="17"/>
      <c r="Q26" s="17"/>
      <c r="R26" s="17"/>
    </row>
    <row r="27" spans="1:18" ht="15.75">
      <c r="A27" s="17" t="s">
        <v>31</v>
      </c>
      <c r="B27" s="7">
        <f t="shared" si="0"/>
        <v>0</v>
      </c>
      <c r="C27" s="4">
        <f t="shared" si="1"/>
        <v>0</v>
      </c>
      <c r="D27" s="9">
        <v>8487</v>
      </c>
      <c r="E27" s="15">
        <v>2399</v>
      </c>
      <c r="F27" s="9">
        <v>6088</v>
      </c>
      <c r="G27" s="15">
        <v>1454</v>
      </c>
      <c r="H27" s="15">
        <v>4634</v>
      </c>
      <c r="I27" s="17"/>
      <c r="J27" s="9">
        <v>3114.4</v>
      </c>
      <c r="K27" s="15">
        <v>1072.7</v>
      </c>
      <c r="L27" s="9">
        <v>2041.7</v>
      </c>
      <c r="M27" s="15">
        <v>485.4</v>
      </c>
      <c r="N27" s="15">
        <v>1556.3</v>
      </c>
      <c r="O27" s="17"/>
      <c r="P27" s="17"/>
      <c r="Q27" s="17"/>
      <c r="R27" s="17"/>
    </row>
    <row r="28" spans="1:18" ht="15.75">
      <c r="A28" s="32" t="s">
        <v>32</v>
      </c>
      <c r="B28" s="29">
        <f t="shared" si="0"/>
        <v>0</v>
      </c>
      <c r="C28" s="28">
        <f t="shared" si="1"/>
        <v>0</v>
      </c>
      <c r="D28" s="30">
        <v>8808</v>
      </c>
      <c r="E28" s="31">
        <v>2421</v>
      </c>
      <c r="F28" s="30">
        <v>6387</v>
      </c>
      <c r="G28" s="31">
        <v>1527</v>
      </c>
      <c r="H28" s="31">
        <v>4860</v>
      </c>
      <c r="I28" s="32"/>
      <c r="J28" s="30">
        <v>3332.8</v>
      </c>
      <c r="K28" s="31">
        <v>1117.8</v>
      </c>
      <c r="L28" s="30">
        <v>2215</v>
      </c>
      <c r="M28" s="31">
        <v>524.1</v>
      </c>
      <c r="N28" s="31">
        <v>1690.9</v>
      </c>
      <c r="O28" s="17"/>
      <c r="P28" s="17"/>
      <c r="Q28" s="17"/>
      <c r="R28" s="17"/>
    </row>
    <row r="29" spans="1:18" ht="15.75">
      <c r="A29" s="17" t="s">
        <v>33</v>
      </c>
      <c r="B29" s="7">
        <f t="shared" si="0"/>
        <v>0</v>
      </c>
      <c r="C29" s="4">
        <f t="shared" si="1"/>
        <v>0</v>
      </c>
      <c r="D29" s="9">
        <v>9100</v>
      </c>
      <c r="E29" s="15">
        <v>2484</v>
      </c>
      <c r="F29" s="9">
        <v>6616</v>
      </c>
      <c r="G29" s="15">
        <v>1625</v>
      </c>
      <c r="H29" s="15">
        <v>4992</v>
      </c>
      <c r="I29" s="17"/>
      <c r="J29" s="9">
        <v>3633.5</v>
      </c>
      <c r="K29" s="15">
        <v>1213.6</v>
      </c>
      <c r="L29" s="9">
        <v>2419.9</v>
      </c>
      <c r="M29" s="15">
        <v>586.2</v>
      </c>
      <c r="N29" s="15">
        <v>1833.7</v>
      </c>
      <c r="O29" s="17"/>
      <c r="P29" s="17"/>
      <c r="Q29" s="17"/>
      <c r="R29" s="17"/>
    </row>
    <row r="30" spans="1:18" ht="15.75">
      <c r="A30" s="17" t="s">
        <v>34</v>
      </c>
      <c r="B30" s="7">
        <f t="shared" si="0"/>
        <v>0</v>
      </c>
      <c r="C30" s="4">
        <f t="shared" si="1"/>
        <v>0</v>
      </c>
      <c r="D30" s="9">
        <v>9388</v>
      </c>
      <c r="E30" s="15">
        <v>2539</v>
      </c>
      <c r="F30" s="9">
        <v>6849</v>
      </c>
      <c r="G30" s="15">
        <v>1680</v>
      </c>
      <c r="H30" s="15">
        <v>5169</v>
      </c>
      <c r="I30" s="17"/>
      <c r="J30" s="9">
        <v>3966.2</v>
      </c>
      <c r="K30" s="15">
        <v>1346.9</v>
      </c>
      <c r="L30" s="9">
        <v>2619.3</v>
      </c>
      <c r="M30" s="15">
        <v>634.6</v>
      </c>
      <c r="N30" s="15">
        <v>1984.7</v>
      </c>
      <c r="O30" s="17"/>
      <c r="P30" s="17"/>
      <c r="Q30" s="17"/>
      <c r="R30" s="17"/>
    </row>
    <row r="31" spans="1:18" ht="15.75">
      <c r="A31" s="17" t="s">
        <v>35</v>
      </c>
      <c r="B31" s="7">
        <f t="shared" si="0"/>
        <v>0</v>
      </c>
      <c r="C31" s="4">
        <f t="shared" si="1"/>
        <v>0</v>
      </c>
      <c r="D31" s="9">
        <v>9736</v>
      </c>
      <c r="E31" s="15">
        <v>2548</v>
      </c>
      <c r="F31" s="9">
        <v>7188</v>
      </c>
      <c r="G31" s="15">
        <v>1775</v>
      </c>
      <c r="H31" s="15">
        <v>5413</v>
      </c>
      <c r="I31" s="17"/>
      <c r="J31" s="9">
        <v>4263.5</v>
      </c>
      <c r="K31" s="15">
        <v>1423.2</v>
      </c>
      <c r="L31" s="9">
        <v>2840.3</v>
      </c>
      <c r="M31" s="15">
        <v>696.4</v>
      </c>
      <c r="N31" s="15">
        <v>2143.9</v>
      </c>
      <c r="O31" s="17"/>
      <c r="P31" s="17"/>
      <c r="Q31" s="17"/>
      <c r="R31" s="17"/>
    </row>
    <row r="32" spans="1:18" ht="15.75">
      <c r="A32" s="17" t="s">
        <v>36</v>
      </c>
      <c r="B32" s="7">
        <f t="shared" si="0"/>
        <v>0</v>
      </c>
      <c r="C32" s="4">
        <f t="shared" si="1"/>
        <v>0</v>
      </c>
      <c r="D32" s="9">
        <v>10064</v>
      </c>
      <c r="E32" s="15">
        <v>2528</v>
      </c>
      <c r="F32" s="9">
        <v>7536</v>
      </c>
      <c r="G32" s="15">
        <v>1873</v>
      </c>
      <c r="H32" s="15">
        <v>5663</v>
      </c>
      <c r="I32" s="17"/>
      <c r="J32" s="9">
        <v>4572.4</v>
      </c>
      <c r="K32" s="15">
        <v>1475.2</v>
      </c>
      <c r="L32" s="9">
        <v>3097.2</v>
      </c>
      <c r="M32" s="15">
        <v>761.1</v>
      </c>
      <c r="N32" s="15">
        <v>2336.1</v>
      </c>
      <c r="O32" s="17"/>
      <c r="P32" s="17"/>
      <c r="Q32" s="17"/>
      <c r="R32" s="17"/>
    </row>
    <row r="33" spans="1:18" ht="15.75">
      <c r="A33" s="17" t="s">
        <v>37</v>
      </c>
      <c r="B33" s="7">
        <f t="shared" si="0"/>
        <v>0</v>
      </c>
      <c r="C33" s="4">
        <f t="shared" si="1"/>
        <v>0</v>
      </c>
      <c r="D33" s="9">
        <v>10589</v>
      </c>
      <c r="E33" s="15">
        <v>2588</v>
      </c>
      <c r="F33" s="9">
        <v>8001</v>
      </c>
      <c r="G33" s="15">
        <v>2028</v>
      </c>
      <c r="H33" s="15">
        <v>5973</v>
      </c>
      <c r="I33" s="17"/>
      <c r="J33" s="9">
        <v>4884</v>
      </c>
      <c r="K33" s="15">
        <v>1483.7</v>
      </c>
      <c r="L33" s="9">
        <v>3400.3</v>
      </c>
      <c r="M33" s="15">
        <v>849.2</v>
      </c>
      <c r="N33" s="15">
        <v>2551.1</v>
      </c>
      <c r="O33" s="17"/>
      <c r="P33" s="17"/>
      <c r="Q33" s="17"/>
      <c r="R33" s="17"/>
    </row>
    <row r="34" spans="1:18" ht="15.75">
      <c r="A34" s="17" t="s">
        <v>38</v>
      </c>
      <c r="B34" s="7">
        <f t="shared" si="0"/>
        <v>0</v>
      </c>
      <c r="C34" s="4">
        <f t="shared" si="1"/>
        <v>0</v>
      </c>
      <c r="D34" s="9">
        <v>11388</v>
      </c>
      <c r="E34" s="15">
        <v>2861</v>
      </c>
      <c r="F34" s="9">
        <v>8527</v>
      </c>
      <c r="G34" s="15">
        <v>2211</v>
      </c>
      <c r="H34" s="15">
        <v>6316</v>
      </c>
      <c r="I34" s="17"/>
      <c r="J34" s="9">
        <v>5463</v>
      </c>
      <c r="K34" s="15">
        <v>1664.8</v>
      </c>
      <c r="L34" s="9">
        <v>3798.2</v>
      </c>
      <c r="M34" s="15">
        <v>975.2</v>
      </c>
      <c r="N34" s="15">
        <v>2823</v>
      </c>
      <c r="O34" s="17"/>
      <c r="P34" s="17"/>
      <c r="Q34" s="17"/>
      <c r="R34" s="17"/>
    </row>
    <row r="35" spans="1:18" ht="15.75">
      <c r="A35" s="17" t="s">
        <v>39</v>
      </c>
      <c r="B35" s="7">
        <f t="shared" si="0"/>
        <v>0</v>
      </c>
      <c r="C35" s="4">
        <f t="shared" si="1"/>
        <v>0</v>
      </c>
      <c r="D35" s="9">
        <v>11867</v>
      </c>
      <c r="E35" s="15">
        <v>2993</v>
      </c>
      <c r="F35" s="9">
        <v>8874</v>
      </c>
      <c r="G35" s="15">
        <v>2335</v>
      </c>
      <c r="H35" s="15">
        <v>6539</v>
      </c>
      <c r="I35" s="17"/>
      <c r="J35" s="9">
        <v>6055.5</v>
      </c>
      <c r="K35" s="15">
        <v>1842.3</v>
      </c>
      <c r="L35" s="9">
        <v>4213.2</v>
      </c>
      <c r="M35" s="15">
        <v>1105.5</v>
      </c>
      <c r="N35" s="15">
        <v>3107.7</v>
      </c>
      <c r="O35" s="17"/>
      <c r="P35" s="17"/>
      <c r="Q35" s="17"/>
      <c r="R35" s="17"/>
    </row>
    <row r="36" spans="1:18" ht="15.75">
      <c r="A36" s="17" t="s">
        <v>40</v>
      </c>
      <c r="B36" s="7">
        <f t="shared" si="0"/>
        <v>0</v>
      </c>
      <c r="C36" s="4">
        <f t="shared" si="1"/>
        <v>0</v>
      </c>
      <c r="D36" s="9">
        <v>12342</v>
      </c>
      <c r="E36" s="15">
        <v>2984</v>
      </c>
      <c r="F36" s="9">
        <v>9358</v>
      </c>
      <c r="G36" s="15">
        <v>2495</v>
      </c>
      <c r="H36" s="15">
        <v>6864</v>
      </c>
      <c r="I36" s="17"/>
      <c r="J36" s="9">
        <v>6889.2</v>
      </c>
      <c r="K36" s="15">
        <v>2137.3</v>
      </c>
      <c r="L36" s="9">
        <v>4751.9</v>
      </c>
      <c r="M36" s="15">
        <v>1256.6</v>
      </c>
      <c r="N36" s="15">
        <v>3495.2</v>
      </c>
      <c r="O36" s="17"/>
      <c r="P36" s="17"/>
      <c r="Q36" s="17"/>
      <c r="R36" s="17"/>
    </row>
    <row r="37" spans="1:18" ht="15.75">
      <c r="A37" s="17" t="s">
        <v>41</v>
      </c>
      <c r="B37" s="7">
        <f t="shared" si="0"/>
        <v>0</v>
      </c>
      <c r="C37" s="4">
        <f t="shared" si="1"/>
        <v>0</v>
      </c>
      <c r="D37" s="9">
        <v>12685</v>
      </c>
      <c r="E37" s="15">
        <v>2969</v>
      </c>
      <c r="F37" s="9">
        <v>9716</v>
      </c>
      <c r="G37" s="15">
        <v>2614</v>
      </c>
      <c r="H37" s="15">
        <v>7102</v>
      </c>
      <c r="I37" s="17"/>
      <c r="J37" s="9">
        <v>7587.6</v>
      </c>
      <c r="K37" s="15">
        <v>2335.3</v>
      </c>
      <c r="L37" s="9">
        <v>5252.3</v>
      </c>
      <c r="M37" s="15">
        <v>1430.5</v>
      </c>
      <c r="N37" s="15">
        <v>3821.7</v>
      </c>
      <c r="O37" s="17"/>
      <c r="P37" s="17"/>
      <c r="Q37" s="17"/>
      <c r="R37" s="17"/>
    </row>
    <row r="38" spans="1:18" ht="15.75">
      <c r="A38" s="32" t="s">
        <v>42</v>
      </c>
      <c r="B38" s="29">
        <f t="shared" si="0"/>
        <v>0</v>
      </c>
      <c r="C38" s="28">
        <f t="shared" si="1"/>
        <v>-0.09999999999854481</v>
      </c>
      <c r="D38" s="30">
        <v>13028</v>
      </c>
      <c r="E38" s="31">
        <v>2881</v>
      </c>
      <c r="F38" s="30">
        <v>10147</v>
      </c>
      <c r="G38" s="31">
        <v>2755</v>
      </c>
      <c r="H38" s="31">
        <v>7392</v>
      </c>
      <c r="I38" s="32"/>
      <c r="J38" s="30">
        <v>8334.2</v>
      </c>
      <c r="K38" s="31">
        <v>2427.9</v>
      </c>
      <c r="L38" s="30">
        <v>5906.4</v>
      </c>
      <c r="M38" s="31">
        <v>1612.2</v>
      </c>
      <c r="N38" s="31">
        <v>4294.2</v>
      </c>
      <c r="O38" s="17"/>
      <c r="P38" s="17"/>
      <c r="Q38" s="17"/>
      <c r="R38" s="17"/>
    </row>
    <row r="39" spans="1:18" ht="15.75">
      <c r="A39" s="17" t="s">
        <v>43</v>
      </c>
      <c r="B39" s="7">
        <f t="shared" si="0"/>
        <v>0</v>
      </c>
      <c r="C39" s="4">
        <f t="shared" si="1"/>
        <v>0</v>
      </c>
      <c r="D39" s="9">
        <v>13316</v>
      </c>
      <c r="E39" s="15">
        <v>2872</v>
      </c>
      <c r="F39" s="9">
        <v>10444</v>
      </c>
      <c r="G39" s="15">
        <v>2832</v>
      </c>
      <c r="H39" s="15">
        <v>7612</v>
      </c>
      <c r="I39" s="17"/>
      <c r="J39" s="9">
        <v>8910.9</v>
      </c>
      <c r="K39" s="15">
        <v>2528.7</v>
      </c>
      <c r="L39" s="9">
        <v>6382.2</v>
      </c>
      <c r="M39" s="15">
        <v>1741.7</v>
      </c>
      <c r="N39" s="15">
        <v>4640.5</v>
      </c>
      <c r="O39" s="17"/>
      <c r="P39" s="17"/>
      <c r="Q39" s="17"/>
      <c r="R39" s="17"/>
    </row>
    <row r="40" spans="1:18" ht="15.75">
      <c r="A40" s="17" t="s">
        <v>44</v>
      </c>
      <c r="B40" s="7">
        <f t="shared" si="0"/>
        <v>0</v>
      </c>
      <c r="C40" s="4">
        <f t="shared" si="1"/>
        <v>0</v>
      </c>
      <c r="D40" s="9">
        <v>13759</v>
      </c>
      <c r="E40" s="15">
        <v>2795</v>
      </c>
      <c r="F40" s="9">
        <v>10964</v>
      </c>
      <c r="G40" s="15">
        <v>2957</v>
      </c>
      <c r="H40" s="15">
        <v>8007</v>
      </c>
      <c r="I40" s="17"/>
      <c r="J40" s="9">
        <v>9949.6</v>
      </c>
      <c r="K40" s="15">
        <v>2709.6</v>
      </c>
      <c r="L40" s="9">
        <v>7240</v>
      </c>
      <c r="M40" s="15">
        <v>1936.6</v>
      </c>
      <c r="N40" s="15">
        <v>5303.4</v>
      </c>
      <c r="O40" s="17"/>
      <c r="P40" s="17"/>
      <c r="Q40" s="17"/>
      <c r="R40" s="17"/>
    </row>
    <row r="41" spans="1:18" ht="15.75">
      <c r="A41" s="17" t="s">
        <v>45</v>
      </c>
      <c r="B41" s="7">
        <f t="shared" si="0"/>
        <v>0</v>
      </c>
      <c r="C41" s="4">
        <f t="shared" si="1"/>
        <v>0</v>
      </c>
      <c r="D41" s="9">
        <v>14139</v>
      </c>
      <c r="E41" s="15">
        <v>2786</v>
      </c>
      <c r="F41" s="9">
        <v>11353</v>
      </c>
      <c r="G41" s="15">
        <v>3013</v>
      </c>
      <c r="H41" s="15">
        <v>8339</v>
      </c>
      <c r="I41" s="17"/>
      <c r="J41" s="9">
        <v>11026.9</v>
      </c>
      <c r="K41" s="15">
        <v>3012</v>
      </c>
      <c r="L41" s="9">
        <v>8014.9</v>
      </c>
      <c r="M41" s="15">
        <v>2158.2</v>
      </c>
      <c r="N41" s="15">
        <v>5856.8</v>
      </c>
      <c r="O41" s="17"/>
      <c r="P41" s="17"/>
      <c r="Q41" s="17"/>
      <c r="R41" s="17"/>
    </row>
    <row r="42" spans="1:18" ht="15.75">
      <c r="A42" s="17" t="s">
        <v>46</v>
      </c>
      <c r="B42" s="7">
        <f t="shared" si="0"/>
        <v>0</v>
      </c>
      <c r="C42" s="4">
        <f t="shared" si="1"/>
        <v>0</v>
      </c>
      <c r="D42" s="9">
        <v>14628</v>
      </c>
      <c r="E42" s="15">
        <v>2874</v>
      </c>
      <c r="F42" s="9">
        <v>11754</v>
      </c>
      <c r="G42" s="15">
        <v>3155</v>
      </c>
      <c r="H42" s="15">
        <v>8599</v>
      </c>
      <c r="I42" s="17"/>
      <c r="J42" s="9">
        <v>12085.8</v>
      </c>
      <c r="K42" s="15">
        <v>3294.3</v>
      </c>
      <c r="L42" s="9">
        <v>8791.5</v>
      </c>
      <c r="M42" s="15">
        <v>2409.5</v>
      </c>
      <c r="N42" s="15">
        <v>6382</v>
      </c>
      <c r="O42" s="17"/>
      <c r="P42" s="17"/>
      <c r="Q42" s="17"/>
      <c r="R42" s="17"/>
    </row>
    <row r="43" spans="1:18" ht="15.75">
      <c r="A43" s="17" t="s">
        <v>47</v>
      </c>
      <c r="B43" s="7">
        <f t="shared" si="0"/>
        <v>-1</v>
      </c>
      <c r="C43" s="4">
        <f t="shared" si="1"/>
        <v>-0.1000000000003638</v>
      </c>
      <c r="D43" s="9">
        <v>14973</v>
      </c>
      <c r="E43" s="15">
        <v>2890</v>
      </c>
      <c r="F43" s="9">
        <v>12084</v>
      </c>
      <c r="G43" s="15">
        <v>3271</v>
      </c>
      <c r="H43" s="15">
        <v>8813</v>
      </c>
      <c r="I43" s="17"/>
      <c r="J43" s="9">
        <v>13223.8</v>
      </c>
      <c r="K43" s="15">
        <v>3583.8</v>
      </c>
      <c r="L43" s="9">
        <v>9640.1</v>
      </c>
      <c r="M43" s="15">
        <v>2652.7</v>
      </c>
      <c r="N43" s="15">
        <v>6987.4</v>
      </c>
      <c r="O43" s="17"/>
      <c r="P43" s="17"/>
      <c r="Q43" s="17"/>
      <c r="R43" s="17"/>
    </row>
    <row r="44" spans="1:18" ht="15.75">
      <c r="A44" s="17" t="s">
        <v>48</v>
      </c>
      <c r="B44" s="7">
        <f t="shared" si="0"/>
        <v>0</v>
      </c>
      <c r="C44" s="4">
        <f t="shared" si="1"/>
        <v>0</v>
      </c>
      <c r="D44" s="9">
        <v>15012</v>
      </c>
      <c r="E44" s="15">
        <v>2843</v>
      </c>
      <c r="F44" s="9">
        <v>12169</v>
      </c>
      <c r="G44" s="15">
        <v>3343</v>
      </c>
      <c r="H44" s="15">
        <v>8826</v>
      </c>
      <c r="I44" s="17"/>
      <c r="J44" s="9">
        <v>13923.7</v>
      </c>
      <c r="K44" s="15">
        <v>3564.6</v>
      </c>
      <c r="L44" s="9">
        <v>10359.1</v>
      </c>
      <c r="M44" s="15">
        <v>2893.7</v>
      </c>
      <c r="N44" s="15">
        <v>7465.4</v>
      </c>
      <c r="O44" s="17"/>
      <c r="P44" s="17"/>
      <c r="Q44" s="17"/>
      <c r="R44" s="17"/>
    </row>
    <row r="45" spans="1:18" ht="15.75">
      <c r="A45" s="17" t="s">
        <v>49</v>
      </c>
      <c r="B45" s="7">
        <f t="shared" si="0"/>
        <v>0</v>
      </c>
      <c r="C45" s="4">
        <f t="shared" si="1"/>
        <v>0</v>
      </c>
      <c r="D45" s="9">
        <v>15459</v>
      </c>
      <c r="E45" s="15">
        <v>2848</v>
      </c>
      <c r="F45" s="9">
        <v>12611</v>
      </c>
      <c r="G45" s="15">
        <v>3491</v>
      </c>
      <c r="H45" s="15">
        <v>9120</v>
      </c>
      <c r="I45" s="17"/>
      <c r="J45" s="9">
        <v>15338.4</v>
      </c>
      <c r="K45" s="15">
        <v>3918.4</v>
      </c>
      <c r="L45" s="9">
        <v>11420</v>
      </c>
      <c r="M45" s="15">
        <v>3194.6</v>
      </c>
      <c r="N45" s="15">
        <v>8225.4</v>
      </c>
      <c r="O45" s="17"/>
      <c r="P45" s="17"/>
      <c r="Q45" s="17"/>
      <c r="R45" s="17"/>
    </row>
    <row r="46" spans="1:18" ht="15.75">
      <c r="A46" s="17" t="s">
        <v>50</v>
      </c>
      <c r="B46" s="7">
        <f aca="true" t="shared" si="2" ref="B46:B69">D46-E46-F46</f>
        <v>0</v>
      </c>
      <c r="C46" s="4">
        <f aca="true" t="shared" si="3" ref="C46:C69">J46-K46-L46</f>
        <v>0</v>
      </c>
      <c r="D46" s="9">
        <v>15628</v>
      </c>
      <c r="E46" s="15">
        <v>2885</v>
      </c>
      <c r="F46" s="9">
        <v>12743</v>
      </c>
      <c r="G46" s="15">
        <v>3539</v>
      </c>
      <c r="H46" s="15">
        <v>9204</v>
      </c>
      <c r="I46" s="17"/>
      <c r="J46" s="9">
        <v>16483</v>
      </c>
      <c r="K46" s="15">
        <v>4343.9</v>
      </c>
      <c r="L46" s="9">
        <v>12139.1</v>
      </c>
      <c r="M46" s="15">
        <v>3483</v>
      </c>
      <c r="N46" s="15">
        <v>8656.1</v>
      </c>
      <c r="O46" s="17"/>
      <c r="P46" s="17"/>
      <c r="Q46" s="17"/>
      <c r="R46" s="17"/>
    </row>
    <row r="47" spans="1:18" ht="15.75">
      <c r="A47" s="17" t="s">
        <v>51</v>
      </c>
      <c r="B47" s="7">
        <f t="shared" si="2"/>
        <v>0</v>
      </c>
      <c r="C47" s="4">
        <f t="shared" si="3"/>
        <v>0</v>
      </c>
      <c r="D47" s="9">
        <v>15971</v>
      </c>
      <c r="E47" s="15">
        <v>2869</v>
      </c>
      <c r="F47" s="9">
        <v>13102</v>
      </c>
      <c r="G47" s="15">
        <v>3699</v>
      </c>
      <c r="H47" s="15">
        <v>9403</v>
      </c>
      <c r="I47" s="17"/>
      <c r="J47" s="9">
        <v>18077</v>
      </c>
      <c r="K47" s="15">
        <v>4727.7</v>
      </c>
      <c r="L47" s="9">
        <v>13349.3</v>
      </c>
      <c r="M47" s="15">
        <v>3869.3</v>
      </c>
      <c r="N47" s="15">
        <v>9480</v>
      </c>
      <c r="O47" s="17"/>
      <c r="P47" s="17"/>
      <c r="Q47" s="17"/>
      <c r="R47" s="17"/>
    </row>
    <row r="48" spans="1:18" ht="15.75">
      <c r="A48" s="32" t="s">
        <v>52</v>
      </c>
      <c r="B48" s="29">
        <f t="shared" si="2"/>
        <v>0</v>
      </c>
      <c r="C48" s="28">
        <f t="shared" si="3"/>
        <v>0</v>
      </c>
      <c r="D48" s="30">
        <v>16213</v>
      </c>
      <c r="E48" s="31">
        <v>2898</v>
      </c>
      <c r="F48" s="30">
        <v>13315</v>
      </c>
      <c r="G48" s="31">
        <v>3753</v>
      </c>
      <c r="H48" s="31">
        <v>9562</v>
      </c>
      <c r="I48" s="32"/>
      <c r="J48" s="30">
        <v>19935.2</v>
      </c>
      <c r="K48" s="31">
        <v>5205.1</v>
      </c>
      <c r="L48" s="30">
        <v>14730.1</v>
      </c>
      <c r="M48" s="31">
        <v>4284.7</v>
      </c>
      <c r="N48" s="31">
        <v>10445.4</v>
      </c>
      <c r="O48" s="17"/>
      <c r="P48" s="17"/>
      <c r="Q48" s="17"/>
      <c r="R48" s="17"/>
    </row>
    <row r="49" spans="1:18" ht="15.75">
      <c r="A49" s="17" t="s">
        <v>53</v>
      </c>
      <c r="B49" s="7">
        <f t="shared" si="2"/>
        <v>0</v>
      </c>
      <c r="C49" s="4">
        <f t="shared" si="3"/>
        <v>0</v>
      </c>
      <c r="D49" s="9">
        <v>15968</v>
      </c>
      <c r="E49" s="15">
        <v>2865</v>
      </c>
      <c r="F49" s="9">
        <v>13103</v>
      </c>
      <c r="G49" s="15">
        <v>3726</v>
      </c>
      <c r="H49" s="15">
        <v>9377</v>
      </c>
      <c r="I49" s="17"/>
      <c r="J49" s="9">
        <v>21192.9</v>
      </c>
      <c r="K49" s="15">
        <v>5238.6</v>
      </c>
      <c r="L49" s="9">
        <v>15954.3</v>
      </c>
      <c r="M49" s="15">
        <v>4667.5</v>
      </c>
      <c r="N49" s="15">
        <v>11286.8</v>
      </c>
      <c r="O49" s="17"/>
      <c r="P49" s="17"/>
      <c r="Q49" s="17"/>
      <c r="R49" s="17"/>
    </row>
    <row r="50" spans="1:18" ht="15.75">
      <c r="A50" s="17" t="s">
        <v>54</v>
      </c>
      <c r="B50" s="7">
        <f t="shared" si="2"/>
        <v>0</v>
      </c>
      <c r="C50" s="4">
        <f t="shared" si="3"/>
        <v>0</v>
      </c>
      <c r="D50" s="9">
        <v>15841</v>
      </c>
      <c r="E50" s="15">
        <v>2848</v>
      </c>
      <c r="F50" s="9">
        <v>12993</v>
      </c>
      <c r="G50" s="15">
        <v>3744</v>
      </c>
      <c r="H50" s="15">
        <v>9249</v>
      </c>
      <c r="I50" s="17"/>
      <c r="J50" s="9">
        <v>23173.3</v>
      </c>
      <c r="K50" s="15">
        <v>5959</v>
      </c>
      <c r="L50" s="9">
        <v>17214.3</v>
      </c>
      <c r="M50" s="15">
        <v>5022.1</v>
      </c>
      <c r="N50" s="15">
        <v>12192.2</v>
      </c>
      <c r="O50" s="17"/>
      <c r="P50" s="17"/>
      <c r="Q50" s="17"/>
      <c r="R50" s="17"/>
    </row>
    <row r="51" spans="1:18" ht="15.75">
      <c r="A51" s="17" t="s">
        <v>55</v>
      </c>
      <c r="B51" s="7">
        <f t="shared" si="2"/>
        <v>0</v>
      </c>
      <c r="C51" s="4">
        <f t="shared" si="3"/>
        <v>0</v>
      </c>
      <c r="D51" s="9">
        <v>16033</v>
      </c>
      <c r="E51" s="15">
        <v>2874</v>
      </c>
      <c r="F51" s="9">
        <v>13159</v>
      </c>
      <c r="G51" s="15">
        <v>3816</v>
      </c>
      <c r="H51" s="15">
        <v>9344</v>
      </c>
      <c r="I51" s="17"/>
      <c r="J51" s="9">
        <v>24524.4</v>
      </c>
      <c r="K51" s="15">
        <v>6301.5</v>
      </c>
      <c r="L51" s="9">
        <v>18222.9</v>
      </c>
      <c r="M51" s="15">
        <v>5345.5</v>
      </c>
      <c r="N51" s="15">
        <v>12877.4</v>
      </c>
      <c r="O51" s="17"/>
      <c r="P51" s="17"/>
      <c r="Q51" s="17"/>
      <c r="R51" s="17"/>
    </row>
    <row r="52" spans="1:18" ht="15.75">
      <c r="A52" s="17" t="s">
        <v>56</v>
      </c>
      <c r="B52" s="7">
        <f t="shared" si="2"/>
        <v>0</v>
      </c>
      <c r="C52" s="4">
        <f t="shared" si="3"/>
        <v>0.10000000000218279</v>
      </c>
      <c r="D52" s="9">
        <v>16436</v>
      </c>
      <c r="E52" s="15">
        <v>2942</v>
      </c>
      <c r="F52" s="9">
        <v>13494</v>
      </c>
      <c r="G52" s="15">
        <v>3898</v>
      </c>
      <c r="H52" s="15">
        <v>9595</v>
      </c>
      <c r="I52" s="17"/>
      <c r="J52" s="9">
        <v>26904.2</v>
      </c>
      <c r="K52" s="15">
        <v>7137.3</v>
      </c>
      <c r="L52" s="9">
        <v>19766.8</v>
      </c>
      <c r="M52" s="15">
        <v>5814.9</v>
      </c>
      <c r="N52" s="15">
        <v>13951.9</v>
      </c>
      <c r="O52" s="17"/>
      <c r="P52" s="17"/>
      <c r="Q52" s="17"/>
      <c r="R52" s="17"/>
    </row>
    <row r="53" spans="1:18" ht="15.75">
      <c r="A53" s="17" t="s">
        <v>57</v>
      </c>
      <c r="B53" s="7">
        <f t="shared" si="2"/>
        <v>0</v>
      </c>
      <c r="C53" s="4">
        <f t="shared" si="3"/>
        <v>0</v>
      </c>
      <c r="D53" s="9">
        <v>16690</v>
      </c>
      <c r="E53" s="15">
        <v>3021</v>
      </c>
      <c r="F53" s="9">
        <v>13669</v>
      </c>
      <c r="G53" s="15">
        <v>3984</v>
      </c>
      <c r="H53" s="15">
        <v>9685</v>
      </c>
      <c r="I53" s="17"/>
      <c r="J53" s="9">
        <v>28945</v>
      </c>
      <c r="K53" s="15">
        <v>7580.3</v>
      </c>
      <c r="L53" s="9">
        <v>21364.7</v>
      </c>
      <c r="M53" s="15">
        <v>6328.6</v>
      </c>
      <c r="N53" s="15">
        <v>15036.1</v>
      </c>
      <c r="O53" s="17"/>
      <c r="P53" s="17"/>
      <c r="Q53" s="17"/>
      <c r="R53" s="17"/>
    </row>
    <row r="54" spans="1:18" ht="15.75">
      <c r="A54" s="17" t="s">
        <v>58</v>
      </c>
      <c r="B54" s="7">
        <f t="shared" si="2"/>
        <v>1</v>
      </c>
      <c r="C54" s="4">
        <f t="shared" si="3"/>
        <v>0</v>
      </c>
      <c r="D54" s="9">
        <v>16933</v>
      </c>
      <c r="E54" s="15">
        <v>3019</v>
      </c>
      <c r="F54" s="9">
        <v>13913</v>
      </c>
      <c r="G54" s="15">
        <v>4068</v>
      </c>
      <c r="H54" s="15">
        <v>9846</v>
      </c>
      <c r="I54" s="17"/>
      <c r="J54" s="9">
        <v>30669.6</v>
      </c>
      <c r="K54" s="15">
        <v>7560.8</v>
      </c>
      <c r="L54" s="9">
        <v>23108.8</v>
      </c>
      <c r="M54" s="15">
        <v>6810.4</v>
      </c>
      <c r="N54" s="15">
        <v>16298.4</v>
      </c>
      <c r="O54" s="17"/>
      <c r="P54" s="17"/>
      <c r="Q54" s="17"/>
      <c r="R54" s="17"/>
    </row>
    <row r="55" spans="1:18" ht="15.75">
      <c r="A55" s="17" t="s">
        <v>59</v>
      </c>
      <c r="B55" s="7">
        <f t="shared" si="2"/>
        <v>0</v>
      </c>
      <c r="C55" s="4">
        <f t="shared" si="3"/>
        <v>0</v>
      </c>
      <c r="D55" s="9">
        <v>17212</v>
      </c>
      <c r="E55" s="15">
        <v>3091</v>
      </c>
      <c r="F55" s="9">
        <v>14121</v>
      </c>
      <c r="G55" s="15">
        <v>4116</v>
      </c>
      <c r="H55" s="15">
        <v>10005</v>
      </c>
      <c r="I55" s="17"/>
      <c r="J55" s="9">
        <v>32668.7</v>
      </c>
      <c r="K55" s="15">
        <v>7924.2</v>
      </c>
      <c r="L55" s="9">
        <v>24744.5</v>
      </c>
      <c r="M55" s="15">
        <v>7262.9</v>
      </c>
      <c r="N55" s="15">
        <v>17481.6</v>
      </c>
      <c r="O55" s="17"/>
      <c r="P55" s="17"/>
      <c r="Q55" s="17"/>
      <c r="R55" s="17"/>
    </row>
    <row r="56" spans="1:18" ht="15.75">
      <c r="A56" s="17" t="s">
        <v>60</v>
      </c>
      <c r="B56" s="7">
        <f t="shared" si="2"/>
        <v>0</v>
      </c>
      <c r="C56" s="4">
        <f t="shared" si="3"/>
        <v>0</v>
      </c>
      <c r="D56" s="9">
        <v>17588</v>
      </c>
      <c r="E56" s="15">
        <v>3112</v>
      </c>
      <c r="F56" s="9">
        <v>14476</v>
      </c>
      <c r="G56" s="15">
        <v>4236</v>
      </c>
      <c r="H56" s="15">
        <v>10240</v>
      </c>
      <c r="I56" s="17"/>
      <c r="J56" s="9">
        <v>34202.8</v>
      </c>
      <c r="K56" s="15">
        <v>7975.8</v>
      </c>
      <c r="L56" s="9">
        <v>26227</v>
      </c>
      <c r="M56" s="15">
        <v>7842</v>
      </c>
      <c r="N56" s="15">
        <v>18384.6</v>
      </c>
      <c r="O56" s="17"/>
      <c r="P56" s="17"/>
      <c r="Q56" s="17"/>
      <c r="R56" s="17"/>
    </row>
    <row r="57" spans="1:18" ht="15.75">
      <c r="A57" s="17" t="s">
        <v>61</v>
      </c>
      <c r="B57" s="7">
        <f t="shared" si="2"/>
        <v>18</v>
      </c>
      <c r="C57" s="4">
        <f t="shared" si="3"/>
        <v>-0.09999999999854481</v>
      </c>
      <c r="D57" s="9">
        <v>17897</v>
      </c>
      <c r="E57" s="15">
        <v>3114</v>
      </c>
      <c r="F57" s="9">
        <v>14765</v>
      </c>
      <c r="G57" s="15">
        <v>4365</v>
      </c>
      <c r="H57" s="15">
        <v>10400</v>
      </c>
      <c r="I57" s="17"/>
      <c r="J57" s="9">
        <v>36762.9</v>
      </c>
      <c r="K57" s="15">
        <v>8635.8</v>
      </c>
      <c r="L57" s="9">
        <v>28127.2</v>
      </c>
      <c r="M57" s="15">
        <v>8443</v>
      </c>
      <c r="N57" s="15">
        <v>19684.1</v>
      </c>
      <c r="O57" s="17"/>
      <c r="P57" s="17"/>
      <c r="Q57" s="17"/>
      <c r="R57" s="17"/>
    </row>
    <row r="58" spans="1:18" ht="15.75">
      <c r="A58" s="32" t="s">
        <v>62</v>
      </c>
      <c r="B58" s="29">
        <f t="shared" si="2"/>
        <v>1</v>
      </c>
      <c r="C58" s="28">
        <f t="shared" si="3"/>
        <v>0.09999999999854481</v>
      </c>
      <c r="D58" s="30">
        <v>18369</v>
      </c>
      <c r="E58" s="31">
        <v>3105</v>
      </c>
      <c r="F58" s="30">
        <v>15263</v>
      </c>
      <c r="G58" s="31">
        <v>4503</v>
      </c>
      <c r="H58" s="31">
        <v>10760</v>
      </c>
      <c r="I58" s="32"/>
      <c r="J58" s="30">
        <v>39228.1</v>
      </c>
      <c r="K58" s="31">
        <v>8998.8</v>
      </c>
      <c r="L58" s="30">
        <v>30229.2</v>
      </c>
      <c r="M58" s="31">
        <v>9083</v>
      </c>
      <c r="N58" s="31">
        <v>22146.2</v>
      </c>
      <c r="O58" s="17"/>
      <c r="P58" s="17"/>
      <c r="Q58" s="17"/>
      <c r="R58" s="17"/>
    </row>
    <row r="59" spans="1:18" ht="15.75">
      <c r="A59" s="17" t="s">
        <v>63</v>
      </c>
      <c r="B59" s="7">
        <f t="shared" si="2"/>
        <v>-1</v>
      </c>
      <c r="C59" s="4">
        <f t="shared" si="3"/>
        <v>0</v>
      </c>
      <c r="D59" s="9">
        <v>18554</v>
      </c>
      <c r="E59" s="15">
        <v>3103</v>
      </c>
      <c r="F59" s="9">
        <v>15452</v>
      </c>
      <c r="G59" s="15">
        <v>4521</v>
      </c>
      <c r="H59" s="15">
        <v>10390</v>
      </c>
      <c r="I59" s="17"/>
      <c r="J59" s="9">
        <v>41237.3</v>
      </c>
      <c r="K59" s="15">
        <v>9686.8</v>
      </c>
      <c r="L59" s="9">
        <v>31550.5</v>
      </c>
      <c r="M59" s="15">
        <v>9437</v>
      </c>
      <c r="N59" s="15">
        <v>22113.4</v>
      </c>
      <c r="O59" s="17"/>
      <c r="P59" s="17"/>
      <c r="Q59" s="17"/>
      <c r="R59" s="17"/>
    </row>
    <row r="60" spans="1:18" ht="15.75">
      <c r="A60" s="17" t="s">
        <v>64</v>
      </c>
      <c r="B60" s="7">
        <f t="shared" si="2"/>
        <v>0</v>
      </c>
      <c r="C60" s="4" t="e">
        <f t="shared" si="3"/>
        <v>#VALUE!</v>
      </c>
      <c r="D60" s="9">
        <v>18164</v>
      </c>
      <c r="E60" s="15">
        <v>3047</v>
      </c>
      <c r="F60" s="9">
        <v>15117</v>
      </c>
      <c r="G60" s="15">
        <v>4587</v>
      </c>
      <c r="H60" s="15">
        <v>10531</v>
      </c>
      <c r="I60" s="17"/>
      <c r="J60" s="22" t="s">
        <v>65</v>
      </c>
      <c r="K60" s="25" t="s">
        <v>65</v>
      </c>
      <c r="L60" s="9">
        <v>32437.1</v>
      </c>
      <c r="M60" s="15">
        <v>9750.4</v>
      </c>
      <c r="N60" s="15">
        <v>22686.7</v>
      </c>
      <c r="O60" s="17"/>
      <c r="P60" s="17"/>
      <c r="Q60" s="17"/>
      <c r="R60" s="17"/>
    </row>
    <row r="61" spans="1:18" ht="15.75">
      <c r="A61" s="17" t="s">
        <v>66</v>
      </c>
      <c r="B61" s="7">
        <f t="shared" si="2"/>
        <v>0</v>
      </c>
      <c r="C61" s="4" t="e">
        <f t="shared" si="3"/>
        <v>#VALUE!</v>
      </c>
      <c r="D61" s="9">
        <v>18823</v>
      </c>
      <c r="E61" s="15">
        <v>2999</v>
      </c>
      <c r="F61" s="9">
        <v>15824</v>
      </c>
      <c r="G61" s="15">
        <v>4673</v>
      </c>
      <c r="H61" s="15">
        <v>11151</v>
      </c>
      <c r="I61" s="17"/>
      <c r="J61" s="22" t="s">
        <v>65</v>
      </c>
      <c r="K61" s="25" t="s">
        <v>65</v>
      </c>
      <c r="L61" s="9">
        <v>34539.7</v>
      </c>
      <c r="M61" s="15">
        <v>10288.2</v>
      </c>
      <c r="N61" s="15">
        <v>24251.5</v>
      </c>
      <c r="O61" s="17"/>
      <c r="P61" s="17"/>
      <c r="Q61" s="17"/>
      <c r="R61" s="17"/>
    </row>
    <row r="62" spans="1:18" ht="15.75">
      <c r="A62" s="17" t="s">
        <v>67</v>
      </c>
      <c r="B62" s="7">
        <f t="shared" si="2"/>
        <v>0</v>
      </c>
      <c r="C62" s="4">
        <f t="shared" si="3"/>
        <v>0</v>
      </c>
      <c r="D62" s="9">
        <v>19420</v>
      </c>
      <c r="E62" s="15">
        <v>2952</v>
      </c>
      <c r="F62" s="9">
        <v>16468</v>
      </c>
      <c r="G62" s="15">
        <v>4694</v>
      </c>
      <c r="H62" s="15">
        <v>11775</v>
      </c>
      <c r="I62" s="17"/>
      <c r="J62" s="9">
        <v>46236.4</v>
      </c>
      <c r="K62" s="15">
        <v>9691.8</v>
      </c>
      <c r="L62" s="9">
        <v>36544.6</v>
      </c>
      <c r="M62" s="15">
        <v>10666.1</v>
      </c>
      <c r="N62" s="15">
        <v>25878.4</v>
      </c>
      <c r="O62" s="17"/>
      <c r="P62" s="17"/>
      <c r="Q62" s="17"/>
      <c r="R62" s="17"/>
    </row>
    <row r="63" spans="1:18" ht="15.75">
      <c r="A63" s="17" t="s">
        <v>68</v>
      </c>
      <c r="B63" s="7">
        <f t="shared" si="2"/>
        <v>0</v>
      </c>
      <c r="C63" s="4">
        <f t="shared" si="3"/>
        <v>0.10000000000582077</v>
      </c>
      <c r="D63" s="9">
        <v>19521</v>
      </c>
      <c r="E63" s="15">
        <v>2895</v>
      </c>
      <c r="F63" s="9">
        <v>16626</v>
      </c>
      <c r="G63" s="15">
        <v>4719</v>
      </c>
      <c r="H63" s="15">
        <v>11906</v>
      </c>
      <c r="I63" s="17"/>
      <c r="J63" s="9">
        <v>47457.8</v>
      </c>
      <c r="K63" s="15">
        <v>9744.1</v>
      </c>
      <c r="L63" s="9">
        <v>37713.6</v>
      </c>
      <c r="M63" s="15">
        <v>10926.5</v>
      </c>
      <c r="N63" s="15">
        <v>26787.1</v>
      </c>
      <c r="O63" s="17"/>
      <c r="P63" s="17"/>
      <c r="Q63" s="17"/>
      <c r="R63" s="17"/>
    </row>
    <row r="64" spans="1:18" ht="15.75">
      <c r="A64" s="17" t="s">
        <v>69</v>
      </c>
      <c r="B64" s="3" t="e">
        <f t="shared" si="2"/>
        <v>#VALUE!</v>
      </c>
      <c r="C64" s="3" t="e">
        <f t="shared" si="3"/>
        <v>#VALUE!</v>
      </c>
      <c r="D64" s="23" t="s">
        <v>65</v>
      </c>
      <c r="E64" s="26" t="s">
        <v>65</v>
      </c>
      <c r="F64" s="23" t="s">
        <v>65</v>
      </c>
      <c r="G64" s="26" t="s">
        <v>65</v>
      </c>
      <c r="H64" s="26" t="s">
        <v>65</v>
      </c>
      <c r="I64" s="17"/>
      <c r="J64" s="22" t="s">
        <v>65</v>
      </c>
      <c r="K64" s="25" t="s">
        <v>65</v>
      </c>
      <c r="L64" s="22" t="s">
        <v>65</v>
      </c>
      <c r="M64" s="25" t="s">
        <v>65</v>
      </c>
      <c r="N64" s="25" t="s">
        <v>65</v>
      </c>
      <c r="O64" s="17"/>
      <c r="P64" s="17"/>
      <c r="Q64" s="17"/>
      <c r="R64" s="17"/>
    </row>
    <row r="65" spans="1:18" ht="15.75">
      <c r="A65" s="17" t="s">
        <v>70</v>
      </c>
      <c r="B65" s="3">
        <f t="shared" si="2"/>
        <v>0</v>
      </c>
      <c r="C65" s="3">
        <f t="shared" si="3"/>
        <v>0</v>
      </c>
      <c r="D65" s="9">
        <v>19540</v>
      </c>
      <c r="E65" s="15">
        <v>2807</v>
      </c>
      <c r="F65" s="9">
        <v>16733</v>
      </c>
      <c r="G65" s="15">
        <v>4733</v>
      </c>
      <c r="H65" s="15">
        <v>12000</v>
      </c>
      <c r="I65" s="17"/>
      <c r="J65" s="9">
        <v>49406.2</v>
      </c>
      <c r="K65" s="15">
        <v>9994.5</v>
      </c>
      <c r="L65" s="9">
        <v>39411.7</v>
      </c>
      <c r="M65" s="15">
        <v>11413.1</v>
      </c>
      <c r="N65" s="15">
        <v>27998.6</v>
      </c>
      <c r="O65" s="17"/>
      <c r="P65" s="17"/>
      <c r="Q65" s="17"/>
      <c r="R65" s="17"/>
    </row>
    <row r="66" spans="1:18" ht="15.75">
      <c r="A66" s="17" t="s">
        <v>71</v>
      </c>
      <c r="B66" s="3">
        <f t="shared" si="2"/>
        <v>0</v>
      </c>
      <c r="C66" s="3">
        <f t="shared" si="3"/>
        <v>0</v>
      </c>
      <c r="D66" s="9">
        <v>19854</v>
      </c>
      <c r="E66" s="15">
        <v>2765</v>
      </c>
      <c r="F66" s="9">
        <v>17089</v>
      </c>
      <c r="G66" s="15">
        <v>4758</v>
      </c>
      <c r="H66" s="15">
        <v>12331</v>
      </c>
      <c r="I66" s="17"/>
      <c r="J66" s="9">
        <v>51568</v>
      </c>
      <c r="K66" s="15">
        <v>10115</v>
      </c>
      <c r="L66" s="9">
        <v>41453</v>
      </c>
      <c r="M66" s="15">
        <v>11845</v>
      </c>
      <c r="N66" s="15">
        <v>29608</v>
      </c>
      <c r="O66" s="17"/>
      <c r="P66" s="17"/>
      <c r="Q66" s="17"/>
      <c r="R66" s="17"/>
    </row>
    <row r="67" spans="1:18" ht="15.75">
      <c r="A67" s="17" t="s">
        <v>72</v>
      </c>
      <c r="B67" s="3">
        <f t="shared" si="2"/>
        <v>0.9000000000014552</v>
      </c>
      <c r="C67" s="3">
        <f t="shared" si="3"/>
        <v>-0.5549889999965671</v>
      </c>
      <c r="D67" s="9">
        <v>20306</v>
      </c>
      <c r="E67" s="15">
        <v>2799.1</v>
      </c>
      <c r="F67" s="9">
        <v>17506</v>
      </c>
      <c r="G67" s="15">
        <v>4817.784</v>
      </c>
      <c r="H67" s="15">
        <v>12564.692187</v>
      </c>
      <c r="I67" s="17"/>
      <c r="J67" s="9">
        <v>54363</v>
      </c>
      <c r="K67" s="15">
        <v>10477.554989</v>
      </c>
      <c r="L67" s="9">
        <v>43886</v>
      </c>
      <c r="M67" s="15">
        <v>12564.692187</v>
      </c>
      <c r="N67" s="15">
        <v>31321</v>
      </c>
      <c r="O67" s="17"/>
      <c r="P67" s="17"/>
      <c r="Q67" s="17"/>
      <c r="R67" s="17"/>
    </row>
    <row r="68" spans="1:18" ht="15.75">
      <c r="A68" s="32" t="s">
        <v>73</v>
      </c>
      <c r="B68" s="27">
        <f t="shared" si="2"/>
        <v>0.24499999999898137</v>
      </c>
      <c r="C68" s="27">
        <f t="shared" si="3"/>
        <v>-0.399081000003207</v>
      </c>
      <c r="D68" s="30">
        <v>20876</v>
      </c>
      <c r="E68" s="31">
        <v>2899.363</v>
      </c>
      <c r="F68" s="30">
        <f>13310.641+4665.751</f>
        <v>17976.392</v>
      </c>
      <c r="G68" s="31">
        <f>3564.547+1312.873</f>
        <v>4877.42</v>
      </c>
      <c r="H68" s="31">
        <f>9746.094+3352.878</f>
        <v>13098.972</v>
      </c>
      <c r="I68" s="32"/>
      <c r="J68" s="30">
        <v>58166</v>
      </c>
      <c r="K68" s="31">
        <v>11484.971535</v>
      </c>
      <c r="L68" s="30">
        <v>46681.427546</v>
      </c>
      <c r="M68" s="31">
        <v>13279.135982</v>
      </c>
      <c r="N68" s="31">
        <v>33402.291564</v>
      </c>
      <c r="O68" s="17"/>
      <c r="P68" s="17"/>
      <c r="Q68" s="17"/>
      <c r="R68" s="17"/>
    </row>
    <row r="69" spans="1:18" ht="15.75">
      <c r="A69" s="17" t="s">
        <v>74</v>
      </c>
      <c r="B69" s="3">
        <f t="shared" si="2"/>
        <v>0</v>
      </c>
      <c r="C69" s="3">
        <f t="shared" si="3"/>
        <v>0</v>
      </c>
      <c r="D69" s="9">
        <f>E69+F69</f>
        <v>20969.912</v>
      </c>
      <c r="E69" s="15">
        <v>2697.602</v>
      </c>
      <c r="F69" s="9">
        <f>13628.547+4643.763</f>
        <v>18272.31</v>
      </c>
      <c r="G69" s="15">
        <f>3636.974+1347.64</f>
        <v>4984.6140000000005</v>
      </c>
      <c r="H69" s="15">
        <f>9991.573+3296.123</f>
        <v>13287.696</v>
      </c>
      <c r="I69" s="17"/>
      <c r="J69" s="9">
        <f>K69+L69</f>
        <v>60632.217347</v>
      </c>
      <c r="K69" s="15">
        <v>11369.841107</v>
      </c>
      <c r="L69" s="9">
        <v>49262.37624</v>
      </c>
      <c r="M69" s="15">
        <v>14136.252478</v>
      </c>
      <c r="N69" s="15">
        <v>35126.123762</v>
      </c>
      <c r="O69" s="17"/>
      <c r="P69" s="17"/>
      <c r="Q69" s="17"/>
      <c r="R69" s="17"/>
    </row>
    <row r="70" spans="1:18" ht="15.75">
      <c r="A70" s="17"/>
      <c r="B70" s="3"/>
      <c r="C70" s="3"/>
      <c r="D70" s="9"/>
      <c r="E70" s="15"/>
      <c r="F70" s="9"/>
      <c r="G70" s="15"/>
      <c r="H70" s="15"/>
      <c r="I70" s="17"/>
      <c r="J70" s="9"/>
      <c r="K70" s="15"/>
      <c r="L70" s="9"/>
      <c r="M70" s="15"/>
      <c r="N70" s="15"/>
      <c r="O70" s="17"/>
      <c r="P70" s="17"/>
      <c r="Q70" s="17"/>
      <c r="R70" s="17"/>
    </row>
    <row r="71" spans="1:18" ht="16.5">
      <c r="A71" s="36" t="s">
        <v>75</v>
      </c>
      <c r="B71" s="34">
        <f>MAX(B70:B8161)</f>
        <v>0</v>
      </c>
      <c r="C71" s="33"/>
      <c r="D71" s="35">
        <v>20969.912</v>
      </c>
      <c r="E71" s="38">
        <v>3114</v>
      </c>
      <c r="F71" s="35">
        <v>18272.31</v>
      </c>
      <c r="G71" s="38">
        <v>4984.6140000000005</v>
      </c>
      <c r="H71" s="38">
        <v>13287.696</v>
      </c>
      <c r="I71" s="38"/>
      <c r="J71" s="35">
        <v>60632.217347</v>
      </c>
      <c r="K71" s="38">
        <v>11484.971535</v>
      </c>
      <c r="L71" s="35">
        <v>49262.37624</v>
      </c>
      <c r="M71" s="38">
        <v>14136.252478</v>
      </c>
      <c r="N71" s="38">
        <v>35126.123762</v>
      </c>
      <c r="O71" s="17"/>
      <c r="P71" s="17"/>
      <c r="Q71" s="17"/>
      <c r="R71" s="17"/>
    </row>
    <row r="72" spans="1:18" ht="16.5">
      <c r="A72" s="36" t="s">
        <v>76</v>
      </c>
      <c r="B72" s="37">
        <f>MIN(B70:B8161)</f>
        <v>0</v>
      </c>
      <c r="C72" s="33"/>
      <c r="D72" s="35">
        <v>5791</v>
      </c>
      <c r="E72" s="38">
        <v>2002</v>
      </c>
      <c r="F72" s="35">
        <v>3567</v>
      </c>
      <c r="G72" s="38">
        <v>804</v>
      </c>
      <c r="H72" s="38">
        <v>2762</v>
      </c>
      <c r="I72" s="38"/>
      <c r="J72" s="35">
        <v>1155.5</v>
      </c>
      <c r="K72" s="38">
        <v>481.4</v>
      </c>
      <c r="L72" s="35">
        <v>584</v>
      </c>
      <c r="M72" s="38">
        <v>128</v>
      </c>
      <c r="N72" s="38">
        <v>456</v>
      </c>
      <c r="O72" s="17"/>
      <c r="P72" s="17"/>
      <c r="Q72" s="17"/>
      <c r="R72" s="17"/>
    </row>
    <row r="73" spans="1:18" ht="16.5" thickTop="1">
      <c r="A73" s="7"/>
      <c r="B73" s="17"/>
      <c r="C73" s="7"/>
      <c r="D73" s="7"/>
      <c r="E73" s="7"/>
      <c r="F73" s="7"/>
      <c r="G73" s="7"/>
      <c r="H73" s="7"/>
      <c r="I73" s="7"/>
      <c r="J73" s="6"/>
      <c r="K73" s="6"/>
      <c r="L73" s="6"/>
      <c r="M73" s="6"/>
      <c r="N73" s="6"/>
      <c r="O73" s="17"/>
      <c r="P73" s="17"/>
      <c r="Q73" s="17"/>
      <c r="R73" s="17"/>
    </row>
    <row r="74" spans="1:18" s="44" customFormat="1" ht="15.75">
      <c r="A74" s="45" t="s">
        <v>89</v>
      </c>
      <c r="B74" s="42"/>
      <c r="C74" s="42"/>
      <c r="D74" s="42"/>
      <c r="E74" s="42"/>
      <c r="F74" s="42"/>
      <c r="G74" s="42"/>
      <c r="H74" s="42"/>
      <c r="I74" s="42"/>
      <c r="J74" s="43"/>
      <c r="K74" s="43"/>
      <c r="L74" s="43"/>
      <c r="M74" s="43"/>
      <c r="N74" s="43"/>
      <c r="O74" s="42"/>
      <c r="P74" s="42"/>
      <c r="Q74" s="42"/>
      <c r="R74" s="42"/>
    </row>
    <row r="75" spans="1:18" ht="15.75">
      <c r="A75" s="17" t="s">
        <v>77</v>
      </c>
      <c r="B75" s="17"/>
      <c r="C75" s="17"/>
      <c r="D75" s="17"/>
      <c r="E75" s="17"/>
      <c r="F75" s="17"/>
      <c r="G75" s="17"/>
      <c r="H75" s="17"/>
      <c r="I75" s="17"/>
      <c r="J75" s="16"/>
      <c r="K75" s="16"/>
      <c r="L75" s="16"/>
      <c r="M75" s="16"/>
      <c r="N75" s="16"/>
      <c r="O75" s="17"/>
      <c r="P75" s="17"/>
      <c r="Q75" s="17"/>
      <c r="R75" s="17"/>
    </row>
    <row r="76" spans="1:18" ht="15.75">
      <c r="A76" s="17" t="s">
        <v>90</v>
      </c>
      <c r="B76" s="17"/>
      <c r="C76" s="17"/>
      <c r="D76" s="17"/>
      <c r="E76" s="17"/>
      <c r="F76" s="17"/>
      <c r="G76" s="17"/>
      <c r="H76" s="17"/>
      <c r="I76" s="17"/>
      <c r="J76" s="16"/>
      <c r="K76" s="16"/>
      <c r="L76" s="16"/>
      <c r="M76" s="16"/>
      <c r="N76" s="16"/>
      <c r="O76" s="17"/>
      <c r="P76" s="17"/>
      <c r="Q76" s="17"/>
      <c r="R76" s="17"/>
    </row>
    <row r="77" spans="1:18" ht="15.75">
      <c r="A77" s="17" t="s">
        <v>78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ht="15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ht="16.5">
      <c r="A79" s="17" t="s">
        <v>85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ht="16.5">
      <c r="A80" s="41" t="s">
        <v>86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15.75">
      <c r="A81" s="17" t="s">
        <v>79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ht="16.5">
      <c r="A82" s="17" t="s">
        <v>87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ht="15.75">
      <c r="A83" s="17" t="s">
        <v>80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ht="15.75">
      <c r="A84" s="17" t="s">
        <v>81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ht="15.75">
      <c r="A86" s="17" t="s">
        <v>88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ht="15.75">
      <c r="A87" s="39" t="s">
        <v>82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ht="15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</sheetData>
  <hyperlinks>
    <hyperlink ref="A87" r:id="rId1" display="http://www.census.gov/govs/www/apes.html"/>
  </hyperlinks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ADNET</cp:lastModifiedBy>
  <dcterms:modified xsi:type="dcterms:W3CDTF">2004-02-24T19:29:43Z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