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15" windowWidth="12120" windowHeight="9090" activeTab="0"/>
  </bookViews>
  <sheets>
    <sheet name="Data" sheetId="1" r:id="rId1"/>
    <sheet name="Notes" sheetId="2" r:id="rId2"/>
    <sheet name="08s1054" sheetId="3" r:id="rId3"/>
    <sheet name="2004" sheetId="4" r:id="rId4"/>
  </sheets>
  <definedNames>
    <definedName name="_xlnm.Print_Area" localSheetId="2">'08s1054'!$A$1:$M$154</definedName>
    <definedName name="_xlnm.Print_Area" localSheetId="3">'2004'!$A$1:$H$133</definedName>
    <definedName name="_xlnm.Print_Titles" localSheetId="2">'08s1054'!$A:$A,'08s1054'!$8:$44</definedName>
    <definedName name="_xlnm.Print_Titles" localSheetId="3">'2004'!$1:$7</definedName>
  </definedNames>
  <calcPr fullCalcOnLoad="1"/>
</workbook>
</file>

<file path=xl/sharedStrings.xml><?xml version="1.0" encoding="utf-8"?>
<sst xmlns="http://schemas.openxmlformats.org/spreadsheetml/2006/main" count="492" uniqueCount="216">
  <si>
    <t>|</t>
  </si>
  <si>
    <t>Total</t>
  </si>
  <si>
    <t>&lt;nr&gt;  Inbound</t>
  </si>
  <si>
    <t>$del</t>
  </si>
  <si>
    <t>ADD</t>
  </si>
  <si>
    <t>Inbound</t>
  </si>
  <si>
    <t>Outbound</t>
  </si>
  <si>
    <t>QUESTIONS?? CALL ROSEMARY CLARK 301-763-1171</t>
  </si>
  <si>
    <t>&lt;nr&gt;&lt;endtab&gt;</t>
  </si>
  <si>
    <t>SEE SOURCE FOLDER RE NOTE ABOUT PORTS --THERE IS NO STANDARD DEFINITION.</t>
  </si>
  <si>
    <t xml:space="preserve"> SOME HAVE GOVERNING BODIES; SOME MATCH CENSUS DEFINITIONS.</t>
  </si>
  <si>
    <t>INTERNET LINK</t>
  </si>
  <si>
    <t>http://www.iwr.usace.army.mil/ndc/wcsc/wcsc.htm</t>
  </si>
  <si>
    <t>- Represents zero.</t>
  </si>
  <si>
    <t>SYMBOL</t>
  </si>
  <si>
    <t xml:space="preserve">            Outbound</t>
  </si>
  <si>
    <t xml:space="preserve">    Total</t>
  </si>
  <si>
    <t xml:space="preserve">         Inbound</t>
  </si>
  <si>
    <t>Foreign loaded</t>
  </si>
  <si>
    <t>Contact: Susam Hassett 504-862-1453</t>
  </si>
  <si>
    <t>Other Gulf Coast Ports/Wtwys</t>
  </si>
  <si>
    <t>Other Pacific Ports/Wtwys</t>
  </si>
  <si>
    <t>Other Atlantic Ports/Wtwys</t>
  </si>
  <si>
    <t>Great Lakes Ports</t>
  </si>
  <si>
    <t xml:space="preserve">  Total</t>
  </si>
  <si>
    <t>&lt;nr&gt;  Total</t>
  </si>
  <si>
    <t>loaded</t>
  </si>
  <si>
    <t>$del sum</t>
  </si>
  <si>
    <t>Z Less than 50,</t>
  </si>
  <si>
    <t>TOP 70 SHOWN (EXC PORTS CLASSIFIED IN "OTHER")</t>
  </si>
  <si>
    <t>(Z)</t>
  </si>
  <si>
    <t>Total \1</t>
  </si>
  <si>
    <t xml:space="preserve">         Domestic</t>
  </si>
  <si>
    <t>Port/waterway name</t>
  </si>
  <si>
    <t>$del             Port/waterway name</t>
  </si>
  <si>
    <t>FOOTNOTE</t>
  </si>
  <si>
    <t>\1 Includes empty TEUS.</t>
  </si>
  <si>
    <t>[tbf]- Represents zero.\n\n</t>
  </si>
  <si>
    <t>&lt;Tr;2;1&gt;Port/waterway name</t>
  </si>
  <si>
    <t>&lt;nr&gt;  Inbound&lt;r&gt;loaded</t>
  </si>
  <si>
    <t>&lt;nr&gt;  Outbound&lt;r&gt;loaded</t>
  </si>
  <si>
    <t>&lt;nr&gt;&lt;Tc;1;2&gt;Foreign loaded&lt;c&gt;</t>
  </si>
  <si>
    <t>&lt;nr&gt;&lt;Tc;1;3&gt;Domestic&lt;c&gt;</t>
  </si>
  <si>
    <t>A TEUS is a measure of containerized cargo capacity equal to 1</t>
  </si>
  <si>
    <t>&lt;nr&gt;A TEUS is a measure of containerized cargo capacity equal to 1</t>
  </si>
  <si>
    <t>\2 Includes other ports/waterways not shown separately.</t>
  </si>
  <si>
    <t>\1 Includes empty TEUS.\n\n</t>
  </si>
  <si>
    <t>Source: U.S. Army Corps of Engineers, "2004</t>
  </si>
  <si>
    <t>&lt;nr&gt;&lt;Tc;2;1&gt;Total&lt;r&gt;loaded</t>
  </si>
  <si>
    <t>Anchorage, Alaska</t>
  </si>
  <si>
    <t>Chatham Strait, Alaska</t>
  </si>
  <si>
    <t>Clarence Strait, Alaska</t>
  </si>
  <si>
    <t>Cordova, Alaska</t>
  </si>
  <si>
    <t>Haines, Alaska</t>
  </si>
  <si>
    <t>Icy Strait, Alaska</t>
  </si>
  <si>
    <t>Juneau, Alaska</t>
  </si>
  <si>
    <t>Kasaan Bay, Alaska</t>
  </si>
  <si>
    <t>Ketchikan, Alaska</t>
  </si>
  <si>
    <t>Kodiak, Alaska</t>
  </si>
  <si>
    <t>Metlakatla, Alaska</t>
  </si>
  <si>
    <t>Naknek River, Alaska</t>
  </si>
  <si>
    <t>Other Alaskan Ports/Wtwys, Alaska</t>
  </si>
  <si>
    <t>Petersburg, Alaska</t>
  </si>
  <si>
    <t>Sitka, Alaska</t>
  </si>
  <si>
    <t>Skagway, Alaska</t>
  </si>
  <si>
    <t>Unalaska Bay and Island, Alaska</t>
  </si>
  <si>
    <t>Whittier, Alaska</t>
  </si>
  <si>
    <t>Wrangell, Alaska</t>
  </si>
  <si>
    <t>Everett, Washington</t>
  </si>
  <si>
    <t>Seattle, Washington</t>
  </si>
  <si>
    <t>Tacoma, Washington</t>
  </si>
  <si>
    <t>Vancouver, Washington</t>
  </si>
  <si>
    <t>Chester, Pennsylvania</t>
  </si>
  <si>
    <t>Philadelphia, Pennsylvania</t>
  </si>
  <si>
    <t>Richmond, Virginia</t>
  </si>
  <si>
    <t>Little River, Virginia</t>
  </si>
  <si>
    <t>Newport News, Virginia</t>
  </si>
  <si>
    <t>Norfolk Harbor, Virginia</t>
  </si>
  <si>
    <t>Palm Beach, Florida</t>
  </si>
  <si>
    <t>Port Everglades, Florida</t>
  </si>
  <si>
    <t>Port Manatee, Florida</t>
  </si>
  <si>
    <t>Tampa, Florida</t>
  </si>
  <si>
    <t>Fernandina Beach, Florida</t>
  </si>
  <si>
    <t>Fort Pierce, Florida</t>
  </si>
  <si>
    <t>Jacksonville, Florida</t>
  </si>
  <si>
    <t>Miami, Florida</t>
  </si>
  <si>
    <t>Oakland, California</t>
  </si>
  <si>
    <t>Port Hueneme, California</t>
  </si>
  <si>
    <t>San Diego, California</t>
  </si>
  <si>
    <t>San Francisco, California</t>
  </si>
  <si>
    <t>Long Beach, California</t>
  </si>
  <si>
    <t>Los Angeles, California</t>
  </si>
  <si>
    <t>Nawiliwili, Kauai, Hawaii</t>
  </si>
  <si>
    <t>Other Hawaiian Islands Ports, Hawaii</t>
  </si>
  <si>
    <t>Hilo, Hawaii</t>
  </si>
  <si>
    <t>Honolulu, Hawaii</t>
  </si>
  <si>
    <t>Kahului, Maui, Hawaii</t>
  </si>
  <si>
    <t>Kaunakakai Harbor, Hawaii</t>
  </si>
  <si>
    <t>Kawaihae Harbor, Hawaii</t>
  </si>
  <si>
    <t>Cedar Bayou, Texas</t>
  </si>
  <si>
    <t>Freeport, Texas</t>
  </si>
  <si>
    <t>Galveston, Texas</t>
  </si>
  <si>
    <t>Houston, Texas</t>
  </si>
  <si>
    <t>Lake Charles, Louisiana</t>
  </si>
  <si>
    <t>New Orleans, Louisiana</t>
  </si>
  <si>
    <t>South Louisiana, Port of, Louisiana</t>
  </si>
  <si>
    <t>GIWW, Morgan City--Port Allen, Louisiana</t>
  </si>
  <si>
    <t>Gulfport, Mississippi</t>
  </si>
  <si>
    <t>East Pearl River, Mississippi</t>
  </si>
  <si>
    <t>Portland, Oregon</t>
  </si>
  <si>
    <t>Columbia River, Dalles--McNary, Oregon</t>
  </si>
  <si>
    <t>Albany, New York</t>
  </si>
  <si>
    <t>Asharoken, L.I., New York</t>
  </si>
  <si>
    <t>Baltimore, Maryland</t>
  </si>
  <si>
    <t>Boston, Massachusetts</t>
  </si>
  <si>
    <t>Camden-Gloucester, New Jersey</t>
  </si>
  <si>
    <t>New York, New York and New Jersey</t>
  </si>
  <si>
    <t>Salem River, New Jersey</t>
  </si>
  <si>
    <t>Portland, Maine</t>
  </si>
  <si>
    <t>Savannah, Georgia</t>
  </si>
  <si>
    <t>Apra Harbor, Guam</t>
  </si>
  <si>
    <t>Charleston, South Carolina</t>
  </si>
  <si>
    <t>Clearwater River, Idaho</t>
  </si>
  <si>
    <t>Mayaguez, Puerto Rico</t>
  </si>
  <si>
    <t>Memphis, Tennessee</t>
  </si>
  <si>
    <t>Mobile, Alabama</t>
  </si>
  <si>
    <t>Morehead City, North Carolina</t>
  </si>
  <si>
    <t>Other Columbia Riv, Oregon, Washington, Idaho, Oregon</t>
  </si>
  <si>
    <t>Ponce, Puerto Rico</t>
  </si>
  <si>
    <t>San Juan, Puerto Rico</t>
  </si>
  <si>
    <t>Wilmington, Delaware</t>
  </si>
  <si>
    <t>Wilmington, North Carolina</t>
  </si>
  <si>
    <t>standard 20-foot length by 8-foot width by 8-foot 6-inch height container]</t>
  </si>
  <si>
    <t>&lt;nr&gt;standard 20-foot length by 8-foot width by 8-foot 6-inch height container\]</t>
  </si>
  <si>
    <t>Waterborne Container Traffic for U.S. Ports and all 50 States and U.S. Territories."</t>
  </si>
  <si>
    <t>See Internet site &lt;http://www.iwr.usace.army.mil/ndc/wcsc/wcsc.htm&gt; (accessed 1 August 2006).</t>
  </si>
  <si>
    <t>Pacific Islands excluding Hawaii</t>
  </si>
  <si>
    <t xml:space="preserve">    &lt;chgrow;bold&gt;Total \2</t>
  </si>
  <si>
    <t>Panama City, Florida</t>
  </si>
  <si>
    <t>Columbia River, Vancouver-Dalles</t>
  </si>
  <si>
    <t>Bridgeport, Conneticut</t>
  </si>
  <si>
    <t>Batin Rouge, Louisiana</t>
  </si>
  <si>
    <t>Port Angeles, Washington</t>
  </si>
  <si>
    <t>Port Canaveral, Florida</t>
  </si>
  <si>
    <t>For calendar year. For the 70 leading ports/waterways in total TEUS.</t>
  </si>
  <si>
    <t>Leading U.S. Ports/Waterways by Container Traffic: 2004</t>
  </si>
  <si>
    <t>[In thousands of twenty-foot equivalent units (TEUS). (29,926.9 represents 29,926,900).</t>
  </si>
  <si>
    <t>$del total</t>
  </si>
  <si>
    <t>Rank</t>
  </si>
  <si>
    <t>(X)</t>
  </si>
  <si>
    <t>&lt;nr&gt;&lt;setrul;col;3;0.3q&gt;</t>
  </si>
  <si>
    <t>&lt;nr&gt;&lt;setrul;col;6;0.3q&gt;</t>
  </si>
  <si>
    <t>Long Beach, CA</t>
  </si>
  <si>
    <t>Los Angeles, CA</t>
  </si>
  <si>
    <t>New York, NY and NJ</t>
  </si>
  <si>
    <t>Oakland, CA</t>
  </si>
  <si>
    <t>Tacoma, WA</t>
  </si>
  <si>
    <t>Charleston, SC</t>
  </si>
  <si>
    <t>Savannah, GA</t>
  </si>
  <si>
    <t>Seattle, WA</t>
  </si>
  <si>
    <t>Norfolk Harbor, VA</t>
  </si>
  <si>
    <t>Houston, TX</t>
  </si>
  <si>
    <t>Honolulu, HI</t>
  </si>
  <si>
    <t>Miami, FL</t>
  </si>
  <si>
    <t>San Juan, PR</t>
  </si>
  <si>
    <t>Port Everglades, FL</t>
  </si>
  <si>
    <t>Jacksonville, FL</t>
  </si>
  <si>
    <t>Baltimore, MD</t>
  </si>
  <si>
    <t>Anchorage, AK</t>
  </si>
  <si>
    <t>New Orleans, LA</t>
  </si>
  <si>
    <t>Wilmington, DE</t>
  </si>
  <si>
    <t>Boston, MA</t>
  </si>
  <si>
    <t>Gulfport, MS</t>
  </si>
  <si>
    <t>Portland, OR</t>
  </si>
  <si>
    <t>Philadelphia, PA</t>
  </si>
  <si>
    <t>Newport News, VA</t>
  </si>
  <si>
    <t>Chester, PA</t>
  </si>
  <si>
    <t>Wilmington, NC</t>
  </si>
  <si>
    <t>Camden-Gloucester, NJ</t>
  </si>
  <si>
    <t>Kawaihae Harbor, HI</t>
  </si>
  <si>
    <t>&lt;nr&gt;&lt;setwid;1;6p&gt;</t>
  </si>
  <si>
    <t>&lt;begtab;tbspec2;1p&gt;&lt;setnc;8&gt;</t>
  </si>
  <si>
    <r>
      <t>[</t>
    </r>
    <r>
      <rPr>
        <b/>
        <sz val="12"/>
        <rFont val="Courier New"/>
        <family val="3"/>
      </rPr>
      <t>In thousands of twenty-foot equivalent units (TEUS). (30,058.9 represents 30,058,900).</t>
    </r>
  </si>
  <si>
    <t>&lt;nr&gt;\[&lt;bold&gt;In thousands of twenty-foot equivalent units (TEUS). 30,058.9 represents 30,058,900.</t>
  </si>
  <si>
    <t>09sa--add row top 30 as % of total</t>
  </si>
  <si>
    <t>$del 07s1062</t>
  </si>
  <si>
    <r>
      <t>For calendar year</t>
    </r>
    <r>
      <rPr>
        <b/>
        <sz val="12"/>
        <rFont val="Courier New"/>
        <family val="3"/>
      </rPr>
      <t>.</t>
    </r>
    <r>
      <rPr>
        <sz val="12"/>
        <rFont val="Courier New"/>
        <family val="3"/>
      </rPr>
      <t xml:space="preserve"> For the 90 leading ports/waterways in total TEUS.</t>
    </r>
  </si>
  <si>
    <t>Z Less than 50.</t>
  </si>
  <si>
    <t>&lt;nr&gt;&lt;Tr;2;1&gt;Rank</t>
  </si>
  <si>
    <t>&lt;lp;4q&gt;Kahului, Maui, HI</t>
  </si>
  <si>
    <t>&lt;lp;4q&gt;Palm Beach, FL</t>
  </si>
  <si>
    <t>See Internet site &lt;http://www.iwr.usace.army.mil/ndc/wcsc/wcsc.htm&gt; (accessed 27 June 2007).</t>
  </si>
  <si>
    <t>See Internet site \&lt;http://www.iwr.usace.army.mil/ndc/wcsc/wcsc.htm\&gt; (accessed 27 June 2007).</t>
  </si>
  <si>
    <r>
      <t>Table 1054.</t>
    </r>
    <r>
      <rPr>
        <b/>
        <sz val="12"/>
        <rFont val="Courier New"/>
        <family val="3"/>
      </rPr>
      <t xml:space="preserve"> Selected U.S. Ports/Waterways by Container Traffic: 2005</t>
    </r>
  </si>
  <si>
    <t>&lt;Tr;;0&gt;&lt;med&gt;Table 1054. &lt;bold&gt;Selected U.S. Ports/Waterways by Container Traffic: 2005&lt;l&gt;&lt;lp;6q&gt;&lt;sz;6q&gt;&lt;ff;0&gt;&lt;tq;1&gt;&lt;med&gt;</t>
  </si>
  <si>
    <t xml:space="preserve">[tbf]Source: U.S. Army Corps of Engineers, "U.S. </t>
  </si>
  <si>
    <t>Waterborne Container Traffic for U.S. Port/Waterway in 2005"</t>
  </si>
  <si>
    <t xml:space="preserve">Source: U.S. Army Corps of Engineers, "U.S. </t>
  </si>
  <si>
    <t>&lt;nr&gt;&lt;med&gt;For calendar year. For the 30 leading ports/waterways in total TEUS.</t>
  </si>
  <si>
    <t>Waterborne Container Traffic for U.S. Port/Waterway in 2005."</t>
  </si>
  <si>
    <t>New York (NY and NJ)</t>
  </si>
  <si>
    <r>
      <t>Table 1046.</t>
    </r>
    <r>
      <rPr>
        <b/>
        <sz val="12"/>
        <rFont val="Courier New"/>
        <family val="3"/>
      </rPr>
      <t xml:space="preserve"> Selected U.S. Ports/Waterways by Container Traffic: 2006</t>
    </r>
  </si>
  <si>
    <t>Palm Beach, FL</t>
  </si>
  <si>
    <t>Kahului, Maui, HI</t>
  </si>
  <si>
    <t>Freeport, TX</t>
  </si>
  <si>
    <r>
      <t>[</t>
    </r>
    <r>
      <rPr>
        <b/>
        <sz val="12"/>
        <rFont val="Courier New"/>
        <family val="3"/>
      </rPr>
      <t>In thousands of twenty-foot equivalent units (TEUS). (31,319.6 represents 31,319,600).</t>
    </r>
  </si>
  <si>
    <t>For calendar year. For the 30 leading ports/waterways in total TEUS.</t>
  </si>
  <si>
    <t>See Notes</t>
  </si>
  <si>
    <t>Back to Data</t>
  </si>
  <si>
    <t>HEADNOTE</t>
  </si>
  <si>
    <t>FOOTNOTES</t>
  </si>
  <si>
    <t xml:space="preserve">Waterborne Container Traffic for U.S. Port/Waterway in 2006". </t>
  </si>
  <si>
    <t>For more information:</t>
  </si>
  <si>
    <t>(1,000 TEUS)</t>
  </si>
  <si>
    <t xml:space="preserve">         Domestic (1,000 TEUS)</t>
  </si>
  <si>
    <t>Foreign loaded (1,000 TEUS)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</si>
</sst>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10"/>
      <name val="Courier New"/>
      <family val="3"/>
    </font>
    <font>
      <sz val="12"/>
      <color indexed="8"/>
      <name val="Courier New"/>
      <family val="3"/>
    </font>
    <font>
      <sz val="12"/>
      <color indexed="12"/>
      <name val="Courier New"/>
      <family val="3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3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5" fillId="0" borderId="0" xfId="16" applyNumberFormat="1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3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/>
    </xf>
    <xf numFmtId="0" fontId="0" fillId="0" borderId="3" xfId="0" applyNumberFormat="1" applyFont="1" applyFill="1" applyBorder="1" applyAlignment="1">
      <alignment/>
    </xf>
    <xf numFmtId="0" fontId="4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16" applyNumberFormat="1" applyAlignment="1">
      <alignment/>
    </xf>
    <xf numFmtId="0" fontId="5" fillId="0" borderId="0" xfId="16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38" style="0" customWidth="1"/>
    <col min="2" max="7" width="10.796875" style="0" customWidth="1"/>
  </cols>
  <sheetData>
    <row r="1" spans="1:7" s="45" customFormat="1" ht="16.5">
      <c r="A1" s="3" t="s">
        <v>201</v>
      </c>
      <c r="B1" s="1"/>
      <c r="C1" s="1"/>
      <c r="D1" s="1"/>
      <c r="E1" s="1"/>
      <c r="F1" s="1"/>
      <c r="G1" s="1"/>
    </row>
    <row r="2" spans="1:7" s="4" customFormat="1" ht="15.75">
      <c r="A2" s="3"/>
      <c r="B2" s="3"/>
      <c r="C2" s="3"/>
      <c r="D2" s="3"/>
      <c r="E2" s="3"/>
      <c r="F2" s="3"/>
      <c r="G2" s="3"/>
    </row>
    <row r="3" spans="1:7" s="4" customFormat="1" ht="15.75">
      <c r="A3" s="76" t="s">
        <v>207</v>
      </c>
      <c r="B3" s="3"/>
      <c r="C3" s="3"/>
      <c r="D3" s="3"/>
      <c r="E3" s="3"/>
      <c r="F3" s="3"/>
      <c r="G3" s="3"/>
    </row>
    <row r="4" spans="1:7" s="4" customFormat="1" ht="15.75">
      <c r="A4" s="5"/>
      <c r="B4" s="3"/>
      <c r="C4" s="3"/>
      <c r="D4" s="8"/>
      <c r="E4" s="3"/>
      <c r="F4" s="3"/>
      <c r="G4" s="3"/>
    </row>
    <row r="5" spans="1:9" s="4" customFormat="1" ht="15.75" customHeight="1">
      <c r="A5" s="9"/>
      <c r="B5" s="68"/>
      <c r="C5" s="64"/>
      <c r="D5" s="78" t="s">
        <v>214</v>
      </c>
      <c r="E5" s="79"/>
      <c r="F5" s="80"/>
      <c r="G5" s="87" t="s">
        <v>215</v>
      </c>
      <c r="H5" s="79"/>
      <c r="I5" s="79"/>
    </row>
    <row r="6" spans="1:9" s="4" customFormat="1" ht="15.75">
      <c r="A6" s="12"/>
      <c r="B6" s="69"/>
      <c r="C6" s="65"/>
      <c r="D6" s="81"/>
      <c r="E6" s="82"/>
      <c r="F6" s="83"/>
      <c r="G6" s="81"/>
      <c r="H6" s="88"/>
      <c r="I6" s="88"/>
    </row>
    <row r="7" spans="1:9" s="4" customFormat="1" ht="15.75">
      <c r="A7" s="12" t="s">
        <v>33</v>
      </c>
      <c r="B7" s="69"/>
      <c r="D7" s="84"/>
      <c r="E7" s="85"/>
      <c r="F7" s="86"/>
      <c r="G7" s="84"/>
      <c r="H7" s="85"/>
      <c r="I7" s="85"/>
    </row>
    <row r="8" spans="1:9" s="4" customFormat="1" ht="15.75" customHeight="1">
      <c r="A8" s="3"/>
      <c r="B8" s="13" t="s">
        <v>148</v>
      </c>
      <c r="C8" s="65" t="s">
        <v>1</v>
      </c>
      <c r="D8" s="78" t="s">
        <v>31</v>
      </c>
      <c r="E8" s="23" t="s">
        <v>17</v>
      </c>
      <c r="F8" s="23" t="s">
        <v>15</v>
      </c>
      <c r="G8" s="13" t="s">
        <v>1</v>
      </c>
      <c r="H8" s="36" t="s">
        <v>5</v>
      </c>
      <c r="I8" s="21" t="s">
        <v>6</v>
      </c>
    </row>
    <row r="9" spans="1:9" s="4" customFormat="1" ht="15.75">
      <c r="A9" s="3"/>
      <c r="B9" s="69"/>
      <c r="C9" s="65" t="s">
        <v>26</v>
      </c>
      <c r="D9" s="81"/>
      <c r="E9" s="23" t="s">
        <v>26</v>
      </c>
      <c r="F9" s="23" t="s">
        <v>26</v>
      </c>
      <c r="G9" s="13"/>
      <c r="H9" s="36"/>
      <c r="I9" s="21"/>
    </row>
    <row r="10" spans="1:9" s="4" customFormat="1" ht="15.75">
      <c r="A10" s="15"/>
      <c r="B10" s="24"/>
      <c r="C10" s="65" t="s">
        <v>213</v>
      </c>
      <c r="D10" s="84"/>
      <c r="E10" s="15"/>
      <c r="F10" s="15"/>
      <c r="G10" s="14"/>
      <c r="H10" s="17"/>
      <c r="I10" s="17"/>
    </row>
    <row r="11" spans="1:9" s="45" customFormat="1" ht="16.5">
      <c r="A11" s="46" t="s">
        <v>24</v>
      </c>
      <c r="B11" s="75" t="s">
        <v>149</v>
      </c>
      <c r="C11" s="67"/>
      <c r="D11" s="51">
        <v>5076.573</v>
      </c>
      <c r="E11" s="51">
        <v>2053.434</v>
      </c>
      <c r="F11" s="51">
        <v>2053.434</v>
      </c>
      <c r="G11" s="51">
        <v>27212.752</v>
      </c>
      <c r="H11" s="51">
        <v>18360.295</v>
      </c>
      <c r="I11" s="51">
        <v>8852.457</v>
      </c>
    </row>
    <row r="12" spans="1:9" ht="15.75">
      <c r="A12" t="s">
        <v>168</v>
      </c>
      <c r="B12" s="73">
        <v>17</v>
      </c>
      <c r="C12" s="37">
        <v>277.109</v>
      </c>
      <c r="D12" s="37">
        <v>278.506</v>
      </c>
      <c r="E12" s="37">
        <v>227.126</v>
      </c>
      <c r="F12" s="37">
        <v>47.641</v>
      </c>
      <c r="G12" s="37">
        <v>2.342</v>
      </c>
      <c r="H12" s="37">
        <v>0</v>
      </c>
      <c r="I12" s="37">
        <v>2.342</v>
      </c>
    </row>
    <row r="13" spans="1:9" ht="15.75">
      <c r="A13" t="s">
        <v>167</v>
      </c>
      <c r="B13" s="73">
        <v>16</v>
      </c>
      <c r="C13" s="37">
        <v>482.665</v>
      </c>
      <c r="D13" s="37">
        <v>99.083</v>
      </c>
      <c r="E13" s="37">
        <v>40.612</v>
      </c>
      <c r="F13" s="37">
        <v>39.551</v>
      </c>
      <c r="G13" s="37">
        <v>402.502</v>
      </c>
      <c r="H13" s="37">
        <v>253.253</v>
      </c>
      <c r="I13" s="37">
        <v>149.249</v>
      </c>
    </row>
    <row r="14" spans="1:9" ht="15.75">
      <c r="A14" t="s">
        <v>171</v>
      </c>
      <c r="B14" s="73">
        <v>22</v>
      </c>
      <c r="C14" s="37">
        <v>158.443</v>
      </c>
      <c r="D14" s="37">
        <v>33.063</v>
      </c>
      <c r="E14" s="37">
        <v>12.921</v>
      </c>
      <c r="F14" s="37">
        <v>7.689</v>
      </c>
      <c r="G14" s="37">
        <v>137.833</v>
      </c>
      <c r="H14" s="37">
        <v>78.18</v>
      </c>
      <c r="I14" s="37">
        <v>59.653</v>
      </c>
    </row>
    <row r="15" spans="1:9" ht="15.75">
      <c r="A15" t="s">
        <v>157</v>
      </c>
      <c r="B15" s="73">
        <v>7</v>
      </c>
      <c r="C15" s="37">
        <v>1482.705</v>
      </c>
      <c r="D15" s="74">
        <v>0</v>
      </c>
      <c r="E15" s="74">
        <v>0</v>
      </c>
      <c r="F15" s="74">
        <v>0</v>
      </c>
      <c r="G15" s="37">
        <v>1482.705</v>
      </c>
      <c r="H15" s="37">
        <v>870.755</v>
      </c>
      <c r="I15" s="37">
        <v>611.95</v>
      </c>
    </row>
    <row r="16" spans="1:9" ht="15.75">
      <c r="A16" t="s">
        <v>176</v>
      </c>
      <c r="B16" s="73">
        <v>26</v>
      </c>
      <c r="C16" s="37">
        <v>102.667</v>
      </c>
      <c r="D16" s="74">
        <v>0</v>
      </c>
      <c r="E16" s="74">
        <v>0</v>
      </c>
      <c r="F16" s="74">
        <v>0</v>
      </c>
      <c r="G16" s="37">
        <v>102.667</v>
      </c>
      <c r="H16" s="37">
        <v>51.437</v>
      </c>
      <c r="I16" s="37">
        <v>51.23</v>
      </c>
    </row>
    <row r="17" spans="1:9" ht="15.75">
      <c r="A17" t="s">
        <v>204</v>
      </c>
      <c r="B17" s="73">
        <v>30</v>
      </c>
      <c r="C17" s="37">
        <v>53.87</v>
      </c>
      <c r="D17" s="74">
        <v>0</v>
      </c>
      <c r="E17" s="74">
        <v>0</v>
      </c>
      <c r="F17" s="74">
        <v>0</v>
      </c>
      <c r="G17" s="37">
        <v>53.87</v>
      </c>
      <c r="H17" s="37">
        <v>26.112</v>
      </c>
      <c r="I17" s="37">
        <v>27.758</v>
      </c>
    </row>
    <row r="18" spans="1:9" ht="15.75">
      <c r="A18" t="s">
        <v>172</v>
      </c>
      <c r="B18" s="73">
        <v>21</v>
      </c>
      <c r="C18" s="37">
        <v>161.435</v>
      </c>
      <c r="D18" s="74">
        <v>0</v>
      </c>
      <c r="E18" s="74">
        <v>0</v>
      </c>
      <c r="F18" s="74">
        <v>0</v>
      </c>
      <c r="G18" s="37">
        <v>161.435</v>
      </c>
      <c r="H18" s="37">
        <v>97.116</v>
      </c>
      <c r="I18" s="37">
        <v>64.319</v>
      </c>
    </row>
    <row r="19" spans="1:9" ht="15.75">
      <c r="A19" t="s">
        <v>162</v>
      </c>
      <c r="B19" s="73">
        <v>11</v>
      </c>
      <c r="C19" s="37">
        <v>889.954</v>
      </c>
      <c r="D19" s="37">
        <v>1154.599</v>
      </c>
      <c r="E19" s="37">
        <v>549.802</v>
      </c>
      <c r="F19" s="37">
        <v>304.124</v>
      </c>
      <c r="G19" s="37">
        <v>36.028</v>
      </c>
      <c r="H19" s="37">
        <v>23.226</v>
      </c>
      <c r="I19" s="37">
        <v>12.802</v>
      </c>
    </row>
    <row r="20" spans="1:9" ht="15.75">
      <c r="A20" t="s">
        <v>161</v>
      </c>
      <c r="B20" s="73">
        <v>10</v>
      </c>
      <c r="C20" s="37">
        <v>1316.511</v>
      </c>
      <c r="D20" s="37">
        <v>66.323</v>
      </c>
      <c r="E20" s="37">
        <v>24.316</v>
      </c>
      <c r="F20" s="37">
        <v>33.971</v>
      </c>
      <c r="G20" s="37">
        <v>1258.225</v>
      </c>
      <c r="H20" s="37">
        <v>653.032</v>
      </c>
      <c r="I20" s="37">
        <v>605.194</v>
      </c>
    </row>
    <row r="21" spans="1:9" ht="15.75">
      <c r="A21" t="s">
        <v>166</v>
      </c>
      <c r="B21" s="73">
        <v>15</v>
      </c>
      <c r="C21" s="37">
        <v>511.748</v>
      </c>
      <c r="D21" s="37">
        <v>376.413</v>
      </c>
      <c r="E21" s="37">
        <v>60.591</v>
      </c>
      <c r="F21" s="37">
        <v>315.795</v>
      </c>
      <c r="G21" s="37">
        <v>135.362</v>
      </c>
      <c r="H21" s="37">
        <v>44.387</v>
      </c>
      <c r="I21" s="37">
        <v>90.975</v>
      </c>
    </row>
    <row r="22" spans="1:9" ht="15.75">
      <c r="A22" t="s">
        <v>203</v>
      </c>
      <c r="B22" s="73">
        <v>27</v>
      </c>
      <c r="C22" s="37">
        <v>94.386</v>
      </c>
      <c r="D22" s="37">
        <v>133.084</v>
      </c>
      <c r="E22" s="37">
        <v>72.908</v>
      </c>
      <c r="F22" s="37">
        <v>21.479</v>
      </c>
      <c r="G22" s="74">
        <v>0</v>
      </c>
      <c r="H22" s="74">
        <v>0</v>
      </c>
      <c r="I22" s="37">
        <v>0</v>
      </c>
    </row>
    <row r="23" spans="1:9" ht="15.75">
      <c r="A23" t="s">
        <v>179</v>
      </c>
      <c r="B23" s="73">
        <v>29</v>
      </c>
      <c r="C23" s="37">
        <v>64.096</v>
      </c>
      <c r="D23" s="37">
        <v>95.92</v>
      </c>
      <c r="E23" s="37">
        <v>51.533</v>
      </c>
      <c r="F23" s="37">
        <v>12.563</v>
      </c>
      <c r="G23" s="74">
        <v>0</v>
      </c>
      <c r="H23" s="74">
        <v>0</v>
      </c>
      <c r="I23" s="37">
        <v>0</v>
      </c>
    </row>
    <row r="24" spans="1:9" ht="15.75">
      <c r="A24" t="s">
        <v>152</v>
      </c>
      <c r="B24" s="73">
        <v>2</v>
      </c>
      <c r="C24" s="37">
        <v>5043.119</v>
      </c>
      <c r="D24" s="37">
        <v>379.719</v>
      </c>
      <c r="E24" s="37">
        <v>44.461</v>
      </c>
      <c r="F24" s="37">
        <v>267.267</v>
      </c>
      <c r="G24" s="37">
        <v>4731.391</v>
      </c>
      <c r="H24" s="37">
        <v>3713.617</v>
      </c>
      <c r="I24" s="37">
        <v>1017.774</v>
      </c>
    </row>
    <row r="25" spans="1:9" ht="15.75">
      <c r="A25" t="s">
        <v>153</v>
      </c>
      <c r="B25" s="73">
        <v>1</v>
      </c>
      <c r="C25" s="37">
        <v>5572.245</v>
      </c>
      <c r="D25" s="37">
        <v>1.46</v>
      </c>
      <c r="E25" s="37">
        <v>0.418</v>
      </c>
      <c r="F25" s="37">
        <v>0.683</v>
      </c>
      <c r="G25" s="37">
        <v>5571.144</v>
      </c>
      <c r="H25" s="37">
        <v>4330.695</v>
      </c>
      <c r="I25" s="37">
        <v>1240.449</v>
      </c>
    </row>
    <row r="26" spans="1:9" ht="15.75">
      <c r="A26" t="s">
        <v>163</v>
      </c>
      <c r="B26" s="73">
        <v>12</v>
      </c>
      <c r="C26" s="37">
        <v>740.107</v>
      </c>
      <c r="D26" s="74">
        <v>0</v>
      </c>
      <c r="E26" s="74">
        <v>0</v>
      </c>
      <c r="F26" s="74">
        <v>0</v>
      </c>
      <c r="G26" s="37">
        <v>740.107</v>
      </c>
      <c r="H26" s="37">
        <v>426.092</v>
      </c>
      <c r="I26" s="37">
        <v>314.015</v>
      </c>
    </row>
    <row r="27" spans="1:9" ht="15.75">
      <c r="A27" t="s">
        <v>169</v>
      </c>
      <c r="B27" s="73">
        <v>18</v>
      </c>
      <c r="C27" s="37">
        <v>184.926</v>
      </c>
      <c r="D27" s="37">
        <v>22.828</v>
      </c>
      <c r="E27" s="37">
        <v>8.406</v>
      </c>
      <c r="F27" s="37">
        <v>9.374</v>
      </c>
      <c r="G27" s="37">
        <v>167.147</v>
      </c>
      <c r="H27" s="37">
        <v>67.709</v>
      </c>
      <c r="I27" s="37">
        <v>99.438</v>
      </c>
    </row>
    <row r="28" spans="1:9" ht="15.75">
      <c r="A28" t="s">
        <v>200</v>
      </c>
      <c r="B28" s="73">
        <v>3</v>
      </c>
      <c r="C28" s="37">
        <v>3811.743</v>
      </c>
      <c r="D28" s="37">
        <v>241.307</v>
      </c>
      <c r="E28" s="37">
        <v>75.557</v>
      </c>
      <c r="F28" s="37">
        <v>112.277</v>
      </c>
      <c r="G28" s="37">
        <v>3623.909</v>
      </c>
      <c r="H28" s="37">
        <v>2576.823</v>
      </c>
      <c r="I28" s="37">
        <v>1047.086</v>
      </c>
    </row>
    <row r="29" spans="1:9" ht="15.75">
      <c r="A29" t="s">
        <v>175</v>
      </c>
      <c r="B29" s="73">
        <v>28</v>
      </c>
      <c r="C29" s="37">
        <v>73.753</v>
      </c>
      <c r="D29" s="37">
        <v>0</v>
      </c>
      <c r="E29" s="37">
        <v>0</v>
      </c>
      <c r="F29" s="37">
        <v>0</v>
      </c>
      <c r="G29" s="37">
        <v>73.753</v>
      </c>
      <c r="H29" s="37">
        <v>43.377</v>
      </c>
      <c r="I29" s="37">
        <v>30.376</v>
      </c>
    </row>
    <row r="30" spans="1:9" ht="15.75">
      <c r="A30" t="s">
        <v>160</v>
      </c>
      <c r="B30" s="73">
        <v>6</v>
      </c>
      <c r="C30" s="37">
        <v>1492.366</v>
      </c>
      <c r="D30" s="37">
        <v>111.938</v>
      </c>
      <c r="E30" s="37">
        <v>48.235</v>
      </c>
      <c r="F30" s="37">
        <v>43.337</v>
      </c>
      <c r="G30" s="37">
        <v>1400.794</v>
      </c>
      <c r="H30" s="37">
        <v>824.733</v>
      </c>
      <c r="I30" s="37">
        <v>576.061</v>
      </c>
    </row>
    <row r="31" spans="1:9" ht="15.75">
      <c r="A31" t="s">
        <v>155</v>
      </c>
      <c r="B31" s="73">
        <v>4</v>
      </c>
      <c r="C31" s="37">
        <v>1579.146</v>
      </c>
      <c r="D31" s="37">
        <v>283.19</v>
      </c>
      <c r="E31" s="37">
        <v>35.929</v>
      </c>
      <c r="F31" s="37">
        <v>169.029</v>
      </c>
      <c r="G31" s="37">
        <v>1374.188</v>
      </c>
      <c r="H31" s="37">
        <v>809.088</v>
      </c>
      <c r="I31" s="37">
        <v>565.1</v>
      </c>
    </row>
    <row r="32" spans="1:9" ht="15.75">
      <c r="A32" t="s">
        <v>202</v>
      </c>
      <c r="B32" s="73">
        <v>25</v>
      </c>
      <c r="C32" s="37">
        <v>123.71</v>
      </c>
      <c r="D32" s="74">
        <v>0</v>
      </c>
      <c r="E32" s="74">
        <v>0</v>
      </c>
      <c r="F32" s="74">
        <v>0</v>
      </c>
      <c r="G32" s="37">
        <v>123.71</v>
      </c>
      <c r="H32" s="37">
        <v>28.074</v>
      </c>
      <c r="I32" s="37">
        <v>95.636</v>
      </c>
    </row>
    <row r="33" spans="1:9" ht="15.75">
      <c r="A33" t="s">
        <v>174</v>
      </c>
      <c r="B33" s="73">
        <v>23</v>
      </c>
      <c r="C33" s="37">
        <v>148.25</v>
      </c>
      <c r="D33" s="74">
        <v>0</v>
      </c>
      <c r="E33" s="74">
        <v>0</v>
      </c>
      <c r="F33" s="74">
        <v>0</v>
      </c>
      <c r="G33" s="37">
        <v>148.25</v>
      </c>
      <c r="H33" s="37">
        <v>127.688</v>
      </c>
      <c r="I33" s="37">
        <v>20.562</v>
      </c>
    </row>
    <row r="34" spans="1:9" ht="15.75">
      <c r="A34" t="s">
        <v>165</v>
      </c>
      <c r="B34" s="73">
        <v>14</v>
      </c>
      <c r="C34" s="37">
        <v>633.134</v>
      </c>
      <c r="D34" s="37">
        <v>13.179</v>
      </c>
      <c r="E34" s="37">
        <v>0</v>
      </c>
      <c r="F34" s="37">
        <v>13.179</v>
      </c>
      <c r="G34" s="37">
        <v>619.955</v>
      </c>
      <c r="H34" s="37">
        <v>294.319</v>
      </c>
      <c r="I34" s="37">
        <v>325.636</v>
      </c>
    </row>
    <row r="35" spans="1:9" ht="15.75">
      <c r="A35" t="s">
        <v>173</v>
      </c>
      <c r="B35" s="73">
        <v>19</v>
      </c>
      <c r="C35" s="37">
        <v>183.484</v>
      </c>
      <c r="D35" s="37">
        <v>30.599</v>
      </c>
      <c r="E35" s="37">
        <v>19.064</v>
      </c>
      <c r="F35" s="37">
        <v>0.42</v>
      </c>
      <c r="G35" s="37">
        <v>163.999</v>
      </c>
      <c r="H35" s="37">
        <v>85.84</v>
      </c>
      <c r="I35" s="37">
        <v>78.16</v>
      </c>
    </row>
    <row r="36" spans="1:9" ht="15.75">
      <c r="A36" t="s">
        <v>164</v>
      </c>
      <c r="B36" s="73">
        <v>13</v>
      </c>
      <c r="C36" s="37">
        <v>689.894</v>
      </c>
      <c r="D36" s="37">
        <v>493.726</v>
      </c>
      <c r="E36" s="37">
        <v>410.084</v>
      </c>
      <c r="F36" s="37">
        <v>83.605</v>
      </c>
      <c r="G36" s="37">
        <v>196.205</v>
      </c>
      <c r="H36" s="37">
        <v>149.657</v>
      </c>
      <c r="I36" s="37">
        <v>46.548</v>
      </c>
    </row>
    <row r="37" spans="1:9" ht="15.75">
      <c r="A37" t="s">
        <v>158</v>
      </c>
      <c r="B37" s="73">
        <v>5</v>
      </c>
      <c r="C37" s="37">
        <v>1574.422</v>
      </c>
      <c r="D37" s="74">
        <v>0</v>
      </c>
      <c r="E37" s="74">
        <v>0</v>
      </c>
      <c r="F37" s="74">
        <v>0</v>
      </c>
      <c r="G37" s="37">
        <v>1574.422</v>
      </c>
      <c r="H37" s="37">
        <v>857.526</v>
      </c>
      <c r="I37" s="37">
        <v>716.896</v>
      </c>
    </row>
    <row r="38" spans="1:9" ht="15.75">
      <c r="A38" t="s">
        <v>159</v>
      </c>
      <c r="B38" s="73">
        <v>8</v>
      </c>
      <c r="C38" s="37">
        <v>1380.42</v>
      </c>
      <c r="D38" s="37">
        <v>321.297</v>
      </c>
      <c r="E38" s="37">
        <v>51.375</v>
      </c>
      <c r="F38" s="37">
        <v>156.595</v>
      </c>
      <c r="G38" s="37">
        <v>1172.45</v>
      </c>
      <c r="H38" s="37">
        <v>742.397</v>
      </c>
      <c r="I38" s="37">
        <v>430.053</v>
      </c>
    </row>
    <row r="39" spans="1:9" ht="15.75">
      <c r="A39" t="s">
        <v>156</v>
      </c>
      <c r="B39" s="73">
        <v>9</v>
      </c>
      <c r="C39" s="37">
        <v>1379.669</v>
      </c>
      <c r="D39" s="37">
        <v>292.975</v>
      </c>
      <c r="E39" s="37">
        <v>50.633</v>
      </c>
      <c r="F39" s="37">
        <v>241.726</v>
      </c>
      <c r="G39" s="37">
        <v>1087.309</v>
      </c>
      <c r="H39" s="37">
        <v>745.134</v>
      </c>
      <c r="I39" s="37">
        <v>342.176</v>
      </c>
    </row>
    <row r="40" spans="1:9" ht="15.75">
      <c r="A40" t="s">
        <v>170</v>
      </c>
      <c r="B40" s="73">
        <v>20</v>
      </c>
      <c r="C40" s="37">
        <v>170.374</v>
      </c>
      <c r="D40" s="74">
        <v>0</v>
      </c>
      <c r="E40" s="74">
        <v>0</v>
      </c>
      <c r="F40" s="74">
        <v>0</v>
      </c>
      <c r="G40" s="37">
        <v>170.374</v>
      </c>
      <c r="H40" s="37">
        <v>126.498</v>
      </c>
      <c r="I40" s="37">
        <v>43.876</v>
      </c>
    </row>
    <row r="41" spans="1:9" ht="15.75">
      <c r="A41" t="s">
        <v>177</v>
      </c>
      <c r="B41" s="73">
        <v>24</v>
      </c>
      <c r="C41" s="37">
        <v>125.717</v>
      </c>
      <c r="D41" s="74">
        <v>0</v>
      </c>
      <c r="E41" s="74">
        <v>0</v>
      </c>
      <c r="F41" s="74">
        <v>0</v>
      </c>
      <c r="G41" s="37">
        <v>125.717</v>
      </c>
      <c r="H41" s="37">
        <v>78.317</v>
      </c>
      <c r="I41" s="37">
        <v>47.4</v>
      </c>
    </row>
    <row r="43" spans="1:7" s="4" customFormat="1" ht="15.75">
      <c r="A43" s="3" t="s">
        <v>197</v>
      </c>
      <c r="B43" s="3"/>
      <c r="C43" s="3"/>
      <c r="D43" s="8"/>
      <c r="E43" s="8"/>
      <c r="F43" s="8"/>
      <c r="G43" s="8"/>
    </row>
    <row r="44" spans="1:7" s="4" customFormat="1" ht="15.75">
      <c r="A44" s="3" t="s">
        <v>211</v>
      </c>
      <c r="B44" s="3"/>
      <c r="C44" s="3"/>
      <c r="D44" s="8"/>
      <c r="E44" s="8"/>
      <c r="F44" s="8"/>
      <c r="G44" s="8"/>
    </row>
    <row r="45" spans="1:7" s="4" customFormat="1" ht="15.75">
      <c r="A45" s="3"/>
      <c r="B45" s="3"/>
      <c r="C45" s="3"/>
      <c r="D45" s="8"/>
      <c r="E45" s="8"/>
      <c r="F45" s="8"/>
      <c r="G45" s="8"/>
    </row>
  </sheetData>
  <mergeCells count="3">
    <mergeCell ref="D5:F7"/>
    <mergeCell ref="D8:D10"/>
    <mergeCell ref="G5:I7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201</v>
      </c>
    </row>
    <row r="3" ht="15.75">
      <c r="A3" s="77" t="s">
        <v>208</v>
      </c>
    </row>
    <row r="5" ht="15.75">
      <c r="A5" t="s">
        <v>209</v>
      </c>
    </row>
    <row r="6" ht="16.5">
      <c r="A6" s="3" t="s">
        <v>205</v>
      </c>
    </row>
    <row r="7" ht="16.5">
      <c r="A7" s="3" t="s">
        <v>186</v>
      </c>
    </row>
    <row r="8" ht="15.75">
      <c r="A8" s="3" t="s">
        <v>206</v>
      </c>
    </row>
    <row r="9" ht="15.75">
      <c r="A9" s="3" t="s">
        <v>43</v>
      </c>
    </row>
    <row r="10" ht="15.75">
      <c r="A10" s="3" t="s">
        <v>132</v>
      </c>
    </row>
    <row r="12" ht="15.75">
      <c r="A12" t="s">
        <v>14</v>
      </c>
    </row>
    <row r="13" ht="15.75">
      <c r="A13" s="34" t="s">
        <v>13</v>
      </c>
    </row>
    <row r="15" ht="15.75">
      <c r="A15" t="s">
        <v>210</v>
      </c>
    </row>
    <row r="16" ht="15.75">
      <c r="A16" s="26" t="s">
        <v>36</v>
      </c>
    </row>
    <row r="17" ht="15.75">
      <c r="A17" s="3" t="s">
        <v>45</v>
      </c>
    </row>
    <row r="19" ht="15.75">
      <c r="A19" s="3" t="s">
        <v>197</v>
      </c>
    </row>
    <row r="20" ht="15.75">
      <c r="A20" s="3" t="s">
        <v>211</v>
      </c>
    </row>
    <row r="22" ht="15.75">
      <c r="A22" t="s">
        <v>212</v>
      </c>
    </row>
    <row r="23" ht="15.75">
      <c r="A23" s="77" t="s">
        <v>12</v>
      </c>
    </row>
  </sheetData>
  <hyperlinks>
    <hyperlink ref="A3" location="Data!A1" display="Back to Data"/>
    <hyperlink ref="A23" r:id="rId1" display="http://www.iwr.usace.army.mil/ndc/wcsc/wcsc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"/>
  <sheetViews>
    <sheetView showGridLines="0" zoomScale="87" zoomScaleNormal="87" zoomScaleSheetLayoutView="50" workbookViewId="0" topLeftCell="A25">
      <selection activeCell="A140" sqref="A140:IV162"/>
    </sheetView>
  </sheetViews>
  <sheetFormatPr defaultColWidth="8.796875" defaultRowHeight="15.75"/>
  <cols>
    <col min="1" max="1" width="14.296875" style="4" customWidth="1"/>
    <col min="2" max="2" width="40.5" style="4" customWidth="1"/>
    <col min="3" max="3" width="16.69921875" style="4" customWidth="1"/>
    <col min="4" max="4" width="12.796875" style="4" customWidth="1"/>
    <col min="5" max="5" width="19.59765625" style="4" customWidth="1"/>
    <col min="6" max="7" width="14.19921875" style="4" customWidth="1"/>
    <col min="8" max="8" width="16.8984375" style="4" customWidth="1"/>
    <col min="9" max="9" width="22" style="4" customWidth="1"/>
    <col min="10" max="11" width="16.59765625" style="4" customWidth="1"/>
    <col min="12" max="12" width="13.69921875" style="4" customWidth="1"/>
    <col min="13" max="13" width="12.19921875" style="4" customWidth="1"/>
    <col min="14" max="16384" width="9.69921875" style="4" customWidth="1"/>
  </cols>
  <sheetData>
    <row r="1" ht="15.75">
      <c r="B1" s="4" t="s">
        <v>0</v>
      </c>
    </row>
    <row r="2" spans="1:2" ht="15.75">
      <c r="A2" s="2"/>
      <c r="B2" s="4" t="s">
        <v>0</v>
      </c>
    </row>
    <row r="3" spans="1:11" ht="17.25" customHeight="1">
      <c r="A3" s="3" t="s">
        <v>0</v>
      </c>
      <c r="B3" s="3" t="s">
        <v>181</v>
      </c>
      <c r="C3" s="3"/>
      <c r="D3" s="3"/>
      <c r="E3" s="3"/>
      <c r="F3" s="3"/>
      <c r="G3" s="3"/>
      <c r="H3" s="3"/>
      <c r="I3" s="3"/>
      <c r="J3" s="3"/>
      <c r="K3" s="3"/>
    </row>
    <row r="4" spans="1:11" ht="17.25" customHeight="1">
      <c r="A4" s="3"/>
      <c r="B4" s="3" t="s">
        <v>180</v>
      </c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3"/>
      <c r="B5" s="3" t="s">
        <v>150</v>
      </c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3"/>
      <c r="B6" s="3" t="s">
        <v>151</v>
      </c>
      <c r="C6" s="3"/>
      <c r="D6" s="3"/>
      <c r="E6" s="3"/>
      <c r="F6" s="3"/>
      <c r="G6" s="3"/>
      <c r="H6" s="3"/>
      <c r="I6" s="3"/>
      <c r="J6" s="3"/>
      <c r="K6" s="3"/>
    </row>
    <row r="7" spans="1:11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45" customFormat="1" ht="16.5">
      <c r="A8" s="3" t="s">
        <v>193</v>
      </c>
      <c r="B8" s="1" t="s">
        <v>194</v>
      </c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3"/>
      <c r="B9" s="3" t="s">
        <v>0</v>
      </c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3" t="s">
        <v>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3" t="s">
        <v>182</v>
      </c>
      <c r="B11" s="3" t="s">
        <v>183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6.5">
      <c r="A12" s="3" t="s">
        <v>186</v>
      </c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</row>
    <row r="13" spans="2:11" ht="15.75">
      <c r="B13" s="3" t="s">
        <v>198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 t="s">
        <v>43</v>
      </c>
      <c r="B14" s="3" t="s">
        <v>44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 t="s">
        <v>132</v>
      </c>
      <c r="B15" s="3" t="s">
        <v>133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3"/>
      <c r="B16" s="3" t="s">
        <v>0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 t="s">
        <v>0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 t="s">
        <v>0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 t="s">
        <v>0</v>
      </c>
      <c r="B19" s="3" t="s">
        <v>38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 t="s">
        <v>188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3"/>
      <c r="B21" s="3" t="s">
        <v>48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3" t="s">
        <v>0</v>
      </c>
      <c r="B22" s="3" t="s">
        <v>42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3"/>
      <c r="B23" s="3" t="s">
        <v>41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3" t="s">
        <v>0</v>
      </c>
      <c r="B24" s="3" t="s">
        <v>31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 t="s">
        <v>39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5"/>
      <c r="B26" s="3" t="s">
        <v>40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5" t="s">
        <v>184</v>
      </c>
      <c r="B27" s="3" t="s">
        <v>25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5"/>
      <c r="B28" s="3" t="s">
        <v>2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5"/>
      <c r="B29" s="3" t="s">
        <v>3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"/>
      <c r="B30" s="3" t="s">
        <v>3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3" t="s">
        <v>185</v>
      </c>
      <c r="B31" s="3" t="s">
        <v>185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3"/>
      <c r="B32" s="3" t="s">
        <v>3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3" t="s">
        <v>29</v>
      </c>
      <c r="B33" s="3" t="s">
        <v>3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5"/>
      <c r="B34" s="3" t="s">
        <v>3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.75">
      <c r="A35" s="7" t="s">
        <v>9</v>
      </c>
      <c r="B35" s="3" t="s">
        <v>3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.75">
      <c r="A36" s="3" t="s">
        <v>10</v>
      </c>
      <c r="B36" s="3" t="s">
        <v>3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.75">
      <c r="A37" s="5"/>
      <c r="B37" s="3" t="s">
        <v>3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.75">
      <c r="A38" s="5"/>
      <c r="B38" s="3" t="s">
        <v>3</v>
      </c>
      <c r="C38" s="3"/>
      <c r="D38" s="3"/>
      <c r="E38" s="8"/>
      <c r="F38" s="8"/>
      <c r="G38" s="8"/>
      <c r="H38" s="3"/>
      <c r="I38" s="3"/>
      <c r="J38" s="3"/>
      <c r="K38" s="3"/>
    </row>
    <row r="39" spans="1:13" ht="15.75">
      <c r="A39" s="9"/>
      <c r="B39" s="3" t="s">
        <v>3</v>
      </c>
      <c r="C39" s="68"/>
      <c r="D39" s="64"/>
      <c r="E39" s="67"/>
      <c r="F39" s="78" t="s">
        <v>32</v>
      </c>
      <c r="G39" s="89"/>
      <c r="H39" s="79"/>
      <c r="I39" s="80"/>
      <c r="J39" s="87" t="s">
        <v>18</v>
      </c>
      <c r="K39" s="79"/>
      <c r="L39" s="79"/>
      <c r="M39" s="79"/>
    </row>
    <row r="40" spans="1:13" ht="15.75">
      <c r="A40" s="12"/>
      <c r="B40" s="3" t="s">
        <v>3</v>
      </c>
      <c r="C40" s="69"/>
      <c r="D40" s="65"/>
      <c r="E40" s="65"/>
      <c r="F40" s="81"/>
      <c r="G40" s="82"/>
      <c r="H40" s="82"/>
      <c r="I40" s="83"/>
      <c r="J40" s="81"/>
      <c r="K40" s="88"/>
      <c r="L40" s="88"/>
      <c r="M40" s="88"/>
    </row>
    <row r="41" spans="1:13" ht="15.75">
      <c r="A41" s="12" t="s">
        <v>33</v>
      </c>
      <c r="B41" s="3" t="s">
        <v>34</v>
      </c>
      <c r="C41" s="69"/>
      <c r="E41" s="65"/>
      <c r="F41" s="84"/>
      <c r="G41" s="85"/>
      <c r="H41" s="85"/>
      <c r="I41" s="86"/>
      <c r="J41" s="84"/>
      <c r="K41" s="85"/>
      <c r="L41" s="85"/>
      <c r="M41" s="85"/>
    </row>
    <row r="42" spans="1:13" ht="15.75" customHeight="1">
      <c r="A42" s="3"/>
      <c r="B42" s="3" t="s">
        <v>3</v>
      </c>
      <c r="C42" s="13" t="s">
        <v>148</v>
      </c>
      <c r="D42" s="65" t="s">
        <v>1</v>
      </c>
      <c r="E42" s="65"/>
      <c r="F42" s="78" t="s">
        <v>31</v>
      </c>
      <c r="G42" s="62"/>
      <c r="H42" s="23" t="s">
        <v>17</v>
      </c>
      <c r="I42" s="23" t="s">
        <v>15</v>
      </c>
      <c r="J42" s="13" t="s">
        <v>1</v>
      </c>
      <c r="K42" s="23"/>
      <c r="L42" s="36" t="s">
        <v>5</v>
      </c>
      <c r="M42" s="21" t="s">
        <v>6</v>
      </c>
    </row>
    <row r="43" spans="1:13" ht="15.75">
      <c r="A43" s="3"/>
      <c r="B43" s="3" t="s">
        <v>3</v>
      </c>
      <c r="C43" s="69"/>
      <c r="D43" s="65" t="s">
        <v>26</v>
      </c>
      <c r="E43" s="65" t="s">
        <v>4</v>
      </c>
      <c r="F43" s="81"/>
      <c r="G43" s="61" t="s">
        <v>4</v>
      </c>
      <c r="H43" s="23" t="s">
        <v>26</v>
      </c>
      <c r="I43" s="23" t="s">
        <v>26</v>
      </c>
      <c r="J43" s="13"/>
      <c r="K43" s="23" t="s">
        <v>4</v>
      </c>
      <c r="L43" s="36"/>
      <c r="M43" s="21"/>
    </row>
    <row r="44" spans="1:13" ht="15.75">
      <c r="A44" s="15"/>
      <c r="B44" s="3" t="s">
        <v>3</v>
      </c>
      <c r="C44" s="24"/>
      <c r="D44" s="66"/>
      <c r="E44" s="66"/>
      <c r="F44" s="84"/>
      <c r="G44" s="56"/>
      <c r="H44" s="15"/>
      <c r="I44" s="15"/>
      <c r="J44" s="14"/>
      <c r="K44" s="15"/>
      <c r="L44" s="17"/>
      <c r="M44" s="17"/>
    </row>
    <row r="45" spans="1:13" ht="15.75">
      <c r="A45" s="32" t="s">
        <v>27</v>
      </c>
      <c r="B45" s="32" t="s">
        <v>27</v>
      </c>
      <c r="C45" s="70"/>
      <c r="D45" s="28"/>
      <c r="E45" s="11"/>
      <c r="F45" s="25">
        <f>SUM(F49:F137)-F47</f>
        <v>-5.720999999999549</v>
      </c>
      <c r="G45" s="28"/>
      <c r="H45" s="28">
        <f>SUM(H49:H139)-H106</f>
        <v>2062.452</v>
      </c>
      <c r="I45" s="28">
        <f>SUM(I49:I139)-I106</f>
        <v>2076.374</v>
      </c>
      <c r="J45" s="25">
        <f>SUM(J49:J137)-J47</f>
        <v>-0.02599999999438296</v>
      </c>
      <c r="K45" s="28"/>
      <c r="L45" s="28">
        <f>SUM(L49:L137)-L47</f>
        <v>-0.027999999998428393</v>
      </c>
      <c r="M45" s="28">
        <f>SUM(M49:M137)-M47</f>
        <v>-0.001999999996769475</v>
      </c>
    </row>
    <row r="46" spans="1:14" ht="15.75">
      <c r="A46" s="11" t="s">
        <v>147</v>
      </c>
      <c r="B46" s="26" t="s">
        <v>0</v>
      </c>
      <c r="C46" s="71"/>
      <c r="D46" s="27"/>
      <c r="E46" s="28"/>
      <c r="F46" s="43">
        <f>SUM(F49:F137)-F47</f>
        <v>-5.720999999999549</v>
      </c>
      <c r="G46" s="28"/>
      <c r="H46" s="27">
        <f>SUM(H49:H137)-H47</f>
        <v>-2.9030000000002474</v>
      </c>
      <c r="I46" s="28">
        <f>SUM(I49:I137)-I47</f>
        <v>-2.9100000000003092</v>
      </c>
      <c r="J46" s="25">
        <f>SUM(J49:J137)-J47</f>
        <v>-0.02599999999438296</v>
      </c>
      <c r="K46" s="28"/>
      <c r="L46" s="27">
        <f>SUM(L49:L137)-L47</f>
        <v>-0.027999999998428393</v>
      </c>
      <c r="M46" s="27">
        <f>SUM(M49:M137)-M47</f>
        <v>-0.001999999996769475</v>
      </c>
      <c r="N46" s="29"/>
    </row>
    <row r="47" spans="1:13" s="45" customFormat="1" ht="16.5">
      <c r="A47" s="46" t="s">
        <v>24</v>
      </c>
      <c r="B47" s="47" t="s">
        <v>137</v>
      </c>
      <c r="C47" s="72" t="s">
        <v>149</v>
      </c>
      <c r="D47" s="49">
        <v>30058.894</v>
      </c>
      <c r="E47" s="28">
        <f>SUM(H47:J47)-D47</f>
        <v>0</v>
      </c>
      <c r="F47" s="48">
        <v>5244.072</v>
      </c>
      <c r="G47" s="58">
        <f>+H47+I47-F47</f>
        <v>-1067.772</v>
      </c>
      <c r="H47" s="53">
        <v>2088.15</v>
      </c>
      <c r="I47" s="53">
        <v>2088.15</v>
      </c>
      <c r="J47" s="50">
        <v>25882.594</v>
      </c>
      <c r="K47" s="60">
        <f>SUM(L47:N47)-J47</f>
        <v>0</v>
      </c>
      <c r="L47" s="51">
        <v>17329.406</v>
      </c>
      <c r="M47" s="51">
        <v>8553.188</v>
      </c>
    </row>
    <row r="48" spans="1:13" ht="15.75">
      <c r="A48" s="26" t="s">
        <v>0</v>
      </c>
      <c r="B48" s="26" t="s">
        <v>0</v>
      </c>
      <c r="C48" s="71"/>
      <c r="D48" s="38"/>
      <c r="E48" s="38"/>
      <c r="F48" s="39"/>
      <c r="G48" s="38"/>
      <c r="H48" s="38"/>
      <c r="I48" s="38"/>
      <c r="J48" s="39"/>
      <c r="K48" s="29"/>
      <c r="L48" s="29"/>
      <c r="M48" s="29"/>
    </row>
    <row r="49" spans="1:13" ht="16.5">
      <c r="A49" s="26" t="s">
        <v>127</v>
      </c>
      <c r="B49" s="26" t="s">
        <v>0</v>
      </c>
      <c r="C49" s="69">
        <v>90</v>
      </c>
      <c r="D49" s="38">
        <v>0.089</v>
      </c>
      <c r="E49" s="28">
        <f aca="true" t="shared" si="0" ref="E49:E137">SUM(H49:J49)-D49</f>
        <v>-0.038</v>
      </c>
      <c r="F49" s="39">
        <v>0.223</v>
      </c>
      <c r="G49" s="58">
        <f aca="true" t="shared" si="1" ref="G49:G137">+H49+I49-F49</f>
        <v>-0.17200000000000001</v>
      </c>
      <c r="H49" s="27">
        <v>0</v>
      </c>
      <c r="I49" s="54">
        <v>0.051</v>
      </c>
      <c r="J49" s="40">
        <v>0</v>
      </c>
      <c r="K49" s="60">
        <f>SUM(L49:N49)-J49</f>
        <v>0</v>
      </c>
      <c r="L49" s="37">
        <v>0</v>
      </c>
      <c r="M49" s="27">
        <v>0</v>
      </c>
    </row>
    <row r="50" spans="1:13" ht="16.5">
      <c r="A50" s="26" t="s">
        <v>67</v>
      </c>
      <c r="B50" s="26" t="s">
        <v>0</v>
      </c>
      <c r="C50" s="69">
        <v>75</v>
      </c>
      <c r="D50" s="38">
        <v>2.55</v>
      </c>
      <c r="E50" s="28">
        <f>SUM(H50:J50)-D50</f>
        <v>-0.009999999999999787</v>
      </c>
      <c r="F50" s="39">
        <v>4.261</v>
      </c>
      <c r="G50" s="58">
        <f>+H50+I50-F50</f>
        <v>-1.721</v>
      </c>
      <c r="H50" s="54">
        <v>1.515</v>
      </c>
      <c r="I50" s="54">
        <v>1.025</v>
      </c>
      <c r="J50" s="39" t="s">
        <v>30</v>
      </c>
      <c r="K50" s="60" t="e">
        <f>SUM(L50:N50)-J50</f>
        <v>#VALUE!</v>
      </c>
      <c r="L50" s="42" t="s">
        <v>30</v>
      </c>
      <c r="M50" s="37">
        <v>1.881</v>
      </c>
    </row>
    <row r="51" spans="1:13" ht="16.5">
      <c r="A51" s="26" t="s">
        <v>131</v>
      </c>
      <c r="B51" s="26" t="s">
        <v>177</v>
      </c>
      <c r="C51" s="69">
        <v>27</v>
      </c>
      <c r="D51" s="38">
        <v>91.589</v>
      </c>
      <c r="E51" s="28">
        <f t="shared" si="0"/>
        <v>0</v>
      </c>
      <c r="F51" s="39">
        <v>0</v>
      </c>
      <c r="G51" s="58">
        <f t="shared" si="1"/>
        <v>0</v>
      </c>
      <c r="H51" s="27">
        <v>0</v>
      </c>
      <c r="I51" s="27">
        <v>0</v>
      </c>
      <c r="J51" s="40">
        <v>91.589</v>
      </c>
      <c r="K51" s="59">
        <f>SUM(L51:N51)-J51</f>
        <v>-29.993000000000002</v>
      </c>
      <c r="L51" s="37">
        <v>61.596</v>
      </c>
      <c r="M51" s="27">
        <v>0</v>
      </c>
    </row>
    <row r="52" spans="1:13" ht="16.5">
      <c r="A52" s="26" t="s">
        <v>130</v>
      </c>
      <c r="B52" s="26" t="s">
        <v>170</v>
      </c>
      <c r="C52" s="69">
        <v>19</v>
      </c>
      <c r="D52" s="38">
        <v>161.578</v>
      </c>
      <c r="E52" s="28">
        <f t="shared" si="0"/>
        <v>0</v>
      </c>
      <c r="F52" s="43">
        <v>0</v>
      </c>
      <c r="G52" s="58">
        <f t="shared" si="1"/>
        <v>0</v>
      </c>
      <c r="H52" s="27">
        <v>0</v>
      </c>
      <c r="I52" s="27">
        <v>0</v>
      </c>
      <c r="J52" s="40">
        <v>161.578</v>
      </c>
      <c r="K52" s="59">
        <f>SUM(L52:N52)-J52</f>
        <v>95.811</v>
      </c>
      <c r="L52" s="37">
        <v>120.406</v>
      </c>
      <c r="M52" s="37">
        <v>136.983</v>
      </c>
    </row>
    <row r="53" spans="1:14" ht="16.5">
      <c r="A53" s="26" t="s">
        <v>66</v>
      </c>
      <c r="B53" s="26" t="s">
        <v>0</v>
      </c>
      <c r="C53" s="69">
        <v>48</v>
      </c>
      <c r="D53" s="38">
        <v>15.428</v>
      </c>
      <c r="E53" s="28">
        <f t="shared" si="0"/>
        <v>-0.0010000000000012221</v>
      </c>
      <c r="F53" s="39">
        <v>18.661</v>
      </c>
      <c r="G53" s="58">
        <f t="shared" si="1"/>
        <v>-3.2340000000000018</v>
      </c>
      <c r="H53" s="54">
        <v>13.432</v>
      </c>
      <c r="I53" s="54">
        <v>1.995</v>
      </c>
      <c r="J53" s="43">
        <v>0</v>
      </c>
      <c r="K53" s="27">
        <v>0</v>
      </c>
      <c r="L53" s="27">
        <v>0</v>
      </c>
      <c r="M53" s="37">
        <v>3.612</v>
      </c>
      <c r="N53" s="37">
        <v>0</v>
      </c>
    </row>
    <row r="54" spans="1:13" ht="16.5">
      <c r="A54" s="26" t="s">
        <v>71</v>
      </c>
      <c r="B54" s="26" t="s">
        <v>0</v>
      </c>
      <c r="C54" s="69">
        <v>45</v>
      </c>
      <c r="D54" s="38">
        <v>21.585</v>
      </c>
      <c r="E54" s="28">
        <f t="shared" si="0"/>
        <v>0</v>
      </c>
      <c r="F54" s="39">
        <v>22.771</v>
      </c>
      <c r="G54" s="58">
        <f t="shared" si="1"/>
        <v>-1.6280000000000001</v>
      </c>
      <c r="H54" s="54">
        <v>1.259</v>
      </c>
      <c r="I54" s="54">
        <v>19.884</v>
      </c>
      <c r="J54" s="40">
        <v>0.442</v>
      </c>
      <c r="K54" s="60">
        <f>SUM(L54:N54)-J54</f>
        <v>56.262</v>
      </c>
      <c r="L54" s="37">
        <v>0.386</v>
      </c>
      <c r="M54" s="37">
        <v>56.318</v>
      </c>
    </row>
    <row r="55" spans="1:13" ht="16.5">
      <c r="A55" s="26" t="s">
        <v>65</v>
      </c>
      <c r="B55" s="26" t="s">
        <v>0</v>
      </c>
      <c r="C55" s="69">
        <v>32</v>
      </c>
      <c r="D55" s="38">
        <v>50.676</v>
      </c>
      <c r="E55" s="28">
        <f t="shared" si="0"/>
        <v>0.0009999999999976694</v>
      </c>
      <c r="F55" s="39">
        <v>20.822</v>
      </c>
      <c r="G55" s="58">
        <f t="shared" si="1"/>
        <v>-1.0249999999999986</v>
      </c>
      <c r="H55" s="54">
        <v>9.505</v>
      </c>
      <c r="I55" s="54">
        <v>10.292</v>
      </c>
      <c r="J55" s="40">
        <v>30.88</v>
      </c>
      <c r="K55" s="59">
        <f>SUM(L55:N55)-J55</f>
        <v>-30.671</v>
      </c>
      <c r="L55" s="37">
        <v>0.209</v>
      </c>
      <c r="M55" s="27">
        <v>0</v>
      </c>
    </row>
    <row r="56" spans="1:13" ht="16.5">
      <c r="A56" s="26" t="s">
        <v>81</v>
      </c>
      <c r="B56" s="26" t="s">
        <v>0</v>
      </c>
      <c r="C56" s="69">
        <v>53</v>
      </c>
      <c r="D56" s="38">
        <v>11.378</v>
      </c>
      <c r="E56" s="28">
        <f t="shared" si="0"/>
        <v>-0.03999999999999915</v>
      </c>
      <c r="F56" s="39">
        <v>0.912</v>
      </c>
      <c r="G56" s="58">
        <f t="shared" si="1"/>
        <v>-0.534</v>
      </c>
      <c r="H56" s="54">
        <v>0.378</v>
      </c>
      <c r="I56" s="27">
        <v>0</v>
      </c>
      <c r="J56" s="40">
        <v>10.96</v>
      </c>
      <c r="K56" s="59">
        <f>SUM(L56:N56)-J56</f>
        <v>1.661999999999999</v>
      </c>
      <c r="L56" s="37">
        <v>6.023</v>
      </c>
      <c r="M56" s="37">
        <v>6.599</v>
      </c>
    </row>
    <row r="57" spans="1:13" ht="16.5">
      <c r="A57" s="26" t="s">
        <v>70</v>
      </c>
      <c r="B57" s="26" t="s">
        <v>156</v>
      </c>
      <c r="C57" s="69">
        <v>5</v>
      </c>
      <c r="D57" s="38">
        <v>1545.169</v>
      </c>
      <c r="E57" s="28">
        <f t="shared" si="0"/>
        <v>0</v>
      </c>
      <c r="F57" s="39">
        <v>335.593</v>
      </c>
      <c r="G57" s="58">
        <f t="shared" si="1"/>
        <v>-22.03400000000005</v>
      </c>
      <c r="H57" s="54">
        <v>62.584</v>
      </c>
      <c r="I57" s="54">
        <v>250.975</v>
      </c>
      <c r="J57" s="40">
        <v>1231.61</v>
      </c>
      <c r="K57" s="59">
        <f>SUM(L57:N57)-J57</f>
        <v>-393.52099999999984</v>
      </c>
      <c r="L57" s="37">
        <v>838.089</v>
      </c>
      <c r="M57" s="27">
        <v>0</v>
      </c>
    </row>
    <row r="58" spans="1:13" ht="16.5">
      <c r="A58" s="26" t="s">
        <v>105</v>
      </c>
      <c r="B58" s="26" t="s">
        <v>0</v>
      </c>
      <c r="C58" s="69">
        <v>83</v>
      </c>
      <c r="D58" s="38">
        <v>1.064</v>
      </c>
      <c r="E58" s="28">
        <f t="shared" si="0"/>
        <v>0</v>
      </c>
      <c r="F58" s="43">
        <v>0</v>
      </c>
      <c r="G58" s="58">
        <f t="shared" si="1"/>
        <v>0</v>
      </c>
      <c r="H58" s="27">
        <v>0</v>
      </c>
      <c r="I58" s="27">
        <v>0</v>
      </c>
      <c r="J58" s="40">
        <v>1.064</v>
      </c>
      <c r="K58" s="59">
        <f>SUM(L58:N58)-J58</f>
        <v>611.769</v>
      </c>
      <c r="L58" s="37">
        <v>0.817</v>
      </c>
      <c r="M58" s="37">
        <v>612.016</v>
      </c>
    </row>
    <row r="59" spans="1:13" ht="16.5">
      <c r="A59" s="26" t="s">
        <v>64</v>
      </c>
      <c r="B59" s="26" t="s">
        <v>0</v>
      </c>
      <c r="C59" s="69">
        <v>67</v>
      </c>
      <c r="D59" s="38">
        <v>3.474</v>
      </c>
      <c r="E59" s="28">
        <f t="shared" si="0"/>
        <v>0.0009999999999998899</v>
      </c>
      <c r="F59" s="39">
        <v>6.08</v>
      </c>
      <c r="G59" s="58">
        <f t="shared" si="1"/>
        <v>-2.605</v>
      </c>
      <c r="H59" s="54">
        <v>2.998</v>
      </c>
      <c r="I59" s="54">
        <v>0.477</v>
      </c>
      <c r="J59" s="43">
        <v>0</v>
      </c>
      <c r="K59" s="27">
        <v>0</v>
      </c>
      <c r="L59" s="27">
        <v>0</v>
      </c>
      <c r="M59" s="27">
        <v>0</v>
      </c>
    </row>
    <row r="60" spans="1:13" ht="16.5">
      <c r="A60" s="26" t="s">
        <v>63</v>
      </c>
      <c r="B60" s="26" t="s">
        <v>0</v>
      </c>
      <c r="C60" s="69">
        <v>51</v>
      </c>
      <c r="D60" s="38">
        <v>12.072</v>
      </c>
      <c r="E60" s="28">
        <f t="shared" si="0"/>
        <v>0</v>
      </c>
      <c r="F60" s="39">
        <v>19.714</v>
      </c>
      <c r="G60" s="58">
        <f t="shared" si="1"/>
        <v>-7.6419999999999995</v>
      </c>
      <c r="H60" s="54">
        <v>7.132</v>
      </c>
      <c r="I60" s="54">
        <v>4.94</v>
      </c>
      <c r="J60" s="43">
        <v>0</v>
      </c>
      <c r="K60" s="27">
        <v>0</v>
      </c>
      <c r="L60" s="27">
        <v>0</v>
      </c>
      <c r="M60" s="37">
        <v>43.937</v>
      </c>
    </row>
    <row r="61" spans="1:13" ht="16.5">
      <c r="A61" s="26" t="s">
        <v>69</v>
      </c>
      <c r="B61" s="26" t="s">
        <v>159</v>
      </c>
      <c r="C61" s="69">
        <v>8</v>
      </c>
      <c r="D61" s="38">
        <v>1442.969</v>
      </c>
      <c r="E61" s="28">
        <f t="shared" si="0"/>
        <v>0</v>
      </c>
      <c r="F61" s="39">
        <v>302.537</v>
      </c>
      <c r="G61" s="58">
        <f t="shared" si="1"/>
        <v>-107.10499999999999</v>
      </c>
      <c r="H61" s="54">
        <v>44.91</v>
      </c>
      <c r="I61" s="54">
        <v>150.522</v>
      </c>
      <c r="J61" s="40">
        <v>1247.537</v>
      </c>
      <c r="K61" s="59">
        <f aca="true" t="shared" si="2" ref="K61:K74">SUM(L61:N61)-J61</f>
        <v>-429.119</v>
      </c>
      <c r="L61" s="37">
        <v>818.418</v>
      </c>
      <c r="M61" s="27">
        <v>0</v>
      </c>
    </row>
    <row r="62" spans="1:13" ht="16.5">
      <c r="A62" s="26" t="s">
        <v>119</v>
      </c>
      <c r="B62" s="26" t="s">
        <v>158</v>
      </c>
      <c r="C62" s="69">
        <v>7</v>
      </c>
      <c r="D62" s="38">
        <v>1485.83</v>
      </c>
      <c r="E62" s="28">
        <f t="shared" si="0"/>
        <v>0</v>
      </c>
      <c r="F62" s="39">
        <v>11.274</v>
      </c>
      <c r="G62" s="58">
        <f t="shared" si="1"/>
        <v>-9.238</v>
      </c>
      <c r="H62" s="54">
        <v>1.378</v>
      </c>
      <c r="I62" s="54">
        <v>0.658</v>
      </c>
      <c r="J62" s="40">
        <v>1483.794</v>
      </c>
      <c r="K62" s="59">
        <f t="shared" si="2"/>
        <v>-682.3030000000001</v>
      </c>
      <c r="L62" s="37">
        <v>801.491</v>
      </c>
      <c r="M62" s="27">
        <v>0</v>
      </c>
    </row>
    <row r="63" spans="1:13" ht="16.5">
      <c r="A63" s="26" t="s">
        <v>129</v>
      </c>
      <c r="B63" s="26" t="s">
        <v>164</v>
      </c>
      <c r="C63" s="69">
        <v>13</v>
      </c>
      <c r="D63" s="38">
        <v>725.793</v>
      </c>
      <c r="E63" s="28">
        <f t="shared" si="0"/>
        <v>0</v>
      </c>
      <c r="F63" s="39">
        <v>561.444</v>
      </c>
      <c r="G63" s="58">
        <f t="shared" si="1"/>
        <v>-39.61799999999994</v>
      </c>
      <c r="H63" s="54">
        <v>424.6</v>
      </c>
      <c r="I63" s="54">
        <v>97.226</v>
      </c>
      <c r="J63" s="40">
        <v>203.967</v>
      </c>
      <c r="K63" s="59">
        <f t="shared" si="2"/>
        <v>-41.507000000000005</v>
      </c>
      <c r="L63" s="37">
        <v>162.46</v>
      </c>
      <c r="M63" s="27">
        <v>0</v>
      </c>
    </row>
    <row r="64" spans="1:13" ht="16.5">
      <c r="A64" s="26" t="s">
        <v>88</v>
      </c>
      <c r="B64" s="26" t="s">
        <v>0</v>
      </c>
      <c r="C64" s="69">
        <v>33</v>
      </c>
      <c r="D64" s="38">
        <v>47.97</v>
      </c>
      <c r="E64" s="28">
        <f t="shared" si="0"/>
        <v>0</v>
      </c>
      <c r="F64" s="43">
        <v>0</v>
      </c>
      <c r="G64" s="58">
        <f t="shared" si="1"/>
        <v>0</v>
      </c>
      <c r="H64" s="27">
        <v>0</v>
      </c>
      <c r="I64" s="27">
        <v>0</v>
      </c>
      <c r="J64" s="40">
        <v>47.97</v>
      </c>
      <c r="K64" s="59">
        <f t="shared" si="2"/>
        <v>-2.7959999999999994</v>
      </c>
      <c r="L64" s="37">
        <v>45.174</v>
      </c>
      <c r="M64" s="27">
        <v>0</v>
      </c>
    </row>
    <row r="65" spans="1:13" ht="16.5">
      <c r="A65" s="26" t="s">
        <v>117</v>
      </c>
      <c r="B65" s="26" t="s">
        <v>0</v>
      </c>
      <c r="C65" s="69">
        <v>55</v>
      </c>
      <c r="D65" s="38">
        <v>7.666</v>
      </c>
      <c r="E65" s="28">
        <f t="shared" si="0"/>
        <v>0</v>
      </c>
      <c r="F65" s="43">
        <v>0</v>
      </c>
      <c r="G65" s="58">
        <f t="shared" si="1"/>
        <v>0</v>
      </c>
      <c r="H65" s="27">
        <v>0</v>
      </c>
      <c r="I65" s="27">
        <v>0</v>
      </c>
      <c r="J65" s="40">
        <v>7.666</v>
      </c>
      <c r="K65" s="59">
        <f t="shared" si="2"/>
        <v>-7.454000000000001</v>
      </c>
      <c r="L65" s="37">
        <v>0.212</v>
      </c>
      <c r="M65" s="27">
        <v>0</v>
      </c>
    </row>
    <row r="66" spans="1:13" ht="16.5">
      <c r="A66" s="26" t="s">
        <v>74</v>
      </c>
      <c r="B66" s="26" t="s">
        <v>0</v>
      </c>
      <c r="C66" s="69">
        <v>35</v>
      </c>
      <c r="D66" s="38">
        <v>40.67</v>
      </c>
      <c r="E66" s="28">
        <f t="shared" si="0"/>
        <v>0</v>
      </c>
      <c r="F66" s="43">
        <v>0</v>
      </c>
      <c r="G66" s="58">
        <f t="shared" si="1"/>
        <v>0</v>
      </c>
      <c r="H66" s="27">
        <v>0</v>
      </c>
      <c r="I66" s="27">
        <v>0</v>
      </c>
      <c r="J66" s="40">
        <v>40.67</v>
      </c>
      <c r="K66" s="59">
        <f t="shared" si="2"/>
        <v>-3.1950000000000074</v>
      </c>
      <c r="L66" s="37">
        <v>21.383</v>
      </c>
      <c r="M66" s="37">
        <v>16.092</v>
      </c>
    </row>
    <row r="67" spans="1:13" ht="16.5">
      <c r="A67" s="26" t="s">
        <v>109</v>
      </c>
      <c r="B67" s="26" t="s">
        <v>173</v>
      </c>
      <c r="C67" s="69">
        <v>23</v>
      </c>
      <c r="D67" s="38">
        <v>131.57</v>
      </c>
      <c r="E67" s="28">
        <f t="shared" si="0"/>
        <v>0</v>
      </c>
      <c r="F67" s="39">
        <v>19.184</v>
      </c>
      <c r="G67" s="58">
        <f t="shared" si="1"/>
        <v>-9.875</v>
      </c>
      <c r="H67" s="54">
        <v>9.053</v>
      </c>
      <c r="I67" s="54">
        <v>0.256</v>
      </c>
      <c r="J67" s="40">
        <v>122.261</v>
      </c>
      <c r="K67" s="59">
        <f t="shared" si="2"/>
        <v>-58.81699999999999</v>
      </c>
      <c r="L67" s="37">
        <v>60.764</v>
      </c>
      <c r="M67" s="37">
        <v>2.68</v>
      </c>
    </row>
    <row r="68" spans="1:13" ht="16.5">
      <c r="A68" s="26" t="s">
        <v>118</v>
      </c>
      <c r="B68" s="26" t="s">
        <v>0</v>
      </c>
      <c r="C68" s="69">
        <v>68</v>
      </c>
      <c r="D68" s="38">
        <v>3.418</v>
      </c>
      <c r="E68" s="28">
        <f t="shared" si="0"/>
        <v>0</v>
      </c>
      <c r="F68" s="43">
        <v>0</v>
      </c>
      <c r="G68" s="58">
        <f t="shared" si="1"/>
        <v>0</v>
      </c>
      <c r="H68" s="27">
        <v>0</v>
      </c>
      <c r="I68" s="27">
        <v>0</v>
      </c>
      <c r="J68" s="40">
        <v>3.418</v>
      </c>
      <c r="K68" s="59">
        <f t="shared" si="2"/>
        <v>6.805000000000001</v>
      </c>
      <c r="L68" s="37">
        <v>1.515</v>
      </c>
      <c r="M68" s="37">
        <v>8.708</v>
      </c>
    </row>
    <row r="69" spans="1:13" ht="16.5">
      <c r="A69" s="26" t="s">
        <v>80</v>
      </c>
      <c r="B69" s="26" t="s">
        <v>0</v>
      </c>
      <c r="C69" s="69">
        <v>62</v>
      </c>
      <c r="D69" s="38">
        <v>4.346</v>
      </c>
      <c r="E69" s="28">
        <f t="shared" si="0"/>
        <v>0</v>
      </c>
      <c r="F69" s="43">
        <v>0</v>
      </c>
      <c r="G69" s="58">
        <f t="shared" si="1"/>
        <v>0</v>
      </c>
      <c r="H69" s="27">
        <v>0</v>
      </c>
      <c r="I69" s="27">
        <v>0</v>
      </c>
      <c r="J69" s="40">
        <v>4.346</v>
      </c>
      <c r="K69" s="59">
        <f t="shared" si="2"/>
        <v>0.9719999999999995</v>
      </c>
      <c r="L69" s="37">
        <v>3.31</v>
      </c>
      <c r="M69" s="37">
        <v>2.008</v>
      </c>
    </row>
    <row r="70" spans="1:13" ht="16.5">
      <c r="A70" s="26" t="s">
        <v>87</v>
      </c>
      <c r="B70" s="26" t="s">
        <v>0</v>
      </c>
      <c r="C70" s="69">
        <v>46</v>
      </c>
      <c r="D70" s="38">
        <v>18.062</v>
      </c>
      <c r="E70" s="28">
        <f t="shared" si="0"/>
        <v>0</v>
      </c>
      <c r="F70" s="43">
        <v>0</v>
      </c>
      <c r="G70" s="58">
        <f t="shared" si="1"/>
        <v>0</v>
      </c>
      <c r="H70" s="27">
        <v>0</v>
      </c>
      <c r="I70" s="27">
        <v>0</v>
      </c>
      <c r="J70" s="40">
        <v>18.062</v>
      </c>
      <c r="K70" s="59">
        <f t="shared" si="2"/>
        <v>23.115999999999996</v>
      </c>
      <c r="L70" s="37">
        <v>14.68</v>
      </c>
      <c r="M70" s="37">
        <v>26.498</v>
      </c>
    </row>
    <row r="71" spans="1:13" ht="16.5">
      <c r="A71" s="26" t="s">
        <v>79</v>
      </c>
      <c r="B71" s="26" t="s">
        <v>165</v>
      </c>
      <c r="C71" s="69">
        <v>14</v>
      </c>
      <c r="D71" s="38">
        <v>591.375</v>
      </c>
      <c r="E71" s="28">
        <f t="shared" si="0"/>
        <v>-0.0009999999999763531</v>
      </c>
      <c r="F71" s="39">
        <v>16.372</v>
      </c>
      <c r="G71" s="58">
        <f t="shared" si="1"/>
        <v>-0.46499999999999986</v>
      </c>
      <c r="H71" s="27">
        <v>0</v>
      </c>
      <c r="I71" s="54">
        <v>15.907</v>
      </c>
      <c r="J71" s="40">
        <v>575.467</v>
      </c>
      <c r="K71" s="59">
        <f t="shared" si="2"/>
        <v>-297.211</v>
      </c>
      <c r="L71" s="37">
        <v>276.409</v>
      </c>
      <c r="M71" s="37">
        <v>1.847</v>
      </c>
    </row>
    <row r="72" spans="1:13" ht="16.5">
      <c r="A72" s="26" t="s">
        <v>143</v>
      </c>
      <c r="B72" s="26" t="s">
        <v>0</v>
      </c>
      <c r="C72" s="69">
        <v>79</v>
      </c>
      <c r="D72" s="38">
        <v>1.702</v>
      </c>
      <c r="E72" s="28">
        <f t="shared" si="0"/>
        <v>0</v>
      </c>
      <c r="F72" s="43">
        <v>0</v>
      </c>
      <c r="G72" s="58">
        <f t="shared" si="1"/>
        <v>0</v>
      </c>
      <c r="H72" s="27">
        <v>0</v>
      </c>
      <c r="I72" s="27">
        <v>0</v>
      </c>
      <c r="J72" s="40">
        <v>1.702</v>
      </c>
      <c r="K72" s="59">
        <f t="shared" si="2"/>
        <v>-0.18999999999999995</v>
      </c>
      <c r="L72" s="37">
        <v>1.512</v>
      </c>
      <c r="M72" s="27">
        <v>0</v>
      </c>
    </row>
    <row r="73" spans="1:13" ht="16.5">
      <c r="A73" s="26" t="s">
        <v>142</v>
      </c>
      <c r="B73" s="26" t="s">
        <v>0</v>
      </c>
      <c r="C73" s="69">
        <v>66</v>
      </c>
      <c r="D73" s="38">
        <v>3.533</v>
      </c>
      <c r="E73" s="28">
        <f t="shared" si="0"/>
        <v>0</v>
      </c>
      <c r="F73" s="43">
        <v>0</v>
      </c>
      <c r="G73" s="58">
        <f t="shared" si="1"/>
        <v>0</v>
      </c>
      <c r="H73" s="27">
        <v>0</v>
      </c>
      <c r="I73" s="27">
        <v>0</v>
      </c>
      <c r="J73" s="40">
        <v>3.533</v>
      </c>
      <c r="K73" s="59">
        <f t="shared" si="2"/>
        <v>0.053999999999999826</v>
      </c>
      <c r="L73" s="37">
        <v>3.533</v>
      </c>
      <c r="M73" s="37">
        <v>0.054</v>
      </c>
    </row>
    <row r="74" spans="1:13" ht="16.5">
      <c r="A74" s="26" t="s">
        <v>73</v>
      </c>
      <c r="B74" s="26" t="s">
        <v>174</v>
      </c>
      <c r="C74" s="69">
        <v>24</v>
      </c>
      <c r="D74" s="38">
        <v>131.127</v>
      </c>
      <c r="E74" s="28">
        <f t="shared" si="0"/>
        <v>0</v>
      </c>
      <c r="F74" s="39">
        <v>1.297</v>
      </c>
      <c r="G74" s="58">
        <f t="shared" si="1"/>
        <v>0</v>
      </c>
      <c r="H74" s="54">
        <v>0.201</v>
      </c>
      <c r="I74" s="54">
        <v>1.096</v>
      </c>
      <c r="J74" s="40">
        <v>129.83</v>
      </c>
      <c r="K74" s="59">
        <f t="shared" si="2"/>
        <v>36.29899999999998</v>
      </c>
      <c r="L74" s="37">
        <v>108.987</v>
      </c>
      <c r="M74" s="37">
        <v>57.142</v>
      </c>
    </row>
    <row r="75" spans="1:13" ht="16.5">
      <c r="A75" s="26" t="s">
        <v>62</v>
      </c>
      <c r="B75" s="26" t="s">
        <v>0</v>
      </c>
      <c r="C75" s="69">
        <v>41</v>
      </c>
      <c r="D75" s="38">
        <v>26.622</v>
      </c>
      <c r="E75" s="28">
        <f t="shared" si="0"/>
        <v>0</v>
      </c>
      <c r="F75" s="39">
        <v>41.213</v>
      </c>
      <c r="G75" s="58">
        <f t="shared" si="1"/>
        <v>-14.591000000000001</v>
      </c>
      <c r="H75" s="54">
        <v>13.563</v>
      </c>
      <c r="I75" s="54">
        <v>13.059</v>
      </c>
      <c r="J75" s="43">
        <v>0</v>
      </c>
      <c r="K75" s="27">
        <v>0</v>
      </c>
      <c r="L75" s="27">
        <v>0</v>
      </c>
      <c r="M75" s="27">
        <v>0</v>
      </c>
    </row>
    <row r="76" spans="1:13" ht="16.5">
      <c r="A76" s="26" t="s">
        <v>138</v>
      </c>
      <c r="B76" s="26" t="s">
        <v>0</v>
      </c>
      <c r="C76" s="69">
        <v>49</v>
      </c>
      <c r="D76" s="38">
        <v>14.055</v>
      </c>
      <c r="E76" s="28">
        <f t="shared" si="0"/>
        <v>0</v>
      </c>
      <c r="F76" s="43">
        <v>0</v>
      </c>
      <c r="G76" s="58">
        <f t="shared" si="1"/>
        <v>0</v>
      </c>
      <c r="H76" s="54">
        <v>0</v>
      </c>
      <c r="I76" s="54">
        <v>0</v>
      </c>
      <c r="J76" s="40">
        <v>14.055</v>
      </c>
      <c r="K76" s="59">
        <f>SUM(L76:N76)-J76</f>
        <v>-6.874</v>
      </c>
      <c r="L76" s="37">
        <v>7.181</v>
      </c>
      <c r="M76" s="27">
        <v>0</v>
      </c>
    </row>
    <row r="77" spans="1:13" ht="16.5">
      <c r="A77" s="26" t="s">
        <v>78</v>
      </c>
      <c r="B77" s="26" t="s">
        <v>190</v>
      </c>
      <c r="C77" s="69">
        <v>22</v>
      </c>
      <c r="D77" s="38">
        <v>138.67</v>
      </c>
      <c r="E77" s="28">
        <f t="shared" si="0"/>
        <v>0</v>
      </c>
      <c r="F77" s="43">
        <v>0</v>
      </c>
      <c r="G77" s="58">
        <f t="shared" si="1"/>
        <v>0</v>
      </c>
      <c r="H77" s="54">
        <v>0</v>
      </c>
      <c r="I77" s="54">
        <v>0</v>
      </c>
      <c r="J77" s="40">
        <v>138.67</v>
      </c>
      <c r="K77" s="59">
        <f>SUM(L77:N77)-J77</f>
        <v>-86.27899999999998</v>
      </c>
      <c r="L77" s="37">
        <v>35.53</v>
      </c>
      <c r="M77" s="37">
        <v>16.861</v>
      </c>
    </row>
    <row r="78" spans="1:13" ht="16.5">
      <c r="A78" s="26" t="s">
        <v>136</v>
      </c>
      <c r="B78" s="26" t="s">
        <v>0</v>
      </c>
      <c r="C78" s="69">
        <v>65</v>
      </c>
      <c r="D78" s="38">
        <v>3.9</v>
      </c>
      <c r="E78" s="28">
        <f t="shared" si="0"/>
        <v>0</v>
      </c>
      <c r="F78" s="39">
        <v>6.841</v>
      </c>
      <c r="G78" s="58">
        <f t="shared" si="1"/>
        <v>-2.9410000000000003</v>
      </c>
      <c r="H78" s="54">
        <v>3.36</v>
      </c>
      <c r="I78" s="54">
        <v>0.54</v>
      </c>
      <c r="J78" s="43">
        <v>0</v>
      </c>
      <c r="K78" s="27">
        <v>0</v>
      </c>
      <c r="L78" s="27">
        <v>0</v>
      </c>
      <c r="M78" s="37">
        <v>608.635</v>
      </c>
    </row>
    <row r="79" spans="1:13" ht="16.5">
      <c r="A79" s="26" t="s">
        <v>21</v>
      </c>
      <c r="B79" s="26" t="s">
        <v>0</v>
      </c>
      <c r="C79" s="69">
        <v>69</v>
      </c>
      <c r="D79" s="38">
        <v>3.258</v>
      </c>
      <c r="E79" s="28">
        <f t="shared" si="0"/>
        <v>-0.014000000000000234</v>
      </c>
      <c r="F79" s="39">
        <v>0.39</v>
      </c>
      <c r="G79" s="58">
        <f t="shared" si="1"/>
        <v>-0.03700000000000003</v>
      </c>
      <c r="H79" s="54">
        <v>0.353</v>
      </c>
      <c r="I79" s="27">
        <v>0</v>
      </c>
      <c r="J79" s="40">
        <v>2.891</v>
      </c>
      <c r="K79" s="59">
        <f>SUM(L79:N79)-J79</f>
        <v>-2.2960000000000003</v>
      </c>
      <c r="L79" s="37">
        <v>0.595</v>
      </c>
      <c r="M79" s="27">
        <v>0</v>
      </c>
    </row>
    <row r="80" spans="1:13" ht="16.5">
      <c r="A80" s="26" t="s">
        <v>93</v>
      </c>
      <c r="B80" s="26" t="s">
        <v>0</v>
      </c>
      <c r="C80" s="69">
        <v>87</v>
      </c>
      <c r="D80" s="38">
        <v>0.722</v>
      </c>
      <c r="E80" s="28">
        <f t="shared" si="0"/>
        <v>0</v>
      </c>
      <c r="F80" s="39">
        <v>1.076</v>
      </c>
      <c r="G80" s="58">
        <f t="shared" si="1"/>
        <v>-0.3540000000000001</v>
      </c>
      <c r="H80" s="54">
        <v>0.586</v>
      </c>
      <c r="I80" s="54">
        <v>0.136</v>
      </c>
      <c r="J80" s="43">
        <v>0</v>
      </c>
      <c r="K80" s="27">
        <v>0</v>
      </c>
      <c r="L80" s="27">
        <v>0</v>
      </c>
      <c r="M80" s="37">
        <v>124.803</v>
      </c>
    </row>
    <row r="81" spans="1:13" ht="16.5">
      <c r="A81" s="26" t="s">
        <v>20</v>
      </c>
      <c r="B81" s="26" t="s">
        <v>0</v>
      </c>
      <c r="C81" s="69">
        <v>78</v>
      </c>
      <c r="D81" s="38">
        <v>2.228</v>
      </c>
      <c r="E81" s="28">
        <f t="shared" si="0"/>
        <v>0</v>
      </c>
      <c r="F81" s="39">
        <v>1.594</v>
      </c>
      <c r="G81" s="58">
        <f t="shared" si="1"/>
        <v>-0.4830000000000001</v>
      </c>
      <c r="H81" s="54">
        <v>0.573</v>
      </c>
      <c r="I81" s="54">
        <v>0.538</v>
      </c>
      <c r="J81" s="40">
        <v>1.117</v>
      </c>
      <c r="K81" s="59">
        <f>SUM(L81:N81)-J81</f>
        <v>-0.474</v>
      </c>
      <c r="L81" s="37">
        <v>0.643</v>
      </c>
      <c r="M81" s="27">
        <v>0</v>
      </c>
    </row>
    <row r="82" spans="1:13" ht="16.5">
      <c r="A82" s="26" t="s">
        <v>22</v>
      </c>
      <c r="B82" s="26" t="s">
        <v>0</v>
      </c>
      <c r="C82" s="69">
        <v>88</v>
      </c>
      <c r="D82" s="38">
        <v>0.547</v>
      </c>
      <c r="E82" s="28">
        <f t="shared" si="0"/>
        <v>0</v>
      </c>
      <c r="F82" s="43">
        <v>0</v>
      </c>
      <c r="G82" s="58">
        <f t="shared" si="1"/>
        <v>0</v>
      </c>
      <c r="H82" s="27">
        <v>0</v>
      </c>
      <c r="I82" s="27">
        <v>0</v>
      </c>
      <c r="J82" s="40">
        <v>0.547</v>
      </c>
      <c r="K82" s="60">
        <f>SUM(L82:N82)-J82</f>
        <v>-0.32800000000000007</v>
      </c>
      <c r="L82" s="37">
        <v>0.219</v>
      </c>
      <c r="M82" s="27">
        <v>0</v>
      </c>
    </row>
    <row r="83" spans="1:13" ht="16.5">
      <c r="A83" s="26" t="s">
        <v>61</v>
      </c>
      <c r="B83" s="26" t="s">
        <v>0</v>
      </c>
      <c r="C83" s="69">
        <v>57</v>
      </c>
      <c r="D83" s="38">
        <v>6.181</v>
      </c>
      <c r="E83" s="28">
        <f t="shared" si="0"/>
        <v>-0.001000000000000334</v>
      </c>
      <c r="F83" s="39">
        <v>8.861</v>
      </c>
      <c r="G83" s="58">
        <f t="shared" si="1"/>
        <v>-2.681000000000001</v>
      </c>
      <c r="H83" s="54">
        <v>4.24</v>
      </c>
      <c r="I83" s="54">
        <v>1.94</v>
      </c>
      <c r="J83" s="43">
        <v>0</v>
      </c>
      <c r="K83" s="27">
        <v>0</v>
      </c>
      <c r="L83" s="27">
        <v>0</v>
      </c>
      <c r="M83" s="27">
        <v>0</v>
      </c>
    </row>
    <row r="84" spans="1:13" ht="16.5">
      <c r="A84" s="26" t="s">
        <v>86</v>
      </c>
      <c r="B84" s="26" t="s">
        <v>155</v>
      </c>
      <c r="C84" s="69">
        <v>4</v>
      </c>
      <c r="D84" s="38">
        <v>1560.559</v>
      </c>
      <c r="E84" s="28">
        <f t="shared" si="0"/>
        <v>0</v>
      </c>
      <c r="F84" s="39">
        <v>285.779</v>
      </c>
      <c r="G84" s="58">
        <f t="shared" si="1"/>
        <v>-71.553</v>
      </c>
      <c r="H84" s="54">
        <v>46.246</v>
      </c>
      <c r="I84" s="54">
        <v>167.98</v>
      </c>
      <c r="J84" s="40">
        <v>1346.333</v>
      </c>
      <c r="K84" s="59">
        <f>SUM(L84:N84)-J84</f>
        <v>-587.234</v>
      </c>
      <c r="L84" s="37">
        <v>759.099</v>
      </c>
      <c r="M84" s="27">
        <v>0</v>
      </c>
    </row>
    <row r="85" spans="1:13" ht="16.5">
      <c r="A85" s="26" t="s">
        <v>77</v>
      </c>
      <c r="B85" s="26" t="s">
        <v>160</v>
      </c>
      <c r="C85" s="69">
        <v>9</v>
      </c>
      <c r="D85" s="38">
        <v>1436.178</v>
      </c>
      <c r="E85" s="28">
        <f t="shared" si="0"/>
        <v>0.0009999999999763531</v>
      </c>
      <c r="F85" s="39">
        <v>140.865</v>
      </c>
      <c r="G85" s="58">
        <f t="shared" si="1"/>
        <v>-22.571000000000012</v>
      </c>
      <c r="H85" s="54">
        <v>60.833</v>
      </c>
      <c r="I85" s="54">
        <v>57.461</v>
      </c>
      <c r="J85" s="40">
        <v>1317.885</v>
      </c>
      <c r="K85" s="59">
        <f>SUM(L85:N85)-J85</f>
        <v>-539.198</v>
      </c>
      <c r="L85" s="37">
        <v>778.687</v>
      </c>
      <c r="M85" s="27">
        <v>0</v>
      </c>
    </row>
    <row r="86" spans="1:13" ht="16.5">
      <c r="A86" s="26" t="s">
        <v>76</v>
      </c>
      <c r="B86" s="26" t="s">
        <v>175</v>
      </c>
      <c r="C86" s="69">
        <v>25</v>
      </c>
      <c r="D86" s="38">
        <v>103.191</v>
      </c>
      <c r="E86" s="28">
        <f t="shared" si="0"/>
        <v>0</v>
      </c>
      <c r="F86" s="43">
        <v>0</v>
      </c>
      <c r="G86" s="58">
        <f t="shared" si="1"/>
        <v>0</v>
      </c>
      <c r="H86" s="54">
        <v>0</v>
      </c>
      <c r="I86" s="54">
        <v>0</v>
      </c>
      <c r="J86" s="40">
        <v>103.191</v>
      </c>
      <c r="K86" s="59">
        <f>SUM(L86:N86)-J86</f>
        <v>-41.547000000000004</v>
      </c>
      <c r="L86" s="37">
        <v>61.268</v>
      </c>
      <c r="M86" s="37">
        <v>0.376</v>
      </c>
    </row>
    <row r="87" spans="1:13" ht="16.5">
      <c r="A87" s="11" t="s">
        <v>116</v>
      </c>
      <c r="B87" s="11" t="s">
        <v>154</v>
      </c>
      <c r="C87" s="69">
        <v>3</v>
      </c>
      <c r="D87" s="38">
        <v>3580.567</v>
      </c>
      <c r="E87" s="28">
        <f t="shared" si="0"/>
        <v>0</v>
      </c>
      <c r="F87" s="39">
        <v>193.402</v>
      </c>
      <c r="G87" s="58">
        <f t="shared" si="1"/>
        <v>-15.468999999999994</v>
      </c>
      <c r="H87" s="54">
        <v>72.618</v>
      </c>
      <c r="I87" s="54">
        <v>105.315</v>
      </c>
      <c r="J87" s="40">
        <v>3402.634</v>
      </c>
      <c r="K87" s="59">
        <f>SUM(L87:N87)-J87</f>
        <v>-973.8110000000001</v>
      </c>
      <c r="L87" s="37">
        <v>2428.316</v>
      </c>
      <c r="M87" s="37">
        <v>0.507</v>
      </c>
    </row>
    <row r="88" spans="1:13" ht="16.5">
      <c r="A88" s="26" t="s">
        <v>104</v>
      </c>
      <c r="B88" s="26" t="s">
        <v>169</v>
      </c>
      <c r="C88" s="69">
        <v>18</v>
      </c>
      <c r="D88" s="38">
        <v>176.518</v>
      </c>
      <c r="E88" s="28">
        <f t="shared" si="0"/>
        <v>0</v>
      </c>
      <c r="F88" s="39">
        <v>15.137</v>
      </c>
      <c r="G88" s="58">
        <f t="shared" si="1"/>
        <v>-5.411000000000001</v>
      </c>
      <c r="H88" s="54">
        <v>6.5</v>
      </c>
      <c r="I88" s="54">
        <v>3.226</v>
      </c>
      <c r="J88" s="40">
        <v>166.792</v>
      </c>
      <c r="K88" s="59">
        <f>SUM(L88:N88)-J88</f>
        <v>-97.378</v>
      </c>
      <c r="L88" s="37">
        <v>69.092</v>
      </c>
      <c r="M88" s="37">
        <v>0.322</v>
      </c>
    </row>
    <row r="89" spans="1:13" ht="16.5">
      <c r="A89" s="26" t="s">
        <v>92</v>
      </c>
      <c r="B89" s="26" t="s">
        <v>0</v>
      </c>
      <c r="C89" s="69">
        <v>37</v>
      </c>
      <c r="D89" s="38">
        <v>35.967</v>
      </c>
      <c r="E89" s="28">
        <f t="shared" si="0"/>
        <v>0</v>
      </c>
      <c r="F89" s="39">
        <v>54.645</v>
      </c>
      <c r="G89" s="58">
        <f t="shared" si="1"/>
        <v>-18.678000000000004</v>
      </c>
      <c r="H89" s="54">
        <v>28.346</v>
      </c>
      <c r="I89" s="54">
        <v>7.621</v>
      </c>
      <c r="J89" s="43">
        <v>0</v>
      </c>
      <c r="K89" s="27">
        <v>0</v>
      </c>
      <c r="L89" s="27">
        <v>0</v>
      </c>
      <c r="M89" s="37">
        <v>1146.364</v>
      </c>
    </row>
    <row r="90" spans="1:13" ht="16.5">
      <c r="A90" s="26" t="s">
        <v>60</v>
      </c>
      <c r="B90" s="26" t="s">
        <v>0</v>
      </c>
      <c r="C90" s="69">
        <v>76</v>
      </c>
      <c r="D90" s="38">
        <v>2.407</v>
      </c>
      <c r="E90" s="28">
        <f t="shared" si="0"/>
        <v>0</v>
      </c>
      <c r="F90" s="39">
        <v>2.575</v>
      </c>
      <c r="G90" s="58">
        <f t="shared" si="1"/>
        <v>-0.16800000000000015</v>
      </c>
      <c r="H90" s="54">
        <v>1.286</v>
      </c>
      <c r="I90" s="54">
        <v>1.121</v>
      </c>
      <c r="J90" s="43">
        <v>0</v>
      </c>
      <c r="K90" s="27">
        <v>0</v>
      </c>
      <c r="L90" s="27">
        <v>0</v>
      </c>
      <c r="M90" s="37">
        <v>900.14</v>
      </c>
    </row>
    <row r="91" spans="1:13" ht="16.5">
      <c r="A91" s="26" t="s">
        <v>126</v>
      </c>
      <c r="B91" s="26" t="s">
        <v>0</v>
      </c>
      <c r="C91" s="69">
        <v>54</v>
      </c>
      <c r="D91" s="38">
        <v>10.452</v>
      </c>
      <c r="E91" s="28">
        <f t="shared" si="0"/>
        <v>0</v>
      </c>
      <c r="F91" s="43">
        <v>0</v>
      </c>
      <c r="G91" s="58">
        <f t="shared" si="1"/>
        <v>0</v>
      </c>
      <c r="H91" s="27">
        <v>0</v>
      </c>
      <c r="I91" s="27">
        <v>0</v>
      </c>
      <c r="J91" s="40">
        <v>10.452</v>
      </c>
      <c r="K91" s="59">
        <f>SUM(L91:N91)-J91</f>
        <v>8.455</v>
      </c>
      <c r="L91" s="37">
        <v>7.071</v>
      </c>
      <c r="M91" s="37">
        <v>11.836</v>
      </c>
    </row>
    <row r="92" spans="1:13" ht="16.5">
      <c r="A92" s="26" t="s">
        <v>125</v>
      </c>
      <c r="B92" s="26" t="s">
        <v>0</v>
      </c>
      <c r="C92" s="69">
        <v>43</v>
      </c>
      <c r="D92" s="38">
        <v>24.499</v>
      </c>
      <c r="E92" s="28">
        <f t="shared" si="0"/>
        <v>0</v>
      </c>
      <c r="F92" s="43">
        <v>0</v>
      </c>
      <c r="G92" s="58">
        <f t="shared" si="1"/>
        <v>0</v>
      </c>
      <c r="H92" s="27">
        <v>0</v>
      </c>
      <c r="I92" s="27">
        <v>0</v>
      </c>
      <c r="J92" s="40">
        <v>24.499</v>
      </c>
      <c r="K92" s="59">
        <f>SUM(L92:N92)-J92</f>
        <v>-10.419999999999998</v>
      </c>
      <c r="L92" s="37">
        <v>14.079</v>
      </c>
      <c r="M92" s="27">
        <v>0</v>
      </c>
    </row>
    <row r="93" spans="1:13" ht="16.5">
      <c r="A93" s="26" t="s">
        <v>85</v>
      </c>
      <c r="B93" s="26" t="s">
        <v>163</v>
      </c>
      <c r="C93" s="69">
        <v>12</v>
      </c>
      <c r="D93" s="38">
        <v>777.51</v>
      </c>
      <c r="E93" s="28">
        <f t="shared" si="0"/>
        <v>0</v>
      </c>
      <c r="F93" s="39">
        <v>8.886</v>
      </c>
      <c r="G93" s="58">
        <f t="shared" si="1"/>
        <v>-5.776999999999999</v>
      </c>
      <c r="H93" s="54">
        <v>2.265</v>
      </c>
      <c r="I93" s="54">
        <v>0.844</v>
      </c>
      <c r="J93" s="40">
        <v>774.401</v>
      </c>
      <c r="K93" s="59">
        <f>SUM(L93:N93)-J93</f>
        <v>-328.71099999999996</v>
      </c>
      <c r="L93" s="37">
        <v>445.69</v>
      </c>
      <c r="M93" s="27">
        <v>0</v>
      </c>
    </row>
    <row r="94" spans="1:13" ht="16.5">
      <c r="A94" s="26" t="s">
        <v>59</v>
      </c>
      <c r="B94" s="26" t="s">
        <v>0</v>
      </c>
      <c r="C94" s="69">
        <v>81</v>
      </c>
      <c r="D94" s="38">
        <v>1.459</v>
      </c>
      <c r="E94" s="28">
        <f t="shared" si="0"/>
        <v>0</v>
      </c>
      <c r="F94" s="39">
        <v>2.572</v>
      </c>
      <c r="G94" s="58">
        <f t="shared" si="1"/>
        <v>-1.113</v>
      </c>
      <c r="H94" s="54">
        <v>0.923</v>
      </c>
      <c r="I94" s="54">
        <v>0.536</v>
      </c>
      <c r="J94" s="43">
        <v>0</v>
      </c>
      <c r="K94" s="27">
        <v>0</v>
      </c>
      <c r="L94" s="27">
        <v>0</v>
      </c>
      <c r="M94" s="37">
        <v>328.711</v>
      </c>
    </row>
    <row r="95" spans="1:13" ht="16.5">
      <c r="A95" s="26" t="s">
        <v>124</v>
      </c>
      <c r="B95" s="26" t="s">
        <v>0</v>
      </c>
      <c r="C95" s="69">
        <v>73</v>
      </c>
      <c r="D95" s="38">
        <v>2.985</v>
      </c>
      <c r="E95" s="28">
        <f t="shared" si="0"/>
        <v>0</v>
      </c>
      <c r="F95" s="39">
        <v>4.448</v>
      </c>
      <c r="G95" s="58">
        <f t="shared" si="1"/>
        <v>-1.4630000000000005</v>
      </c>
      <c r="H95" s="54">
        <v>0.106</v>
      </c>
      <c r="I95" s="54">
        <v>2.879</v>
      </c>
      <c r="J95" s="43">
        <v>0</v>
      </c>
      <c r="K95" s="27">
        <v>0</v>
      </c>
      <c r="L95" s="27">
        <v>0</v>
      </c>
      <c r="M95" s="37">
        <v>10.42</v>
      </c>
    </row>
    <row r="96" spans="1:13" ht="16.5">
      <c r="A96" s="26" t="s">
        <v>123</v>
      </c>
      <c r="B96" s="26" t="s">
        <v>0</v>
      </c>
      <c r="C96" s="69">
        <v>42</v>
      </c>
      <c r="D96" s="38">
        <v>25.984</v>
      </c>
      <c r="E96" s="28">
        <f t="shared" si="0"/>
        <v>0</v>
      </c>
      <c r="F96" s="43">
        <v>0</v>
      </c>
      <c r="G96" s="58">
        <f t="shared" si="1"/>
        <v>0</v>
      </c>
      <c r="H96" s="27">
        <v>0</v>
      </c>
      <c r="I96" s="27">
        <v>0</v>
      </c>
      <c r="J96" s="40">
        <v>25.984</v>
      </c>
      <c r="K96" s="59">
        <f aca="true" t="shared" si="3" ref="K96:K102">SUM(L96:N96)-J96</f>
        <v>-8.455000000000002</v>
      </c>
      <c r="L96" s="37">
        <v>14.148</v>
      </c>
      <c r="M96" s="37">
        <v>3.381</v>
      </c>
    </row>
    <row r="97" spans="1:13" ht="16.5">
      <c r="A97" s="11" t="s">
        <v>91</v>
      </c>
      <c r="B97" s="11" t="s">
        <v>153</v>
      </c>
      <c r="C97" s="69">
        <v>2</v>
      </c>
      <c r="D97" s="38">
        <v>4375.36</v>
      </c>
      <c r="E97" s="28">
        <f t="shared" si="0"/>
        <v>0.0010000000002037268</v>
      </c>
      <c r="F97" s="39">
        <v>10.247</v>
      </c>
      <c r="G97" s="58">
        <f t="shared" si="1"/>
        <v>-0.5069999999999997</v>
      </c>
      <c r="H97" s="54">
        <v>1.853</v>
      </c>
      <c r="I97" s="54">
        <v>7.887</v>
      </c>
      <c r="J97" s="40">
        <v>4365.621</v>
      </c>
      <c r="K97" s="59">
        <f t="shared" si="3"/>
        <v>-900.1399999999999</v>
      </c>
      <c r="L97" s="37">
        <v>3465.481</v>
      </c>
      <c r="M97" s="27">
        <v>0</v>
      </c>
    </row>
    <row r="98" spans="1:13" ht="16.5">
      <c r="A98" s="11" t="s">
        <v>90</v>
      </c>
      <c r="B98" s="11" t="s">
        <v>152</v>
      </c>
      <c r="C98" s="69">
        <v>1</v>
      </c>
      <c r="D98" s="38">
        <v>5200.08</v>
      </c>
      <c r="E98" s="28">
        <f t="shared" si="0"/>
        <v>0</v>
      </c>
      <c r="F98" s="39">
        <v>437.278</v>
      </c>
      <c r="G98" s="58">
        <f t="shared" si="1"/>
        <v>-117.322</v>
      </c>
      <c r="H98" s="54">
        <v>47.985</v>
      </c>
      <c r="I98" s="54">
        <v>271.971</v>
      </c>
      <c r="J98" s="40">
        <v>4880.124</v>
      </c>
      <c r="K98" s="59">
        <f t="shared" si="3"/>
        <v>-1146.3639999999996</v>
      </c>
      <c r="L98" s="37">
        <v>3733.76</v>
      </c>
      <c r="M98" s="27">
        <v>0</v>
      </c>
    </row>
    <row r="99" spans="1:13" ht="16.5">
      <c r="A99" s="26" t="s">
        <v>75</v>
      </c>
      <c r="B99" s="26" t="s">
        <v>0</v>
      </c>
      <c r="C99" s="69">
        <v>86</v>
      </c>
      <c r="D99" s="38">
        <v>0.959</v>
      </c>
      <c r="E99" s="28">
        <f t="shared" si="0"/>
        <v>0</v>
      </c>
      <c r="F99" s="43">
        <v>0</v>
      </c>
      <c r="G99" s="58">
        <f t="shared" si="1"/>
        <v>0</v>
      </c>
      <c r="H99" s="54">
        <v>0</v>
      </c>
      <c r="I99" s="54">
        <v>0</v>
      </c>
      <c r="J99" s="40">
        <v>0.959</v>
      </c>
      <c r="K99" s="60">
        <f t="shared" si="3"/>
        <v>97.378</v>
      </c>
      <c r="L99" s="37">
        <v>0.637</v>
      </c>
      <c r="M99" s="37">
        <v>97.7</v>
      </c>
    </row>
    <row r="100" spans="1:13" ht="16.5">
      <c r="A100" s="26" t="s">
        <v>103</v>
      </c>
      <c r="B100" s="26" t="s">
        <v>0</v>
      </c>
      <c r="C100" s="69">
        <v>77</v>
      </c>
      <c r="D100" s="38">
        <v>2.316</v>
      </c>
      <c r="E100" s="28">
        <f t="shared" si="0"/>
        <v>0</v>
      </c>
      <c r="F100" s="39">
        <v>3.239</v>
      </c>
      <c r="G100" s="58">
        <f t="shared" si="1"/>
        <v>-1.501</v>
      </c>
      <c r="H100" s="54">
        <v>0.122</v>
      </c>
      <c r="I100" s="54">
        <v>1.616</v>
      </c>
      <c r="J100" s="40">
        <v>0.578</v>
      </c>
      <c r="K100" s="60">
        <f t="shared" si="3"/>
        <v>973.811</v>
      </c>
      <c r="L100" s="37">
        <v>0.071</v>
      </c>
      <c r="M100" s="37">
        <v>974.318</v>
      </c>
    </row>
    <row r="101" spans="1:13" ht="16.5">
      <c r="A101" s="26" t="s">
        <v>58</v>
      </c>
      <c r="B101" s="26" t="s">
        <v>0</v>
      </c>
      <c r="C101" s="69">
        <v>50</v>
      </c>
      <c r="D101" s="38">
        <v>12.17</v>
      </c>
      <c r="E101" s="28">
        <f t="shared" si="0"/>
        <v>0</v>
      </c>
      <c r="F101" s="39">
        <v>11.811</v>
      </c>
      <c r="G101" s="58">
        <f t="shared" si="1"/>
        <v>-0.01699999999999946</v>
      </c>
      <c r="H101" s="54">
        <v>4.502</v>
      </c>
      <c r="I101" s="54">
        <v>7.292</v>
      </c>
      <c r="J101" s="40">
        <v>0.376</v>
      </c>
      <c r="K101" s="60">
        <f t="shared" si="3"/>
        <v>41.547000000000004</v>
      </c>
      <c r="L101" s="37">
        <v>0</v>
      </c>
      <c r="M101" s="37">
        <v>41.923</v>
      </c>
    </row>
    <row r="102" spans="1:13" ht="16.5">
      <c r="A102" s="26" t="s">
        <v>57</v>
      </c>
      <c r="B102" s="26" t="s">
        <v>0</v>
      </c>
      <c r="C102" s="69">
        <v>39</v>
      </c>
      <c r="D102" s="38">
        <v>33.677</v>
      </c>
      <c r="E102" s="28">
        <f t="shared" si="0"/>
        <v>-0.016999999999995907</v>
      </c>
      <c r="F102" s="39">
        <v>52.446</v>
      </c>
      <c r="G102" s="58">
        <f t="shared" si="1"/>
        <v>-18.785999999999994</v>
      </c>
      <c r="H102" s="54">
        <v>19.318</v>
      </c>
      <c r="I102" s="54">
        <v>14.342</v>
      </c>
      <c r="J102" s="39" t="s">
        <v>30</v>
      </c>
      <c r="K102" s="60" t="e">
        <f t="shared" si="3"/>
        <v>#VALUE!</v>
      </c>
      <c r="L102" s="42" t="s">
        <v>30</v>
      </c>
      <c r="M102" s="37">
        <v>539.198</v>
      </c>
    </row>
    <row r="103" spans="1:13" ht="16.5">
      <c r="A103" s="26" t="s">
        <v>98</v>
      </c>
      <c r="B103" s="26" t="s">
        <v>179</v>
      </c>
      <c r="C103" s="69">
        <v>30</v>
      </c>
      <c r="D103" s="38">
        <v>60.267</v>
      </c>
      <c r="E103" s="28">
        <f t="shared" si="0"/>
        <v>0.0009999999999976694</v>
      </c>
      <c r="F103" s="39">
        <v>84.279</v>
      </c>
      <c r="G103" s="58">
        <f t="shared" si="1"/>
        <v>-24.010999999999996</v>
      </c>
      <c r="H103" s="54">
        <v>46.918</v>
      </c>
      <c r="I103" s="54">
        <v>13.35</v>
      </c>
      <c r="J103" s="43">
        <v>0</v>
      </c>
      <c r="K103" s="27">
        <v>0</v>
      </c>
      <c r="L103" s="27">
        <v>0</v>
      </c>
      <c r="M103" s="37">
        <v>587.234</v>
      </c>
    </row>
    <row r="104" spans="1:13" ht="16.5">
      <c r="A104" s="26" t="s">
        <v>97</v>
      </c>
      <c r="B104" s="26" t="s">
        <v>0</v>
      </c>
      <c r="C104" s="69">
        <v>82</v>
      </c>
      <c r="D104" s="38">
        <v>1.247</v>
      </c>
      <c r="E104" s="28">
        <f t="shared" si="0"/>
        <v>-0.001000000000000112</v>
      </c>
      <c r="F104" s="39">
        <v>2.096</v>
      </c>
      <c r="G104" s="58">
        <f t="shared" si="1"/>
        <v>-0.8500000000000001</v>
      </c>
      <c r="H104" s="54">
        <v>1.009</v>
      </c>
      <c r="I104" s="54">
        <v>0.237</v>
      </c>
      <c r="J104" s="43">
        <v>0</v>
      </c>
      <c r="K104" s="27">
        <v>0</v>
      </c>
      <c r="L104" s="27">
        <v>0</v>
      </c>
      <c r="M104" s="27">
        <v>0</v>
      </c>
    </row>
    <row r="105" spans="1:13" ht="16.5">
      <c r="A105" s="26" t="s">
        <v>96</v>
      </c>
      <c r="B105" s="26" t="s">
        <v>189</v>
      </c>
      <c r="C105" s="69">
        <v>28</v>
      </c>
      <c r="D105" s="38">
        <v>82.157</v>
      </c>
      <c r="E105" s="28">
        <f t="shared" si="0"/>
        <v>0</v>
      </c>
      <c r="F105" s="39">
        <v>109.959</v>
      </c>
      <c r="G105" s="58">
        <f t="shared" si="1"/>
        <v>-27.801999999999992</v>
      </c>
      <c r="H105" s="54">
        <v>62.938</v>
      </c>
      <c r="I105" s="54">
        <v>19.219</v>
      </c>
      <c r="J105" s="43">
        <v>0</v>
      </c>
      <c r="K105" s="27">
        <v>0</v>
      </c>
      <c r="L105" s="27">
        <v>0</v>
      </c>
      <c r="M105" s="37">
        <v>0.328</v>
      </c>
    </row>
    <row r="106" spans="1:13" ht="16.5">
      <c r="A106" s="26" t="s">
        <v>55</v>
      </c>
      <c r="B106" s="26" t="s">
        <v>0</v>
      </c>
      <c r="C106" s="69">
        <v>36</v>
      </c>
      <c r="D106" s="38">
        <v>37.385</v>
      </c>
      <c r="E106" s="28">
        <f>SUM(H106:J106)-D106</f>
        <v>0.0009999999999976694</v>
      </c>
      <c r="F106" s="39">
        <v>60.578</v>
      </c>
      <c r="G106" s="58">
        <f>+H106+I106-F106</f>
        <v>-23.192000000000007</v>
      </c>
      <c r="H106" s="54">
        <v>25.662</v>
      </c>
      <c r="I106" s="54">
        <v>11.724</v>
      </c>
      <c r="J106" s="43">
        <v>0</v>
      </c>
      <c r="K106" s="27">
        <v>0</v>
      </c>
      <c r="L106" s="27">
        <v>0</v>
      </c>
      <c r="M106" s="37">
        <v>0</v>
      </c>
    </row>
    <row r="107" spans="1:13" ht="16.5">
      <c r="A107" s="26" t="s">
        <v>84</v>
      </c>
      <c r="B107" s="26" t="s">
        <v>166</v>
      </c>
      <c r="C107" s="69">
        <v>15</v>
      </c>
      <c r="D107" s="38">
        <v>581.797</v>
      </c>
      <c r="E107" s="28">
        <f t="shared" si="0"/>
        <v>0</v>
      </c>
      <c r="F107" s="39">
        <v>432.096</v>
      </c>
      <c r="G107" s="58">
        <f t="shared" si="1"/>
        <v>-27.334000000000003</v>
      </c>
      <c r="H107" s="54">
        <v>75.461</v>
      </c>
      <c r="I107" s="54">
        <v>329.301</v>
      </c>
      <c r="J107" s="40">
        <v>177.035</v>
      </c>
      <c r="K107" s="59">
        <f>SUM(L107:N107)-J107</f>
        <v>-124.32900000000001</v>
      </c>
      <c r="L107" s="37">
        <v>52.232</v>
      </c>
      <c r="M107" s="37">
        <v>0.474</v>
      </c>
    </row>
    <row r="108" spans="1:13" ht="16.5">
      <c r="A108" s="26" t="s">
        <v>54</v>
      </c>
      <c r="B108" s="26" t="s">
        <v>0</v>
      </c>
      <c r="C108" s="69">
        <v>80</v>
      </c>
      <c r="D108" s="38">
        <v>1.559</v>
      </c>
      <c r="E108" s="28">
        <f t="shared" si="0"/>
        <v>-0.0009999999999998899</v>
      </c>
      <c r="F108" s="39">
        <v>2.795</v>
      </c>
      <c r="G108" s="58">
        <f t="shared" si="1"/>
        <v>-1.2369999999999999</v>
      </c>
      <c r="H108" s="54">
        <v>0.624</v>
      </c>
      <c r="I108" s="54">
        <v>0.934</v>
      </c>
      <c r="J108" s="43">
        <v>0</v>
      </c>
      <c r="K108" s="27">
        <v>0</v>
      </c>
      <c r="L108" s="27">
        <v>0</v>
      </c>
      <c r="M108" s="27">
        <v>0</v>
      </c>
    </row>
    <row r="109" spans="1:13" ht="16.5">
      <c r="A109" s="26" t="s">
        <v>102</v>
      </c>
      <c r="B109" s="26" t="s">
        <v>161</v>
      </c>
      <c r="C109" s="69">
        <v>10</v>
      </c>
      <c r="D109" s="38">
        <v>1289.818</v>
      </c>
      <c r="E109" s="28">
        <f t="shared" si="0"/>
        <v>0.0009999999999763531</v>
      </c>
      <c r="F109" s="39">
        <v>68.16</v>
      </c>
      <c r="G109" s="58">
        <f t="shared" si="1"/>
        <v>-11.758999999999993</v>
      </c>
      <c r="H109" s="54">
        <v>23.097</v>
      </c>
      <c r="I109" s="54">
        <v>33.304</v>
      </c>
      <c r="J109" s="40">
        <v>1233.418</v>
      </c>
      <c r="K109" s="59">
        <f>SUM(L109:N109)-J109</f>
        <v>-606.3399999999998</v>
      </c>
      <c r="L109" s="37">
        <v>624.782</v>
      </c>
      <c r="M109" s="37">
        <v>2.296</v>
      </c>
    </row>
    <row r="110" spans="1:13" ht="16.5">
      <c r="A110" s="26" t="s">
        <v>95</v>
      </c>
      <c r="B110" s="26" t="s">
        <v>162</v>
      </c>
      <c r="C110" s="69">
        <v>11</v>
      </c>
      <c r="D110" s="38">
        <v>855.766</v>
      </c>
      <c r="E110" s="28">
        <f t="shared" si="0"/>
        <v>0</v>
      </c>
      <c r="F110" s="39">
        <v>1146.344</v>
      </c>
      <c r="G110" s="58">
        <f t="shared" si="1"/>
        <v>-330.31500000000005</v>
      </c>
      <c r="H110" s="54">
        <v>544.983</v>
      </c>
      <c r="I110" s="54">
        <v>271.046</v>
      </c>
      <c r="J110" s="40">
        <v>39.737</v>
      </c>
      <c r="K110" s="59">
        <f>SUM(L110:N110)-J110</f>
        <v>-16.861</v>
      </c>
      <c r="L110" s="37">
        <v>22.876</v>
      </c>
      <c r="M110" s="27">
        <v>0</v>
      </c>
    </row>
    <row r="111" spans="1:13" ht="16.5">
      <c r="A111" s="26" t="s">
        <v>94</v>
      </c>
      <c r="B111" s="26" t="s">
        <v>0</v>
      </c>
      <c r="C111" s="69">
        <v>38</v>
      </c>
      <c r="D111" s="38">
        <v>35.617</v>
      </c>
      <c r="E111" s="28">
        <f t="shared" si="0"/>
        <v>0.0010000000000047748</v>
      </c>
      <c r="F111" s="39">
        <v>53.67</v>
      </c>
      <c r="G111" s="58">
        <f t="shared" si="1"/>
        <v>-18.052</v>
      </c>
      <c r="H111" s="54">
        <v>28.966</v>
      </c>
      <c r="I111" s="54">
        <v>6.652</v>
      </c>
      <c r="J111" s="43">
        <v>0</v>
      </c>
      <c r="K111" s="27">
        <v>0</v>
      </c>
      <c r="L111" s="27">
        <v>0</v>
      </c>
      <c r="M111" s="37">
        <v>103.14</v>
      </c>
    </row>
    <row r="112" spans="1:13" ht="16.5">
      <c r="A112" s="26" t="s">
        <v>53</v>
      </c>
      <c r="B112" s="26" t="s">
        <v>0</v>
      </c>
      <c r="C112" s="69">
        <v>70</v>
      </c>
      <c r="D112" s="38">
        <v>3.066</v>
      </c>
      <c r="E112" s="28">
        <f aca="true" t="shared" si="4" ref="E112:E136">SUM(H112:J112)-D112</f>
        <v>0</v>
      </c>
      <c r="F112" s="39">
        <v>4.876</v>
      </c>
      <c r="G112" s="58">
        <f aca="true" t="shared" si="5" ref="G112:G136">+H112+I112-F112</f>
        <v>-1.8100000000000005</v>
      </c>
      <c r="H112" s="54">
        <v>2.139</v>
      </c>
      <c r="I112" s="54">
        <v>0.927</v>
      </c>
      <c r="J112" s="43">
        <v>0</v>
      </c>
      <c r="K112" s="27">
        <v>0</v>
      </c>
      <c r="L112" s="27">
        <v>0</v>
      </c>
      <c r="M112" s="37">
        <v>6.873</v>
      </c>
    </row>
    <row r="113" spans="1:13" ht="16.5">
      <c r="A113" s="26" t="s">
        <v>107</v>
      </c>
      <c r="B113" s="26" t="s">
        <v>172</v>
      </c>
      <c r="C113" s="69">
        <v>21</v>
      </c>
      <c r="D113" s="38">
        <v>150.77</v>
      </c>
      <c r="E113" s="28">
        <f t="shared" si="4"/>
        <v>0</v>
      </c>
      <c r="F113" s="43">
        <v>0</v>
      </c>
      <c r="G113" s="58">
        <f t="shared" si="5"/>
        <v>0</v>
      </c>
      <c r="H113" s="27">
        <v>0</v>
      </c>
      <c r="I113" s="27">
        <v>0</v>
      </c>
      <c r="J113" s="40">
        <v>150.77</v>
      </c>
      <c r="K113" s="59">
        <f>SUM(L113:N113)-J113</f>
        <v>-57.14200000000001</v>
      </c>
      <c r="L113" s="37">
        <v>93.628</v>
      </c>
      <c r="M113" s="27">
        <v>0</v>
      </c>
    </row>
    <row r="114" spans="1:13" ht="16.5">
      <c r="A114" s="26" t="s">
        <v>23</v>
      </c>
      <c r="B114" s="26" t="s">
        <v>0</v>
      </c>
      <c r="C114" s="69">
        <v>89</v>
      </c>
      <c r="D114" s="38">
        <v>0.198</v>
      </c>
      <c r="E114" s="28">
        <f t="shared" si="4"/>
        <v>0</v>
      </c>
      <c r="F114" s="39">
        <v>0.162</v>
      </c>
      <c r="G114" s="58">
        <f t="shared" si="5"/>
        <v>-0.162</v>
      </c>
      <c r="H114" s="27">
        <v>0</v>
      </c>
      <c r="I114" s="27">
        <v>0</v>
      </c>
      <c r="J114" s="40">
        <v>0.198</v>
      </c>
      <c r="K114" s="60">
        <f>SUM(L114:N114)-J114</f>
        <v>20.788999999999998</v>
      </c>
      <c r="L114" s="37">
        <v>0.144</v>
      </c>
      <c r="M114" s="37">
        <v>20.843</v>
      </c>
    </row>
    <row r="115" spans="1:13" ht="16.5">
      <c r="A115" s="26" t="s">
        <v>106</v>
      </c>
      <c r="B115" s="26" t="s">
        <v>0</v>
      </c>
      <c r="C115" s="69">
        <v>63</v>
      </c>
      <c r="D115" s="38">
        <v>4.255</v>
      </c>
      <c r="E115" s="28">
        <f t="shared" si="4"/>
        <v>0</v>
      </c>
      <c r="F115" s="39">
        <v>7.244</v>
      </c>
      <c r="G115" s="58">
        <f t="shared" si="5"/>
        <v>-2.989</v>
      </c>
      <c r="H115" s="54">
        <v>1.494</v>
      </c>
      <c r="I115" s="54">
        <v>2.761</v>
      </c>
      <c r="J115" s="43">
        <v>0</v>
      </c>
      <c r="K115" s="27">
        <v>0</v>
      </c>
      <c r="L115" s="27">
        <v>0</v>
      </c>
      <c r="M115" s="37">
        <v>0</v>
      </c>
    </row>
    <row r="116" spans="1:13" ht="16.5">
      <c r="A116" s="26" t="s">
        <v>101</v>
      </c>
      <c r="B116" s="26" t="s">
        <v>0</v>
      </c>
      <c r="C116" s="69">
        <v>58</v>
      </c>
      <c r="D116" s="38">
        <v>5.783</v>
      </c>
      <c r="E116" s="28">
        <f t="shared" si="4"/>
        <v>0</v>
      </c>
      <c r="F116" s="43">
        <v>0</v>
      </c>
      <c r="G116" s="58">
        <f t="shared" si="5"/>
        <v>0</v>
      </c>
      <c r="H116" s="27">
        <v>0</v>
      </c>
      <c r="I116" s="27">
        <v>0</v>
      </c>
      <c r="J116" s="40">
        <v>5.783</v>
      </c>
      <c r="K116" s="59">
        <f aca="true" t="shared" si="6" ref="K116:K121">SUM(L116:N116)-J116</f>
        <v>-1.657</v>
      </c>
      <c r="L116" s="37">
        <v>3.936</v>
      </c>
      <c r="M116" s="37">
        <v>0.19</v>
      </c>
    </row>
    <row r="117" spans="1:13" ht="16.5">
      <c r="A117" s="26" t="s">
        <v>100</v>
      </c>
      <c r="B117" s="26" t="s">
        <v>0</v>
      </c>
      <c r="C117" s="69">
        <v>31</v>
      </c>
      <c r="D117" s="38">
        <v>54.33</v>
      </c>
      <c r="E117" s="28">
        <f t="shared" si="4"/>
        <v>0</v>
      </c>
      <c r="F117" s="43">
        <v>0</v>
      </c>
      <c r="G117" s="58">
        <f t="shared" si="5"/>
        <v>0</v>
      </c>
      <c r="H117" s="27">
        <v>0</v>
      </c>
      <c r="I117" s="27">
        <v>0</v>
      </c>
      <c r="J117" s="40">
        <v>54.33</v>
      </c>
      <c r="K117" s="59">
        <f t="shared" si="6"/>
        <v>272.56100000000004</v>
      </c>
      <c r="L117" s="37">
        <v>27.832</v>
      </c>
      <c r="M117" s="37">
        <v>299.059</v>
      </c>
    </row>
    <row r="118" spans="1:13" ht="16.5">
      <c r="A118" s="26" t="s">
        <v>83</v>
      </c>
      <c r="B118" s="26" t="s">
        <v>0</v>
      </c>
      <c r="C118" s="69">
        <v>72</v>
      </c>
      <c r="D118" s="38">
        <v>3</v>
      </c>
      <c r="E118" s="28">
        <f t="shared" si="4"/>
        <v>0</v>
      </c>
      <c r="F118" s="43">
        <v>0</v>
      </c>
      <c r="G118" s="58">
        <f t="shared" si="5"/>
        <v>0</v>
      </c>
      <c r="H118" s="27">
        <v>0</v>
      </c>
      <c r="I118" s="27">
        <v>0</v>
      </c>
      <c r="J118" s="40">
        <v>3</v>
      </c>
      <c r="K118" s="59">
        <f t="shared" si="6"/>
        <v>1.3739999999999997</v>
      </c>
      <c r="L118" s="37">
        <v>0.993</v>
      </c>
      <c r="M118" s="37">
        <v>3.381</v>
      </c>
    </row>
    <row r="119" spans="1:13" ht="16.5">
      <c r="A119" s="26" t="s">
        <v>82</v>
      </c>
      <c r="B119" s="26" t="s">
        <v>0</v>
      </c>
      <c r="C119" s="69">
        <v>47</v>
      </c>
      <c r="D119" s="38">
        <v>15.847</v>
      </c>
      <c r="E119" s="28">
        <f t="shared" si="4"/>
        <v>0</v>
      </c>
      <c r="F119" s="43">
        <v>0</v>
      </c>
      <c r="G119" s="58">
        <f t="shared" si="5"/>
        <v>0</v>
      </c>
      <c r="H119" s="27">
        <v>0</v>
      </c>
      <c r="I119" s="27">
        <v>0</v>
      </c>
      <c r="J119" s="40">
        <v>15.847</v>
      </c>
      <c r="K119" s="59">
        <f t="shared" si="6"/>
        <v>-7.671999999999999</v>
      </c>
      <c r="L119" s="37">
        <v>7.138</v>
      </c>
      <c r="M119" s="37">
        <v>1.037</v>
      </c>
    </row>
    <row r="120" spans="1:13" ht="16.5">
      <c r="A120" s="26" t="s">
        <v>68</v>
      </c>
      <c r="B120" s="26" t="s">
        <v>0</v>
      </c>
      <c r="C120" s="69">
        <v>52</v>
      </c>
      <c r="D120" s="38">
        <v>11.907</v>
      </c>
      <c r="E120" s="28">
        <f t="shared" si="4"/>
        <v>0</v>
      </c>
      <c r="F120" s="39">
        <v>2.478</v>
      </c>
      <c r="G120" s="58">
        <f t="shared" si="5"/>
        <v>-0.7130000000000001</v>
      </c>
      <c r="H120" s="54">
        <v>1.28</v>
      </c>
      <c r="I120" s="54">
        <v>0.485</v>
      </c>
      <c r="J120" s="40">
        <v>10.142</v>
      </c>
      <c r="K120" s="59">
        <f t="shared" si="6"/>
        <v>-0.7769999999999992</v>
      </c>
      <c r="L120" s="37">
        <v>7.462</v>
      </c>
      <c r="M120" s="37">
        <v>1.903</v>
      </c>
    </row>
    <row r="121" spans="1:13" ht="16.5">
      <c r="A121" s="26" t="s">
        <v>108</v>
      </c>
      <c r="B121" s="26" t="s">
        <v>0</v>
      </c>
      <c r="C121" s="69">
        <v>40</v>
      </c>
      <c r="D121" s="38">
        <v>31.448</v>
      </c>
      <c r="E121" s="28">
        <f t="shared" si="4"/>
        <v>0</v>
      </c>
      <c r="F121" s="39">
        <v>0</v>
      </c>
      <c r="G121" s="58">
        <f t="shared" si="5"/>
        <v>0</v>
      </c>
      <c r="H121" s="27">
        <v>0</v>
      </c>
      <c r="I121" s="27">
        <v>0</v>
      </c>
      <c r="J121" s="40">
        <v>31.448</v>
      </c>
      <c r="K121" s="59">
        <f t="shared" si="6"/>
        <v>45.404999999999994</v>
      </c>
      <c r="L121" s="37">
        <v>15.356</v>
      </c>
      <c r="M121" s="37">
        <v>61.497</v>
      </c>
    </row>
    <row r="122" spans="1:13" ht="16.5">
      <c r="A122" s="26" t="s">
        <v>52</v>
      </c>
      <c r="B122" s="26" t="s">
        <v>0</v>
      </c>
      <c r="C122" s="69">
        <v>61</v>
      </c>
      <c r="D122" s="38">
        <v>4.632</v>
      </c>
      <c r="E122" s="28">
        <f t="shared" si="4"/>
        <v>0</v>
      </c>
      <c r="F122" s="39">
        <v>6.911</v>
      </c>
      <c r="G122" s="58">
        <f t="shared" si="5"/>
        <v>-2.279</v>
      </c>
      <c r="H122" s="54">
        <v>1.989</v>
      </c>
      <c r="I122" s="54">
        <v>2.643</v>
      </c>
      <c r="J122" s="43">
        <v>0</v>
      </c>
      <c r="K122" s="27">
        <v>0</v>
      </c>
      <c r="L122" s="27">
        <v>0</v>
      </c>
      <c r="M122" s="37">
        <v>19.287</v>
      </c>
    </row>
    <row r="123" spans="1:13" ht="16.5">
      <c r="A123" s="26" t="s">
        <v>139</v>
      </c>
      <c r="B123" s="26" t="s">
        <v>0</v>
      </c>
      <c r="C123" s="69">
        <v>85</v>
      </c>
      <c r="D123" s="38">
        <v>1.01</v>
      </c>
      <c r="E123" s="28">
        <f t="shared" si="4"/>
        <v>0</v>
      </c>
      <c r="F123" s="39">
        <v>2.252</v>
      </c>
      <c r="G123" s="58">
        <f t="shared" si="5"/>
        <v>-1.2419999999999998</v>
      </c>
      <c r="H123" s="27">
        <v>0</v>
      </c>
      <c r="I123" s="54">
        <v>1.01</v>
      </c>
      <c r="J123" s="43">
        <v>0</v>
      </c>
      <c r="K123" s="27">
        <v>0</v>
      </c>
      <c r="L123" s="27">
        <v>0</v>
      </c>
      <c r="M123" s="37">
        <v>7.454</v>
      </c>
    </row>
    <row r="124" spans="1:13" ht="16.5">
      <c r="A124" s="26" t="s">
        <v>110</v>
      </c>
      <c r="B124" s="26" t="s">
        <v>0</v>
      </c>
      <c r="C124" s="69">
        <v>44</v>
      </c>
      <c r="D124" s="38">
        <v>24.015</v>
      </c>
      <c r="E124" s="28">
        <f t="shared" si="4"/>
        <v>0</v>
      </c>
      <c r="F124" s="39">
        <v>28.647</v>
      </c>
      <c r="G124" s="58">
        <f t="shared" si="5"/>
        <v>-4.631999999999998</v>
      </c>
      <c r="H124" s="54">
        <v>19.884</v>
      </c>
      <c r="I124" s="54">
        <v>4.131</v>
      </c>
      <c r="J124" s="43">
        <v>0</v>
      </c>
      <c r="K124" s="27">
        <v>0</v>
      </c>
      <c r="L124" s="27">
        <v>0</v>
      </c>
      <c r="M124" s="37">
        <v>2.796</v>
      </c>
    </row>
    <row r="125" spans="1:13" ht="16.5">
      <c r="A125" s="26" t="s">
        <v>122</v>
      </c>
      <c r="B125" s="26" t="s">
        <v>0</v>
      </c>
      <c r="C125" s="69">
        <v>60</v>
      </c>
      <c r="D125" s="38">
        <v>5.616</v>
      </c>
      <c r="E125" s="28">
        <f t="shared" si="4"/>
        <v>0</v>
      </c>
      <c r="F125" s="39">
        <v>11.395</v>
      </c>
      <c r="G125" s="58">
        <f t="shared" si="5"/>
        <v>-5.778999999999999</v>
      </c>
      <c r="H125" s="54">
        <v>0.357</v>
      </c>
      <c r="I125" s="54">
        <v>5.259</v>
      </c>
      <c r="J125" s="43">
        <v>0</v>
      </c>
      <c r="K125" s="27">
        <v>0</v>
      </c>
      <c r="L125" s="27">
        <v>0</v>
      </c>
      <c r="M125" s="37">
        <v>41.507</v>
      </c>
    </row>
    <row r="126" spans="1:13" ht="16.5">
      <c r="A126" s="26" t="s">
        <v>51</v>
      </c>
      <c r="B126" s="26" t="s">
        <v>0</v>
      </c>
      <c r="C126" s="69">
        <v>71</v>
      </c>
      <c r="D126" s="38">
        <v>3.008</v>
      </c>
      <c r="E126" s="28">
        <f t="shared" si="4"/>
        <v>0</v>
      </c>
      <c r="F126" s="39">
        <v>4.585</v>
      </c>
      <c r="G126" s="58">
        <f t="shared" si="5"/>
        <v>-1.577</v>
      </c>
      <c r="H126" s="54">
        <v>1.979</v>
      </c>
      <c r="I126" s="54">
        <v>1.029</v>
      </c>
      <c r="J126" s="43">
        <v>0</v>
      </c>
      <c r="K126" s="27">
        <v>0</v>
      </c>
      <c r="L126" s="27">
        <v>0</v>
      </c>
      <c r="M126" s="37">
        <v>682.303</v>
      </c>
    </row>
    <row r="127" spans="1:13" ht="16.5">
      <c r="A127" s="26" t="s">
        <v>72</v>
      </c>
      <c r="B127" s="26" t="s">
        <v>176</v>
      </c>
      <c r="C127" s="69">
        <v>26</v>
      </c>
      <c r="D127" s="38">
        <v>100.023</v>
      </c>
      <c r="E127" s="28">
        <f t="shared" si="4"/>
        <v>0</v>
      </c>
      <c r="F127" s="39">
        <v>0</v>
      </c>
      <c r="G127" s="58">
        <f t="shared" si="5"/>
        <v>0</v>
      </c>
      <c r="H127" s="27">
        <v>0</v>
      </c>
      <c r="I127" s="27">
        <v>0</v>
      </c>
      <c r="J127" s="40">
        <v>100.023</v>
      </c>
      <c r="K127" s="59">
        <f>SUM(L127:N127)-J127</f>
        <v>385.17999999999995</v>
      </c>
      <c r="L127" s="37">
        <v>56.085</v>
      </c>
      <c r="M127" s="37">
        <v>429.118</v>
      </c>
    </row>
    <row r="128" spans="1:13" ht="16.5">
      <c r="A128" s="26" t="s">
        <v>50</v>
      </c>
      <c r="B128" s="26" t="s">
        <v>0</v>
      </c>
      <c r="C128" s="69">
        <v>74</v>
      </c>
      <c r="D128" s="38">
        <v>2.811</v>
      </c>
      <c r="E128" s="28">
        <f t="shared" si="4"/>
        <v>0</v>
      </c>
      <c r="F128" s="39">
        <v>4.801</v>
      </c>
      <c r="G128" s="58">
        <f t="shared" si="5"/>
        <v>-1.9900000000000002</v>
      </c>
      <c r="H128" s="54">
        <v>2.121</v>
      </c>
      <c r="I128" s="54">
        <v>0.69</v>
      </c>
      <c r="J128" s="43">
        <v>0</v>
      </c>
      <c r="K128" s="27">
        <v>0</v>
      </c>
      <c r="L128" s="27">
        <v>0</v>
      </c>
      <c r="M128" s="27">
        <v>0</v>
      </c>
    </row>
    <row r="129" spans="1:13" ht="16.5">
      <c r="A129" s="26" t="s">
        <v>121</v>
      </c>
      <c r="B129" s="26" t="s">
        <v>157</v>
      </c>
      <c r="C129" s="69">
        <v>6</v>
      </c>
      <c r="D129" s="38">
        <v>1513.628</v>
      </c>
      <c r="E129" s="28">
        <f t="shared" si="4"/>
        <v>0</v>
      </c>
      <c r="F129" s="39">
        <v>13.053</v>
      </c>
      <c r="G129" s="58">
        <f t="shared" si="5"/>
        <v>-8.467</v>
      </c>
      <c r="H129" s="54">
        <v>1.286</v>
      </c>
      <c r="I129" s="54">
        <v>3.3</v>
      </c>
      <c r="J129" s="40">
        <v>1509.042</v>
      </c>
      <c r="K129" s="59">
        <f>SUM(L129:N129)-J129</f>
        <v>-612.0149999999999</v>
      </c>
      <c r="L129" s="37">
        <v>897.027</v>
      </c>
      <c r="M129" s="27">
        <v>0</v>
      </c>
    </row>
    <row r="130" spans="1:13" ht="16.5">
      <c r="A130" s="26" t="s">
        <v>99</v>
      </c>
      <c r="B130" s="26" t="s">
        <v>0</v>
      </c>
      <c r="C130" s="69">
        <v>56</v>
      </c>
      <c r="D130" s="38">
        <v>7.198</v>
      </c>
      <c r="E130" s="28">
        <f t="shared" si="4"/>
        <v>0</v>
      </c>
      <c r="F130" s="39">
        <v>7.298</v>
      </c>
      <c r="G130" s="58">
        <f t="shared" si="5"/>
        <v>-0.09999999999999964</v>
      </c>
      <c r="H130" s="27">
        <v>0</v>
      </c>
      <c r="I130" s="54">
        <v>7.198</v>
      </c>
      <c r="J130" s="43">
        <v>0</v>
      </c>
      <c r="K130" s="27">
        <v>0</v>
      </c>
      <c r="L130" s="27">
        <v>0</v>
      </c>
      <c r="M130" s="37">
        <v>0.247</v>
      </c>
    </row>
    <row r="131" spans="1:13" ht="16.5">
      <c r="A131" s="26" t="s">
        <v>115</v>
      </c>
      <c r="B131" s="26" t="s">
        <v>178</v>
      </c>
      <c r="C131" s="69">
        <v>29</v>
      </c>
      <c r="D131" s="38">
        <v>65.864</v>
      </c>
      <c r="E131" s="28">
        <f t="shared" si="4"/>
        <v>0.000999999999990564</v>
      </c>
      <c r="F131" s="39">
        <v>39.755</v>
      </c>
      <c r="G131" s="58">
        <f t="shared" si="5"/>
        <v>-11.818000000000001</v>
      </c>
      <c r="H131" s="54">
        <v>6.067</v>
      </c>
      <c r="I131" s="54">
        <v>21.87</v>
      </c>
      <c r="J131" s="40">
        <v>37.928</v>
      </c>
      <c r="K131" s="59">
        <f>SUM(L131:N131)-J131</f>
        <v>386.922</v>
      </c>
      <c r="L131" s="37">
        <v>31.329</v>
      </c>
      <c r="M131" s="37">
        <v>393.521</v>
      </c>
    </row>
    <row r="132" spans="1:13" ht="16.5">
      <c r="A132" s="26" t="s">
        <v>140</v>
      </c>
      <c r="B132" s="26" t="s">
        <v>0</v>
      </c>
      <c r="C132" s="69">
        <v>84</v>
      </c>
      <c r="D132" s="38">
        <v>1.022</v>
      </c>
      <c r="E132" s="28">
        <f t="shared" si="4"/>
        <v>0</v>
      </c>
      <c r="F132" s="39">
        <v>0</v>
      </c>
      <c r="G132" s="58">
        <f t="shared" si="5"/>
        <v>0</v>
      </c>
      <c r="H132" s="27">
        <v>0</v>
      </c>
      <c r="I132" s="27">
        <v>0</v>
      </c>
      <c r="J132" s="40">
        <v>1.022</v>
      </c>
      <c r="K132" s="59">
        <f>SUM(L132:N132)-J132</f>
        <v>4.937</v>
      </c>
      <c r="L132" s="37">
        <v>1.022</v>
      </c>
      <c r="M132" s="37">
        <v>4.937</v>
      </c>
    </row>
    <row r="133" spans="1:13" ht="16.5">
      <c r="A133" s="26" t="s">
        <v>114</v>
      </c>
      <c r="B133" s="26" t="s">
        <v>171</v>
      </c>
      <c r="C133" s="69">
        <v>20</v>
      </c>
      <c r="D133" s="38">
        <v>160.179</v>
      </c>
      <c r="E133" s="28">
        <f t="shared" si="4"/>
        <v>0</v>
      </c>
      <c r="F133" s="39">
        <v>30.006</v>
      </c>
      <c r="G133" s="58">
        <f t="shared" si="5"/>
        <v>0</v>
      </c>
      <c r="H133" s="54">
        <v>16.651</v>
      </c>
      <c r="I133" s="54">
        <v>13.355</v>
      </c>
      <c r="J133" s="40">
        <v>130.173</v>
      </c>
      <c r="K133" s="59">
        <f>SUM(L133:N133)-J133</f>
        <v>-25.646000000000015</v>
      </c>
      <c r="L133" s="37">
        <v>73.856</v>
      </c>
      <c r="M133" s="37">
        <v>30.671</v>
      </c>
    </row>
    <row r="134" spans="1:13" ht="16.5">
      <c r="A134" s="26" t="s">
        <v>141</v>
      </c>
      <c r="B134" s="26" t="s">
        <v>0</v>
      </c>
      <c r="C134" s="69">
        <v>64</v>
      </c>
      <c r="D134" s="38">
        <v>4.09</v>
      </c>
      <c r="E134" s="28">
        <f t="shared" si="4"/>
        <v>0</v>
      </c>
      <c r="F134" s="39">
        <v>0</v>
      </c>
      <c r="G134" s="58">
        <f t="shared" si="5"/>
        <v>0</v>
      </c>
      <c r="H134" s="27">
        <v>0</v>
      </c>
      <c r="I134" s="27">
        <v>0</v>
      </c>
      <c r="J134" s="40">
        <v>4.09</v>
      </c>
      <c r="K134" s="59">
        <f>SUM(L134:N134)-J134</f>
        <v>-3.557</v>
      </c>
      <c r="L134" s="37">
        <v>0.477</v>
      </c>
      <c r="M134" s="37">
        <v>0.056</v>
      </c>
    </row>
    <row r="135" spans="1:13" ht="16.5">
      <c r="A135" s="26" t="s">
        <v>113</v>
      </c>
      <c r="B135" s="26" t="s">
        <v>167</v>
      </c>
      <c r="C135" s="69">
        <v>16</v>
      </c>
      <c r="D135" s="38">
        <v>486.798</v>
      </c>
      <c r="E135" s="28">
        <f t="shared" si="4"/>
        <v>0.0009999999999763531</v>
      </c>
      <c r="F135" s="39">
        <v>128.423</v>
      </c>
      <c r="G135" s="58">
        <f t="shared" si="5"/>
        <v>-22.570999999999998</v>
      </c>
      <c r="H135" s="54">
        <v>55.054</v>
      </c>
      <c r="I135" s="54">
        <v>50.798</v>
      </c>
      <c r="J135" s="40">
        <v>380.947</v>
      </c>
      <c r="K135" s="59">
        <f>SUM(L135:N135)-J135</f>
        <v>-136.984</v>
      </c>
      <c r="L135" s="37">
        <v>243.963</v>
      </c>
      <c r="M135" s="27">
        <v>0</v>
      </c>
    </row>
    <row r="136" spans="1:13" ht="16.5">
      <c r="A136" s="26" t="s">
        <v>120</v>
      </c>
      <c r="B136" s="26" t="s">
        <v>0</v>
      </c>
      <c r="C136" s="69">
        <v>34</v>
      </c>
      <c r="D136" s="38">
        <v>42.036</v>
      </c>
      <c r="E136" s="28">
        <f t="shared" si="4"/>
        <v>0</v>
      </c>
      <c r="F136" s="39">
        <v>44.865</v>
      </c>
      <c r="G136" s="58">
        <f t="shared" si="5"/>
        <v>-2.8290000000000006</v>
      </c>
      <c r="H136" s="54">
        <v>39.491</v>
      </c>
      <c r="I136" s="54">
        <v>2.545</v>
      </c>
      <c r="J136" s="43">
        <v>0</v>
      </c>
      <c r="K136" s="27">
        <v>0</v>
      </c>
      <c r="L136" s="27">
        <v>0</v>
      </c>
      <c r="M136" s="37">
        <v>41.172</v>
      </c>
    </row>
    <row r="137" spans="1:13" ht="16.5">
      <c r="A137" s="26" t="s">
        <v>49</v>
      </c>
      <c r="B137" s="26" t="s">
        <v>168</v>
      </c>
      <c r="C137" s="69">
        <v>17</v>
      </c>
      <c r="D137" s="38">
        <v>293.318</v>
      </c>
      <c r="E137" s="28">
        <f t="shared" si="0"/>
        <v>0</v>
      </c>
      <c r="F137" s="39">
        <v>317.173</v>
      </c>
      <c r="G137" s="58">
        <f t="shared" si="1"/>
        <v>-26.035000000000025</v>
      </c>
      <c r="H137" s="54">
        <v>231.274</v>
      </c>
      <c r="I137" s="54">
        <v>59.864</v>
      </c>
      <c r="J137" s="40">
        <v>2.18</v>
      </c>
      <c r="K137" s="59">
        <f>SUM(L137:N137)-J137</f>
        <v>28.111</v>
      </c>
      <c r="L137" s="37">
        <v>0.299</v>
      </c>
      <c r="M137" s="37">
        <v>29.992</v>
      </c>
    </row>
    <row r="138" spans="1:13" ht="16.5">
      <c r="A138" s="26" t="s">
        <v>111</v>
      </c>
      <c r="B138" s="26" t="s">
        <v>0</v>
      </c>
      <c r="C138" s="69">
        <v>59</v>
      </c>
      <c r="D138" s="38">
        <v>5.725</v>
      </c>
      <c r="E138" s="28">
        <f>SUM(H138:J138)-D138</f>
        <v>0</v>
      </c>
      <c r="F138" s="39">
        <v>5.725</v>
      </c>
      <c r="G138" s="58">
        <f>+H138+I138-F138</f>
        <v>0</v>
      </c>
      <c r="H138" s="54">
        <v>2.867</v>
      </c>
      <c r="I138" s="54">
        <v>2.858</v>
      </c>
      <c r="J138" s="43">
        <v>0</v>
      </c>
      <c r="K138" s="63">
        <f>SUM(L138:N138)-J138</f>
        <v>0</v>
      </c>
      <c r="L138" s="27">
        <v>0</v>
      </c>
      <c r="M138" s="37">
        <v>0</v>
      </c>
    </row>
    <row r="139" spans="1:14" ht="15.75">
      <c r="A139" s="30"/>
      <c r="B139" s="26" t="s">
        <v>0</v>
      </c>
      <c r="C139" s="24"/>
      <c r="D139" s="30"/>
      <c r="E139" s="31"/>
      <c r="F139" s="57"/>
      <c r="G139" s="31"/>
      <c r="H139" s="55"/>
      <c r="I139" s="55"/>
      <c r="J139" s="57"/>
      <c r="K139" s="31"/>
      <c r="L139" s="17"/>
      <c r="M139" s="17"/>
      <c r="N139" s="29"/>
    </row>
    <row r="140" spans="1:14" ht="15.75">
      <c r="A140" s="18"/>
      <c r="B140" s="33" t="s">
        <v>8</v>
      </c>
      <c r="C140" s="33"/>
      <c r="D140" s="18"/>
      <c r="E140" s="18"/>
      <c r="F140" s="18"/>
      <c r="G140" s="18"/>
      <c r="H140" s="18"/>
      <c r="I140" s="18"/>
      <c r="J140" s="18"/>
      <c r="K140" s="18"/>
      <c r="L140" s="29"/>
      <c r="M140" s="29"/>
      <c r="N140" s="29"/>
    </row>
    <row r="141" spans="1:14" ht="15.75">
      <c r="A141" s="32" t="s">
        <v>14</v>
      </c>
      <c r="B141" s="32" t="s">
        <v>0</v>
      </c>
      <c r="C141" s="32"/>
      <c r="D141" s="18"/>
      <c r="E141" s="18"/>
      <c r="F141" s="18"/>
      <c r="G141" s="18"/>
      <c r="H141" s="18"/>
      <c r="I141" s="18"/>
      <c r="J141" s="18"/>
      <c r="K141" s="18"/>
      <c r="L141" s="29"/>
      <c r="M141" s="41"/>
      <c r="N141" s="29"/>
    </row>
    <row r="142" spans="1:14" ht="15.75">
      <c r="A142" s="34" t="s">
        <v>13</v>
      </c>
      <c r="B142" s="11" t="s">
        <v>37</v>
      </c>
      <c r="C142" s="11"/>
      <c r="D142" s="11"/>
      <c r="E142" s="27"/>
      <c r="F142" s="27"/>
      <c r="G142" s="27"/>
      <c r="H142" s="27"/>
      <c r="I142" s="27"/>
      <c r="J142" s="27"/>
      <c r="K142" s="27"/>
      <c r="L142" s="29"/>
      <c r="M142" s="29"/>
      <c r="N142" s="29"/>
    </row>
    <row r="143" spans="1:14" ht="15.75">
      <c r="A143" s="11" t="s">
        <v>187</v>
      </c>
      <c r="B143" s="11" t="s">
        <v>0</v>
      </c>
      <c r="C143" s="11"/>
      <c r="D143" s="11"/>
      <c r="E143" s="27"/>
      <c r="F143" s="27"/>
      <c r="G143" s="27"/>
      <c r="H143" s="27"/>
      <c r="I143" s="27"/>
      <c r="J143" s="27"/>
      <c r="K143" s="27"/>
      <c r="L143" s="29"/>
      <c r="M143" s="29"/>
      <c r="N143" s="29"/>
    </row>
    <row r="144" spans="1:14" ht="15.75">
      <c r="A144" s="11"/>
      <c r="B144" s="26" t="s">
        <v>0</v>
      </c>
      <c r="C144" s="26"/>
      <c r="D144" s="11"/>
      <c r="E144" s="27"/>
      <c r="F144" s="27"/>
      <c r="G144" s="27"/>
      <c r="H144" s="27"/>
      <c r="I144" s="27"/>
      <c r="J144" s="27"/>
      <c r="K144" s="27"/>
      <c r="L144" s="29"/>
      <c r="M144" s="29"/>
      <c r="N144" s="29"/>
    </row>
    <row r="145" spans="1:14" ht="15.75">
      <c r="A145" s="11" t="s">
        <v>35</v>
      </c>
      <c r="B145" s="26" t="s">
        <v>0</v>
      </c>
      <c r="C145" s="26"/>
      <c r="D145" s="11"/>
      <c r="E145" s="27"/>
      <c r="F145" s="27"/>
      <c r="G145" s="27"/>
      <c r="H145" s="27"/>
      <c r="I145" s="27"/>
      <c r="J145" s="27"/>
      <c r="K145" s="27"/>
      <c r="L145" s="29"/>
      <c r="M145" s="29"/>
      <c r="N145" s="29"/>
    </row>
    <row r="146" spans="1:14" ht="15.75">
      <c r="A146" s="26" t="s">
        <v>36</v>
      </c>
      <c r="B146" s="26" t="s">
        <v>46</v>
      </c>
      <c r="C146" s="26"/>
      <c r="D146" s="11"/>
      <c r="E146" s="27"/>
      <c r="F146" s="27"/>
      <c r="G146" s="27"/>
      <c r="H146" s="27"/>
      <c r="I146" s="27"/>
      <c r="J146" s="27"/>
      <c r="K146" s="27"/>
      <c r="L146" s="29"/>
      <c r="M146" s="29"/>
      <c r="N146" s="29"/>
    </row>
    <row r="147" spans="1:11" ht="15.75">
      <c r="A147" s="3" t="s">
        <v>0</v>
      </c>
      <c r="B147" s="3" t="s">
        <v>0</v>
      </c>
      <c r="C147" s="3"/>
      <c r="D147" s="3"/>
      <c r="E147" s="8"/>
      <c r="F147" s="8"/>
      <c r="G147" s="8"/>
      <c r="H147" s="8"/>
      <c r="I147" s="8"/>
      <c r="J147" s="8"/>
      <c r="K147" s="8"/>
    </row>
    <row r="148" spans="1:11" ht="15.75">
      <c r="A148" s="3" t="s">
        <v>0</v>
      </c>
      <c r="B148" s="3" t="s">
        <v>0</v>
      </c>
      <c r="C148" s="3"/>
      <c r="D148" s="3"/>
      <c r="E148" s="8"/>
      <c r="F148" s="8"/>
      <c r="G148" s="8"/>
      <c r="H148" s="8"/>
      <c r="I148" s="8"/>
      <c r="J148" s="8"/>
      <c r="K148" s="8"/>
    </row>
    <row r="149" spans="1:11" ht="15.75">
      <c r="A149" s="3" t="s">
        <v>0</v>
      </c>
      <c r="B149" s="3" t="s">
        <v>45</v>
      </c>
      <c r="C149" s="3"/>
      <c r="D149" s="3"/>
      <c r="E149" s="8"/>
      <c r="F149" s="8"/>
      <c r="G149" s="8"/>
      <c r="H149" s="8"/>
      <c r="I149" s="8"/>
      <c r="J149" s="8"/>
      <c r="K149" s="8"/>
    </row>
    <row r="150" spans="1:11" ht="15.75">
      <c r="A150" s="3"/>
      <c r="B150" s="3"/>
      <c r="C150" s="3"/>
      <c r="D150" s="3"/>
      <c r="E150" s="8"/>
      <c r="F150" s="8"/>
      <c r="G150" s="8"/>
      <c r="H150" s="8"/>
      <c r="I150" s="8"/>
      <c r="J150" s="8"/>
      <c r="K150" s="8"/>
    </row>
    <row r="151" spans="1:11" ht="15.75">
      <c r="A151" s="3" t="s">
        <v>197</v>
      </c>
      <c r="B151" s="3" t="s">
        <v>195</v>
      </c>
      <c r="C151" s="3"/>
      <c r="D151" s="3"/>
      <c r="E151" s="8"/>
      <c r="F151" s="8"/>
      <c r="G151" s="8"/>
      <c r="H151" s="8"/>
      <c r="I151" s="8"/>
      <c r="J151" s="8"/>
      <c r="K151" s="8"/>
    </row>
    <row r="152" spans="1:11" ht="15.75">
      <c r="A152" s="3" t="s">
        <v>196</v>
      </c>
      <c r="B152" s="3" t="s">
        <v>199</v>
      </c>
      <c r="C152" s="3"/>
      <c r="D152" s="3"/>
      <c r="E152" s="8"/>
      <c r="F152" s="8"/>
      <c r="G152" s="8"/>
      <c r="H152" s="8"/>
      <c r="I152" s="8"/>
      <c r="J152" s="8"/>
      <c r="K152" s="8"/>
    </row>
    <row r="153" spans="1:11" ht="15.75">
      <c r="A153" s="3" t="s">
        <v>191</v>
      </c>
      <c r="B153" s="3" t="s">
        <v>192</v>
      </c>
      <c r="C153" s="3"/>
      <c r="D153" s="3"/>
      <c r="E153" s="8"/>
      <c r="F153" s="8"/>
      <c r="G153" s="8"/>
      <c r="H153" s="8"/>
      <c r="I153" s="8"/>
      <c r="J153" s="8"/>
      <c r="K153" s="8"/>
    </row>
    <row r="154" spans="1:11" ht="15.75">
      <c r="A154" s="3"/>
      <c r="B154" s="3"/>
      <c r="C154" s="3"/>
      <c r="D154" s="3"/>
      <c r="E154" s="8"/>
      <c r="F154" s="8"/>
      <c r="G154" s="8"/>
      <c r="H154" s="8"/>
      <c r="I154" s="8"/>
      <c r="J154" s="8"/>
      <c r="K154" s="8"/>
    </row>
    <row r="155" spans="1:11" ht="15.75">
      <c r="A155" s="3" t="s">
        <v>11</v>
      </c>
      <c r="B155" s="3"/>
      <c r="C155" s="3"/>
      <c r="D155" s="3"/>
      <c r="E155" s="8"/>
      <c r="F155" s="8"/>
      <c r="G155" s="8"/>
      <c r="H155" s="8"/>
      <c r="I155" s="8"/>
      <c r="J155" s="8"/>
      <c r="K155" s="8"/>
    </row>
    <row r="156" spans="1:11" ht="15.75">
      <c r="A156" s="35" t="s">
        <v>12</v>
      </c>
      <c r="B156" s="3"/>
      <c r="C156" s="3"/>
      <c r="D156" s="3"/>
      <c r="E156" s="8"/>
      <c r="F156" s="8"/>
      <c r="G156" s="8"/>
      <c r="H156" s="8"/>
      <c r="I156" s="8"/>
      <c r="J156" s="8"/>
      <c r="K156" s="8"/>
    </row>
    <row r="157" spans="1:11" ht="15.75">
      <c r="A157" s="3"/>
      <c r="B157" s="3"/>
      <c r="C157" s="3"/>
      <c r="D157" s="3"/>
      <c r="E157" s="8"/>
      <c r="F157" s="8"/>
      <c r="G157" s="8"/>
      <c r="H157" s="8"/>
      <c r="I157" s="8"/>
      <c r="J157" s="8"/>
      <c r="K157" s="8"/>
    </row>
    <row r="158" spans="1:11" ht="15.75">
      <c r="A158" s="3"/>
      <c r="B158" s="3"/>
      <c r="C158" s="3"/>
      <c r="D158" s="3"/>
      <c r="E158" s="8"/>
      <c r="F158" s="8"/>
      <c r="G158" s="8"/>
      <c r="H158" s="8"/>
      <c r="I158" s="8"/>
      <c r="J158" s="8"/>
      <c r="K158" s="8"/>
    </row>
    <row r="159" spans="1:11" ht="15.75">
      <c r="A159" s="3" t="s">
        <v>19</v>
      </c>
      <c r="B159" s="3"/>
      <c r="C159" s="3"/>
      <c r="D159" s="3"/>
      <c r="E159" s="8"/>
      <c r="F159" s="8"/>
      <c r="G159" s="8"/>
      <c r="H159" s="8"/>
      <c r="I159" s="8"/>
      <c r="J159" s="8"/>
      <c r="K159" s="8"/>
    </row>
    <row r="160" spans="1:11" ht="15.75">
      <c r="A160" s="3"/>
      <c r="B160" s="3"/>
      <c r="C160" s="3"/>
      <c r="D160" s="3"/>
      <c r="E160" s="8"/>
      <c r="F160" s="8"/>
      <c r="G160" s="8"/>
      <c r="H160" s="8"/>
      <c r="I160" s="8"/>
      <c r="J160" s="8"/>
      <c r="K160" s="8"/>
    </row>
    <row r="161" spans="1:11" ht="15.75">
      <c r="A161" s="3" t="s">
        <v>7</v>
      </c>
      <c r="B161" s="3"/>
      <c r="C161" s="3"/>
      <c r="D161" s="3"/>
      <c r="E161" s="8"/>
      <c r="F161" s="8"/>
      <c r="G161" s="8"/>
      <c r="H161" s="8"/>
      <c r="I161" s="8"/>
      <c r="J161" s="8"/>
      <c r="K161" s="8"/>
    </row>
    <row r="162" spans="1:11" ht="15.75">
      <c r="A162" s="3"/>
      <c r="B162" s="3"/>
      <c r="C162" s="3"/>
      <c r="D162" s="3"/>
      <c r="E162" s="8"/>
      <c r="F162" s="8"/>
      <c r="G162" s="8"/>
      <c r="H162" s="8"/>
      <c r="I162" s="8"/>
      <c r="J162" s="8"/>
      <c r="K162" s="8"/>
    </row>
    <row r="163" spans="1:11" ht="15.75">
      <c r="A163" s="3"/>
      <c r="B163" s="3"/>
      <c r="C163" s="3"/>
      <c r="D163" s="3"/>
      <c r="E163" s="8"/>
      <c r="F163" s="8"/>
      <c r="G163" s="8"/>
      <c r="H163" s="8"/>
      <c r="I163" s="8"/>
      <c r="J163" s="8"/>
      <c r="K163" s="8"/>
    </row>
    <row r="164" spans="1:11" ht="15.75">
      <c r="A164" s="3"/>
      <c r="B164" s="3"/>
      <c r="C164" s="3"/>
      <c r="D164" s="3"/>
      <c r="E164" s="8"/>
      <c r="F164" s="8"/>
      <c r="G164" s="8"/>
      <c r="H164" s="8"/>
      <c r="I164" s="8"/>
      <c r="J164" s="8"/>
      <c r="K164" s="8"/>
    </row>
    <row r="165" spans="3:11" ht="15.75" customHeight="1">
      <c r="C165" s="3"/>
      <c r="D165" s="3"/>
      <c r="E165" s="8"/>
      <c r="F165" s="8"/>
      <c r="G165" s="8"/>
      <c r="H165" s="8"/>
      <c r="I165" s="8"/>
      <c r="J165" s="8"/>
      <c r="K165" s="8"/>
    </row>
    <row r="166" spans="3:11" ht="15.75">
      <c r="C166" s="3"/>
      <c r="D166" s="3"/>
      <c r="E166" s="8"/>
      <c r="F166" s="8"/>
      <c r="G166" s="8"/>
      <c r="H166" s="8"/>
      <c r="I166" s="8"/>
      <c r="J166" s="8"/>
      <c r="K166" s="8"/>
    </row>
    <row r="167" spans="3:11" ht="15.75">
      <c r="C167" s="3"/>
      <c r="D167" s="3"/>
      <c r="E167" s="8"/>
      <c r="F167" s="8"/>
      <c r="G167" s="8"/>
      <c r="H167" s="8"/>
      <c r="I167" s="8"/>
      <c r="J167" s="8"/>
      <c r="K167" s="8"/>
    </row>
    <row r="168" spans="1:11" ht="15.75">
      <c r="A168" s="3"/>
      <c r="B168" s="3"/>
      <c r="C168" s="3"/>
      <c r="D168" s="3"/>
      <c r="E168" s="8"/>
      <c r="F168" s="8"/>
      <c r="G168" s="8"/>
      <c r="H168" s="8"/>
      <c r="I168" s="8"/>
      <c r="J168" s="8"/>
      <c r="K168" s="8"/>
    </row>
    <row r="169" spans="1:11" ht="15.75">
      <c r="A169" s="3"/>
      <c r="B169" s="3"/>
      <c r="C169" s="3"/>
      <c r="D169" s="3"/>
      <c r="E169" s="8"/>
      <c r="F169" s="8"/>
      <c r="G169" s="8"/>
      <c r="H169" s="8"/>
      <c r="I169" s="8"/>
      <c r="J169" s="8"/>
      <c r="K169" s="8"/>
    </row>
    <row r="170" spans="1:11" ht="15.75">
      <c r="A170" s="3"/>
      <c r="B170" s="3"/>
      <c r="C170" s="3"/>
      <c r="D170" s="3"/>
      <c r="E170" s="8"/>
      <c r="F170" s="8"/>
      <c r="G170" s="8"/>
      <c r="H170" s="8"/>
      <c r="I170" s="8"/>
      <c r="J170" s="8"/>
      <c r="K170" s="8"/>
    </row>
    <row r="171" spans="1:11" ht="15.75">
      <c r="A171" s="3"/>
      <c r="B171" s="3"/>
      <c r="C171" s="3"/>
      <c r="D171" s="3"/>
      <c r="E171" s="8"/>
      <c r="F171" s="8"/>
      <c r="G171" s="8"/>
      <c r="H171" s="8"/>
      <c r="I171" s="8"/>
      <c r="J171" s="8"/>
      <c r="K171" s="8"/>
    </row>
    <row r="172" spans="1:11" ht="15.75">
      <c r="A172" s="3"/>
      <c r="B172" s="3"/>
      <c r="C172" s="3"/>
      <c r="D172" s="3"/>
      <c r="E172" s="8"/>
      <c r="F172" s="8"/>
      <c r="G172" s="8"/>
      <c r="H172" s="8"/>
      <c r="I172" s="8"/>
      <c r="J172" s="8"/>
      <c r="K172" s="8"/>
    </row>
    <row r="173" spans="1:11" ht="15.75">
      <c r="A173" s="3"/>
      <c r="B173" s="3"/>
      <c r="C173" s="3"/>
      <c r="D173" s="3"/>
      <c r="E173" s="8"/>
      <c r="F173" s="8"/>
      <c r="G173" s="8"/>
      <c r="H173" s="8"/>
      <c r="I173" s="8"/>
      <c r="J173" s="8"/>
      <c r="K173" s="8"/>
    </row>
    <row r="174" spans="1:11" ht="15.75">
      <c r="A174" s="3"/>
      <c r="B174" s="3"/>
      <c r="C174" s="3"/>
      <c r="D174" s="3"/>
      <c r="E174" s="8"/>
      <c r="F174" s="8"/>
      <c r="G174" s="8"/>
      <c r="H174" s="8"/>
      <c r="I174" s="8"/>
      <c r="J174" s="8"/>
      <c r="K174" s="8"/>
    </row>
    <row r="175" spans="1:11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</sheetData>
  <mergeCells count="3">
    <mergeCell ref="F39:I41"/>
    <mergeCell ref="F42:F44"/>
    <mergeCell ref="J39:M41"/>
  </mergeCells>
  <hyperlinks>
    <hyperlink ref="A156" r:id="rId1" display="http://www.iwr.usace.army.mil/ndc/wcsc/wcsc.htm"/>
  </hyperlinks>
  <printOptions/>
  <pageMargins left="0.75" right="0.75" top="1" bottom="1" header="0.5" footer="0.5"/>
  <pageSetup fitToHeight="2" fitToWidth="1" horizontalDpi="600" verticalDpi="600" orientation="portrait" paperSize="17" scale="61" r:id="rId2"/>
  <colBreaks count="1" manualBreakCount="1">
    <brk id="9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57.69921875" style="4" customWidth="1"/>
    <col min="2" max="2" width="12.796875" style="4" customWidth="1"/>
    <col min="3" max="4" width="14.19921875" style="4" customWidth="1"/>
    <col min="5" max="5" width="16.8984375" style="4" customWidth="1"/>
    <col min="6" max="6" width="22" style="4" customWidth="1"/>
    <col min="7" max="7" width="16.59765625" style="4" customWidth="1"/>
    <col min="8" max="8" width="13.69921875" style="4" customWidth="1"/>
    <col min="9" max="9" width="12.19921875" style="4" customWidth="1"/>
    <col min="10" max="16384" width="9.69921875" style="4" customWidth="1"/>
  </cols>
  <sheetData>
    <row r="1" spans="1:7" s="45" customFormat="1" ht="16.5">
      <c r="A1" s="3" t="s">
        <v>145</v>
      </c>
      <c r="C1" s="1"/>
      <c r="D1" s="1"/>
      <c r="E1" s="1"/>
      <c r="F1" s="1"/>
      <c r="G1" s="1"/>
    </row>
    <row r="2" spans="1:7" ht="15.75">
      <c r="A2" s="3"/>
      <c r="C2" s="3"/>
      <c r="D2" s="3"/>
      <c r="E2" s="3"/>
      <c r="F2" s="3"/>
      <c r="G2" s="3"/>
    </row>
    <row r="3" spans="3:7" ht="15.75">
      <c r="C3" s="3"/>
      <c r="D3" s="3"/>
      <c r="E3" s="3"/>
      <c r="F3" s="3"/>
      <c r="G3" s="3"/>
    </row>
    <row r="4" spans="1:7" ht="15.75">
      <c r="A4" s="3" t="s">
        <v>146</v>
      </c>
      <c r="C4" s="3"/>
      <c r="D4" s="3"/>
      <c r="E4" s="3"/>
      <c r="F4" s="3"/>
      <c r="G4" s="3"/>
    </row>
    <row r="5" spans="1:7" ht="15.75">
      <c r="A5" s="3" t="s">
        <v>144</v>
      </c>
      <c r="C5" s="3"/>
      <c r="D5" s="3"/>
      <c r="E5" s="3"/>
      <c r="F5" s="3"/>
      <c r="G5" s="3"/>
    </row>
    <row r="6" spans="1:7" ht="15.75">
      <c r="A6" s="3" t="s">
        <v>43</v>
      </c>
      <c r="C6" s="3"/>
      <c r="D6" s="3"/>
      <c r="E6" s="3"/>
      <c r="F6" s="3"/>
      <c r="G6" s="3"/>
    </row>
    <row r="7" spans="1:7" ht="15.75">
      <c r="A7" s="3" t="s">
        <v>132</v>
      </c>
      <c r="C7" s="3"/>
      <c r="D7" s="3"/>
      <c r="E7" s="3"/>
      <c r="F7" s="3"/>
      <c r="G7" s="3"/>
    </row>
    <row r="8" spans="1:7" ht="15.75">
      <c r="A8" s="5"/>
      <c r="B8" s="3"/>
      <c r="C8" s="3"/>
      <c r="D8" s="3"/>
      <c r="E8" s="3"/>
      <c r="F8" s="3"/>
      <c r="G8" s="3"/>
    </row>
    <row r="9" spans="1:7" ht="15.75">
      <c r="A9" s="5"/>
      <c r="B9" s="3"/>
      <c r="C9" s="8"/>
      <c r="D9" s="8"/>
      <c r="E9" s="3"/>
      <c r="F9" s="3"/>
      <c r="G9" s="3"/>
    </row>
    <row r="10" spans="1:9" ht="15.75">
      <c r="A10" s="9"/>
      <c r="B10" s="9"/>
      <c r="C10" s="10"/>
      <c r="D10" s="9"/>
      <c r="E10" s="9"/>
      <c r="F10" s="9"/>
      <c r="G10" s="10"/>
      <c r="H10" s="9"/>
      <c r="I10" s="9"/>
    </row>
    <row r="11" spans="1:8" ht="15.75">
      <c r="A11" s="12"/>
      <c r="B11" s="29"/>
      <c r="C11" s="19"/>
      <c r="D11" s="29"/>
      <c r="E11" s="3" t="s">
        <v>32</v>
      </c>
      <c r="G11" s="19"/>
      <c r="H11" s="4" t="s">
        <v>18</v>
      </c>
    </row>
    <row r="12" spans="1:9" ht="15.75">
      <c r="A12" s="12" t="s">
        <v>33</v>
      </c>
      <c r="B12" s="23" t="s">
        <v>16</v>
      </c>
      <c r="C12" s="44"/>
      <c r="D12" s="17"/>
      <c r="E12" s="15"/>
      <c r="F12" s="15"/>
      <c r="G12" s="16"/>
      <c r="H12" s="17"/>
      <c r="I12" s="17"/>
    </row>
    <row r="13" spans="1:9" ht="15.75">
      <c r="A13" s="3"/>
      <c r="B13" s="23" t="s">
        <v>26</v>
      </c>
      <c r="C13" s="52"/>
      <c r="D13" s="29"/>
      <c r="E13" s="23" t="s">
        <v>17</v>
      </c>
      <c r="F13" s="23" t="s">
        <v>15</v>
      </c>
      <c r="G13" s="13" t="s">
        <v>1</v>
      </c>
      <c r="H13" s="36" t="s">
        <v>5</v>
      </c>
      <c r="I13" s="21" t="s">
        <v>6</v>
      </c>
    </row>
    <row r="14" spans="1:9" ht="15.75">
      <c r="A14" s="3"/>
      <c r="B14" s="11"/>
      <c r="C14" s="22" t="s">
        <v>31</v>
      </c>
      <c r="D14" s="20"/>
      <c r="E14" s="23" t="s">
        <v>26</v>
      </c>
      <c r="F14" s="23" t="s">
        <v>26</v>
      </c>
      <c r="G14" s="13"/>
      <c r="H14" s="36"/>
      <c r="I14" s="21"/>
    </row>
    <row r="15" spans="1:9" ht="15.75">
      <c r="A15" s="15"/>
      <c r="B15" s="15"/>
      <c r="C15" s="24"/>
      <c r="D15" s="30"/>
      <c r="E15" s="15"/>
      <c r="F15" s="15"/>
      <c r="G15" s="14"/>
      <c r="H15" s="17"/>
      <c r="I15" s="17"/>
    </row>
    <row r="16" spans="1:9" s="45" customFormat="1" ht="16.5">
      <c r="A16" s="46" t="s">
        <v>24</v>
      </c>
      <c r="B16" s="49">
        <v>29926.892</v>
      </c>
      <c r="C16" s="48">
        <v>7336.323</v>
      </c>
      <c r="D16" s="49">
        <f>+E16+F16-C16</f>
        <v>-1157.6270000000004</v>
      </c>
      <c r="E16" s="53">
        <v>3089.345</v>
      </c>
      <c r="F16" s="51">
        <v>3089.351</v>
      </c>
      <c r="G16" s="50">
        <v>23748.196</v>
      </c>
      <c r="H16" s="51">
        <v>15794.502</v>
      </c>
      <c r="I16" s="51">
        <v>7953.694</v>
      </c>
    </row>
    <row r="17" spans="1:7" ht="15.75">
      <c r="A17" s="26" t="s">
        <v>0</v>
      </c>
      <c r="B17" s="38"/>
      <c r="C17" s="39"/>
      <c r="D17" s="38"/>
      <c r="E17" s="29"/>
      <c r="G17" s="19"/>
    </row>
    <row r="18" spans="1:9" ht="16.5">
      <c r="A18" s="26" t="s">
        <v>111</v>
      </c>
      <c r="B18" s="38">
        <v>2.487</v>
      </c>
      <c r="C18" s="39">
        <v>4.826</v>
      </c>
      <c r="D18" s="49">
        <f aca="true" t="shared" si="0" ref="D18:D81">+E18+F18-C18</f>
        <v>-2.3389999999999995</v>
      </c>
      <c r="E18" s="54">
        <v>1.167</v>
      </c>
      <c r="F18" s="37">
        <v>1.32</v>
      </c>
      <c r="G18" s="43">
        <v>0</v>
      </c>
      <c r="H18" s="8">
        <v>0</v>
      </c>
      <c r="I18" s="8">
        <v>0</v>
      </c>
    </row>
    <row r="19" spans="1:9" ht="16.5">
      <c r="A19" s="26" t="s">
        <v>49</v>
      </c>
      <c r="B19" s="38">
        <v>604.267</v>
      </c>
      <c r="C19" s="39">
        <v>663.508</v>
      </c>
      <c r="D19" s="49">
        <f t="shared" si="0"/>
        <v>-61.648000000000025</v>
      </c>
      <c r="E19" s="54">
        <v>440.559</v>
      </c>
      <c r="F19" s="37">
        <v>161.301</v>
      </c>
      <c r="G19" s="40">
        <v>2.407</v>
      </c>
      <c r="H19" s="37">
        <v>1.88</v>
      </c>
      <c r="I19" s="37">
        <v>0.527</v>
      </c>
    </row>
    <row r="20" spans="1:9" ht="16.5">
      <c r="A20" s="26" t="s">
        <v>120</v>
      </c>
      <c r="B20" s="38">
        <v>125.145</v>
      </c>
      <c r="C20" s="39">
        <v>128.829</v>
      </c>
      <c r="D20" s="49">
        <f t="shared" si="0"/>
        <v>-3.683000000000007</v>
      </c>
      <c r="E20" s="54">
        <v>121.78</v>
      </c>
      <c r="F20" s="37">
        <v>3.366</v>
      </c>
      <c r="G20" s="43">
        <v>0</v>
      </c>
      <c r="H20" s="8">
        <v>0</v>
      </c>
      <c r="I20" s="8">
        <v>0</v>
      </c>
    </row>
    <row r="21" spans="1:9" ht="16.5">
      <c r="A21" s="26" t="s">
        <v>112</v>
      </c>
      <c r="B21" s="38">
        <v>1.338</v>
      </c>
      <c r="C21" s="25">
        <v>0</v>
      </c>
      <c r="D21" s="49">
        <f t="shared" si="0"/>
        <v>0</v>
      </c>
      <c r="E21" s="27">
        <v>0</v>
      </c>
      <c r="F21" s="8">
        <v>0</v>
      </c>
      <c r="G21" s="40">
        <v>1.338</v>
      </c>
      <c r="H21" s="37">
        <v>1.338</v>
      </c>
      <c r="I21" s="8">
        <v>0</v>
      </c>
    </row>
    <row r="22" spans="1:9" ht="16.5">
      <c r="A22" s="26" t="s">
        <v>113</v>
      </c>
      <c r="B22" s="38">
        <v>443.794</v>
      </c>
      <c r="C22" s="39">
        <v>120.831</v>
      </c>
      <c r="D22" s="49">
        <f t="shared" si="0"/>
        <v>-23.391000000000005</v>
      </c>
      <c r="E22" s="54">
        <v>55.108</v>
      </c>
      <c r="F22" s="37">
        <v>42.332</v>
      </c>
      <c r="G22" s="40">
        <v>346.354</v>
      </c>
      <c r="H22" s="37">
        <v>228.268</v>
      </c>
      <c r="I22" s="37">
        <v>118.086</v>
      </c>
    </row>
    <row r="23" spans="1:9" ht="16.5">
      <c r="A23" s="26" t="s">
        <v>114</v>
      </c>
      <c r="B23" s="38">
        <v>135.38</v>
      </c>
      <c r="C23" s="39">
        <v>19.732</v>
      </c>
      <c r="D23" s="49">
        <f t="shared" si="0"/>
        <v>-4.469999999999999</v>
      </c>
      <c r="E23" s="54">
        <v>9.425</v>
      </c>
      <c r="F23" s="37">
        <v>5.837</v>
      </c>
      <c r="G23" s="40">
        <v>120.118</v>
      </c>
      <c r="H23" s="37">
        <v>73.113</v>
      </c>
      <c r="I23" s="37">
        <v>47.005</v>
      </c>
    </row>
    <row r="24" spans="1:9" ht="16.5">
      <c r="A24" s="26" t="s">
        <v>115</v>
      </c>
      <c r="B24" s="38">
        <v>27.903</v>
      </c>
      <c r="C24" s="39">
        <v>12.164</v>
      </c>
      <c r="D24" s="49">
        <f t="shared" si="0"/>
        <v>-4.3999999999999995</v>
      </c>
      <c r="E24" s="54">
        <v>7.219</v>
      </c>
      <c r="F24" s="37">
        <v>0.545</v>
      </c>
      <c r="G24" s="40">
        <v>20.139</v>
      </c>
      <c r="H24" s="37">
        <v>18.523</v>
      </c>
      <c r="I24" s="37">
        <v>1.616</v>
      </c>
    </row>
    <row r="25" spans="1:9" ht="16.5">
      <c r="A25" s="26" t="s">
        <v>99</v>
      </c>
      <c r="B25" s="38">
        <v>3.861</v>
      </c>
      <c r="C25" s="39">
        <v>3.949</v>
      </c>
      <c r="D25" s="49">
        <f t="shared" si="0"/>
        <v>-0.08799999999999963</v>
      </c>
      <c r="E25" s="27">
        <v>0</v>
      </c>
      <c r="F25" s="37">
        <v>3.861</v>
      </c>
      <c r="G25" s="43">
        <v>0</v>
      </c>
      <c r="H25" s="8">
        <v>0</v>
      </c>
      <c r="I25" s="8">
        <v>0</v>
      </c>
    </row>
    <row r="26" spans="1:9" ht="16.5">
      <c r="A26" s="26" t="s">
        <v>121</v>
      </c>
      <c r="B26" s="38">
        <v>1422.93</v>
      </c>
      <c r="C26" s="39">
        <v>30.433</v>
      </c>
      <c r="D26" s="49">
        <f t="shared" si="0"/>
        <v>-14.864</v>
      </c>
      <c r="E26" s="54">
        <v>6.661</v>
      </c>
      <c r="F26" s="37">
        <v>8.908</v>
      </c>
      <c r="G26" s="40">
        <v>1407.361</v>
      </c>
      <c r="H26" s="37">
        <v>823.867</v>
      </c>
      <c r="I26" s="37">
        <v>583.494</v>
      </c>
    </row>
    <row r="27" spans="1:9" ht="16.5">
      <c r="A27" s="26" t="s">
        <v>50</v>
      </c>
      <c r="B27" s="38">
        <v>2.76</v>
      </c>
      <c r="C27" s="39">
        <v>4.68</v>
      </c>
      <c r="D27" s="49">
        <f t="shared" si="0"/>
        <v>-1.9209999999999994</v>
      </c>
      <c r="E27" s="54">
        <v>2.104</v>
      </c>
      <c r="F27" s="37">
        <v>0.655</v>
      </c>
      <c r="G27" s="43">
        <v>0</v>
      </c>
      <c r="H27" s="8">
        <v>0</v>
      </c>
      <c r="I27" s="8">
        <v>0</v>
      </c>
    </row>
    <row r="28" spans="1:9" ht="16.5">
      <c r="A28" s="26" t="s">
        <v>72</v>
      </c>
      <c r="B28" s="38">
        <v>84.776</v>
      </c>
      <c r="C28" s="25">
        <v>0</v>
      </c>
      <c r="D28" s="49">
        <f t="shared" si="0"/>
        <v>0</v>
      </c>
      <c r="E28" s="27">
        <v>0</v>
      </c>
      <c r="F28" s="8">
        <v>0</v>
      </c>
      <c r="G28" s="40">
        <v>84.776</v>
      </c>
      <c r="H28" s="37">
        <v>48.253</v>
      </c>
      <c r="I28" s="37">
        <v>36.523</v>
      </c>
    </row>
    <row r="29" spans="1:9" ht="16.5">
      <c r="A29" s="26" t="s">
        <v>51</v>
      </c>
      <c r="B29" s="38">
        <v>3.562</v>
      </c>
      <c r="C29" s="39">
        <v>5.241</v>
      </c>
      <c r="D29" s="49">
        <f t="shared" si="0"/>
        <v>-1.6859999999999995</v>
      </c>
      <c r="E29" s="54">
        <v>2.318</v>
      </c>
      <c r="F29" s="37">
        <v>1.237</v>
      </c>
      <c r="G29" s="39" t="s">
        <v>30</v>
      </c>
      <c r="H29" s="38" t="s">
        <v>30</v>
      </c>
      <c r="I29" s="37">
        <v>0</v>
      </c>
    </row>
    <row r="30" spans="1:9" ht="16.5">
      <c r="A30" s="26" t="s">
        <v>122</v>
      </c>
      <c r="B30" s="38">
        <v>9.97</v>
      </c>
      <c r="C30" s="39">
        <v>16.72</v>
      </c>
      <c r="D30" s="49">
        <f t="shared" si="0"/>
        <v>-6.749999999999998</v>
      </c>
      <c r="E30" s="54">
        <v>0.262</v>
      </c>
      <c r="F30" s="37">
        <v>9.708</v>
      </c>
      <c r="G30" s="43">
        <v>0</v>
      </c>
      <c r="H30" s="8">
        <v>0</v>
      </c>
      <c r="I30" s="8">
        <v>0</v>
      </c>
    </row>
    <row r="31" spans="1:9" ht="16.5">
      <c r="A31" s="26" t="s">
        <v>110</v>
      </c>
      <c r="B31" s="38">
        <v>26.788</v>
      </c>
      <c r="C31" s="39">
        <v>32.601</v>
      </c>
      <c r="D31" s="49">
        <f t="shared" si="0"/>
        <v>-5.813000000000002</v>
      </c>
      <c r="E31" s="54">
        <v>16.519</v>
      </c>
      <c r="F31" s="37">
        <v>10.269</v>
      </c>
      <c r="G31" s="43">
        <v>0</v>
      </c>
      <c r="H31" s="8">
        <v>0</v>
      </c>
      <c r="I31" s="8">
        <v>0</v>
      </c>
    </row>
    <row r="32" spans="1:9" ht="16.5">
      <c r="A32" s="26" t="s">
        <v>52</v>
      </c>
      <c r="B32" s="38">
        <v>4.275</v>
      </c>
      <c r="C32" s="39">
        <v>6.195</v>
      </c>
      <c r="D32" s="49">
        <f t="shared" si="0"/>
        <v>-1.9210000000000003</v>
      </c>
      <c r="E32" s="54">
        <v>2.019</v>
      </c>
      <c r="F32" s="37">
        <v>2.255</v>
      </c>
      <c r="G32" s="43">
        <v>0</v>
      </c>
      <c r="H32" s="8">
        <v>0</v>
      </c>
      <c r="I32" s="8">
        <v>0</v>
      </c>
    </row>
    <row r="33" spans="1:9" ht="16.5">
      <c r="A33" s="26" t="s">
        <v>108</v>
      </c>
      <c r="B33" s="38">
        <v>43.191</v>
      </c>
      <c r="C33" s="25">
        <v>0</v>
      </c>
      <c r="D33" s="49">
        <f t="shared" si="0"/>
        <v>0</v>
      </c>
      <c r="E33" s="27">
        <v>0</v>
      </c>
      <c r="F33" s="8">
        <v>0</v>
      </c>
      <c r="G33" s="40">
        <v>43.191</v>
      </c>
      <c r="H33" s="37">
        <v>19.445</v>
      </c>
      <c r="I33" s="37">
        <v>23.745</v>
      </c>
    </row>
    <row r="34" spans="1:9" ht="16.5">
      <c r="A34" s="26" t="s">
        <v>68</v>
      </c>
      <c r="B34" s="38">
        <v>1.503</v>
      </c>
      <c r="C34" s="39">
        <v>2.097</v>
      </c>
      <c r="D34" s="49">
        <f t="shared" si="0"/>
        <v>-0.827</v>
      </c>
      <c r="E34" s="54">
        <v>1.094</v>
      </c>
      <c r="F34" s="37">
        <v>0.176</v>
      </c>
      <c r="G34" s="40">
        <v>0.233</v>
      </c>
      <c r="H34" s="37">
        <v>0.13</v>
      </c>
      <c r="I34" s="37">
        <v>0.103</v>
      </c>
    </row>
    <row r="35" spans="1:9" ht="16.5">
      <c r="A35" s="26" t="s">
        <v>82</v>
      </c>
      <c r="B35" s="38">
        <v>12.481</v>
      </c>
      <c r="C35" s="25">
        <v>0</v>
      </c>
      <c r="D35" s="49">
        <f t="shared" si="0"/>
        <v>0</v>
      </c>
      <c r="E35" s="27">
        <v>0</v>
      </c>
      <c r="F35" s="8">
        <v>0</v>
      </c>
      <c r="G35" s="40">
        <v>12.481</v>
      </c>
      <c r="H35" s="37">
        <v>4.293</v>
      </c>
      <c r="I35" s="37">
        <v>8.188</v>
      </c>
    </row>
    <row r="36" spans="1:9" ht="16.5">
      <c r="A36" s="26" t="s">
        <v>83</v>
      </c>
      <c r="B36" s="38">
        <v>1.98</v>
      </c>
      <c r="C36" s="25">
        <v>0</v>
      </c>
      <c r="D36" s="49">
        <f t="shared" si="0"/>
        <v>0</v>
      </c>
      <c r="E36" s="27">
        <v>0</v>
      </c>
      <c r="F36" s="8">
        <v>0</v>
      </c>
      <c r="G36" s="40">
        <v>1.98</v>
      </c>
      <c r="H36" s="37">
        <v>0.463</v>
      </c>
      <c r="I36" s="37">
        <v>1.517</v>
      </c>
    </row>
    <row r="37" spans="1:9" ht="16.5">
      <c r="A37" s="26" t="s">
        <v>100</v>
      </c>
      <c r="B37" s="38">
        <v>51.672</v>
      </c>
      <c r="C37" s="39">
        <v>0.13</v>
      </c>
      <c r="D37" s="49">
        <f t="shared" si="0"/>
        <v>0</v>
      </c>
      <c r="E37" s="27">
        <v>0</v>
      </c>
      <c r="F37" s="37">
        <v>0.13</v>
      </c>
      <c r="G37" s="40">
        <v>51.542</v>
      </c>
      <c r="H37" s="37">
        <v>28.464</v>
      </c>
      <c r="I37" s="37">
        <v>23.078</v>
      </c>
    </row>
    <row r="38" spans="1:9" ht="16.5">
      <c r="A38" s="26" t="s">
        <v>101</v>
      </c>
      <c r="B38" s="38">
        <v>9.186</v>
      </c>
      <c r="C38" s="25">
        <v>0</v>
      </c>
      <c r="D38" s="49">
        <f t="shared" si="0"/>
        <v>0</v>
      </c>
      <c r="E38" s="27">
        <v>0</v>
      </c>
      <c r="F38" s="8">
        <v>0</v>
      </c>
      <c r="G38" s="40">
        <v>9.186</v>
      </c>
      <c r="H38" s="37">
        <v>6.392</v>
      </c>
      <c r="I38" s="37">
        <v>2.794</v>
      </c>
    </row>
    <row r="39" spans="1:9" ht="16.5">
      <c r="A39" s="26" t="s">
        <v>106</v>
      </c>
      <c r="B39" s="38">
        <v>6.844</v>
      </c>
      <c r="C39" s="39">
        <v>9.993</v>
      </c>
      <c r="D39" s="49">
        <f t="shared" si="0"/>
        <v>-3.149</v>
      </c>
      <c r="E39" s="54">
        <v>1.654</v>
      </c>
      <c r="F39" s="37">
        <v>5.19</v>
      </c>
      <c r="G39" s="43">
        <v>0</v>
      </c>
      <c r="H39" s="8">
        <v>0</v>
      </c>
      <c r="I39" s="8">
        <v>0</v>
      </c>
    </row>
    <row r="40" spans="1:9" ht="16.5">
      <c r="A40" s="26" t="s">
        <v>23</v>
      </c>
      <c r="B40" s="38">
        <v>0.16</v>
      </c>
      <c r="C40" s="39">
        <v>0.173</v>
      </c>
      <c r="D40" s="49">
        <f t="shared" si="0"/>
        <v>-0.173</v>
      </c>
      <c r="E40" s="27">
        <v>0</v>
      </c>
      <c r="F40" s="8">
        <v>0</v>
      </c>
      <c r="G40" s="40">
        <v>0.16</v>
      </c>
      <c r="H40" s="37">
        <v>0.16</v>
      </c>
      <c r="I40" s="8">
        <v>0</v>
      </c>
    </row>
    <row r="41" spans="1:9" ht="16.5">
      <c r="A41" s="26" t="s">
        <v>107</v>
      </c>
      <c r="B41" s="38">
        <v>183.493</v>
      </c>
      <c r="C41" s="25">
        <v>0</v>
      </c>
      <c r="D41" s="49">
        <f t="shared" si="0"/>
        <v>0</v>
      </c>
      <c r="E41" s="27">
        <v>0</v>
      </c>
      <c r="F41" s="8">
        <v>0</v>
      </c>
      <c r="G41" s="40">
        <v>183.493</v>
      </c>
      <c r="H41" s="37">
        <v>100.551</v>
      </c>
      <c r="I41" s="37">
        <v>82.942</v>
      </c>
    </row>
    <row r="42" spans="1:9" ht="16.5">
      <c r="A42" s="26" t="s">
        <v>53</v>
      </c>
      <c r="B42" s="38">
        <v>2.868</v>
      </c>
      <c r="C42" s="39">
        <v>4.735</v>
      </c>
      <c r="D42" s="49">
        <f t="shared" si="0"/>
        <v>-1.8670000000000004</v>
      </c>
      <c r="E42" s="54">
        <v>2.025</v>
      </c>
      <c r="F42" s="37">
        <v>0.843</v>
      </c>
      <c r="G42" s="43">
        <v>0</v>
      </c>
      <c r="H42" s="8">
        <v>0</v>
      </c>
      <c r="I42" s="8">
        <v>0</v>
      </c>
    </row>
    <row r="43" spans="1:9" ht="16.5">
      <c r="A43" s="26" t="s">
        <v>94</v>
      </c>
      <c r="B43" s="38">
        <v>36.404</v>
      </c>
      <c r="C43" s="39">
        <v>52.396</v>
      </c>
      <c r="D43" s="49">
        <f t="shared" si="0"/>
        <v>-17.882999999999996</v>
      </c>
      <c r="E43" s="54">
        <v>26.725</v>
      </c>
      <c r="F43" s="37">
        <v>7.788</v>
      </c>
      <c r="G43" s="40">
        <v>1.891</v>
      </c>
      <c r="H43" s="37">
        <v>1.526</v>
      </c>
      <c r="I43" s="37">
        <v>0.365</v>
      </c>
    </row>
    <row r="44" spans="1:9" ht="16.5">
      <c r="A44" s="26" t="s">
        <v>95</v>
      </c>
      <c r="B44" s="38">
        <v>1150.217</v>
      </c>
      <c r="C44" s="39">
        <v>1434.713</v>
      </c>
      <c r="D44" s="49">
        <f t="shared" si="0"/>
        <v>-321.5339999999999</v>
      </c>
      <c r="E44" s="54">
        <v>741.481</v>
      </c>
      <c r="F44" s="37">
        <v>371.698</v>
      </c>
      <c r="G44" s="40">
        <v>37.038</v>
      </c>
      <c r="H44" s="37">
        <v>19.484</v>
      </c>
      <c r="I44" s="37">
        <v>17.554</v>
      </c>
    </row>
    <row r="45" spans="1:9" ht="16.5">
      <c r="A45" s="26" t="s">
        <v>102</v>
      </c>
      <c r="B45" s="38">
        <v>1235.728</v>
      </c>
      <c r="C45" s="39">
        <v>156.265</v>
      </c>
      <c r="D45" s="49">
        <f t="shared" si="0"/>
        <v>-10.661000000000001</v>
      </c>
      <c r="E45" s="54">
        <v>58.474</v>
      </c>
      <c r="F45" s="37">
        <v>87.13</v>
      </c>
      <c r="G45" s="40">
        <v>1090.125</v>
      </c>
      <c r="H45" s="37">
        <v>532.157</v>
      </c>
      <c r="I45" s="37">
        <v>557.968</v>
      </c>
    </row>
    <row r="46" spans="1:9" ht="16.5">
      <c r="A46" s="26" t="s">
        <v>54</v>
      </c>
      <c r="B46" s="38">
        <v>1.612</v>
      </c>
      <c r="C46" s="39">
        <v>2.888</v>
      </c>
      <c r="D46" s="49">
        <f t="shared" si="0"/>
        <v>-1.2759999999999998</v>
      </c>
      <c r="E46" s="54">
        <v>0.561</v>
      </c>
      <c r="F46" s="37">
        <v>1.051</v>
      </c>
      <c r="G46" s="43">
        <v>0</v>
      </c>
      <c r="H46" s="8">
        <v>0</v>
      </c>
      <c r="I46" s="8">
        <v>0</v>
      </c>
    </row>
    <row r="47" spans="1:9" ht="16.5">
      <c r="A47" s="26" t="s">
        <v>84</v>
      </c>
      <c r="B47" s="38">
        <v>748.878</v>
      </c>
      <c r="C47" s="39">
        <v>635.013</v>
      </c>
      <c r="D47" s="49">
        <f t="shared" si="0"/>
        <v>-17.84400000000005</v>
      </c>
      <c r="E47" s="54">
        <v>232.684</v>
      </c>
      <c r="F47" s="37">
        <v>384.485</v>
      </c>
      <c r="G47" s="40">
        <v>131.709</v>
      </c>
      <c r="H47" s="37">
        <v>39.096</v>
      </c>
      <c r="I47" s="37">
        <v>92.612</v>
      </c>
    </row>
    <row r="48" spans="1:9" ht="16.5">
      <c r="A48" s="26" t="s">
        <v>55</v>
      </c>
      <c r="B48" s="38">
        <v>35.25</v>
      </c>
      <c r="C48" s="39">
        <v>57.04</v>
      </c>
      <c r="D48" s="49">
        <f t="shared" si="0"/>
        <v>-21.79</v>
      </c>
      <c r="E48" s="54">
        <v>24.664</v>
      </c>
      <c r="F48" s="37">
        <v>10.586</v>
      </c>
      <c r="G48" s="43">
        <v>0</v>
      </c>
      <c r="H48" s="8">
        <v>0</v>
      </c>
      <c r="I48" s="8">
        <v>0</v>
      </c>
    </row>
    <row r="49" spans="1:9" ht="16.5">
      <c r="A49" s="26" t="s">
        <v>96</v>
      </c>
      <c r="B49" s="38">
        <v>83.49</v>
      </c>
      <c r="C49" s="39">
        <v>112.332</v>
      </c>
      <c r="D49" s="49">
        <f t="shared" si="0"/>
        <v>-28.842</v>
      </c>
      <c r="E49" s="54">
        <v>64.353</v>
      </c>
      <c r="F49" s="37">
        <v>19.137</v>
      </c>
      <c r="G49" s="43">
        <v>0</v>
      </c>
      <c r="H49" s="8">
        <v>0</v>
      </c>
      <c r="I49" s="8">
        <v>0</v>
      </c>
    </row>
    <row r="50" spans="1:9" ht="16.5">
      <c r="A50" s="26" t="s">
        <v>56</v>
      </c>
      <c r="B50" s="38" t="s">
        <v>30</v>
      </c>
      <c r="C50" s="39" t="s">
        <v>30</v>
      </c>
      <c r="D50" s="49" t="e">
        <f t="shared" si="0"/>
        <v>#VALUE!</v>
      </c>
      <c r="E50" s="38" t="s">
        <v>30</v>
      </c>
      <c r="F50" s="8">
        <v>0</v>
      </c>
      <c r="G50" s="43">
        <v>0</v>
      </c>
      <c r="H50" s="8">
        <v>0</v>
      </c>
      <c r="I50" s="8">
        <v>0</v>
      </c>
    </row>
    <row r="51" spans="1:9" ht="16.5">
      <c r="A51" s="26" t="s">
        <v>97</v>
      </c>
      <c r="B51" s="38">
        <v>1.326</v>
      </c>
      <c r="C51" s="39">
        <v>2.077</v>
      </c>
      <c r="D51" s="49">
        <f t="shared" si="0"/>
        <v>-0.7509999999999999</v>
      </c>
      <c r="E51" s="54">
        <v>1.089</v>
      </c>
      <c r="F51" s="37">
        <v>0.237</v>
      </c>
      <c r="G51" s="43">
        <v>0</v>
      </c>
      <c r="H51" s="8">
        <v>0</v>
      </c>
      <c r="I51" s="8">
        <v>0</v>
      </c>
    </row>
    <row r="52" spans="1:9" ht="16.5">
      <c r="A52" s="26" t="s">
        <v>98</v>
      </c>
      <c r="B52" s="38">
        <v>59.278</v>
      </c>
      <c r="C52" s="39">
        <v>82.201</v>
      </c>
      <c r="D52" s="49">
        <f t="shared" si="0"/>
        <v>-22.922999999999995</v>
      </c>
      <c r="E52" s="54">
        <v>48.226</v>
      </c>
      <c r="F52" s="37">
        <v>11.052</v>
      </c>
      <c r="G52" s="43">
        <v>0</v>
      </c>
      <c r="H52" s="8">
        <v>0</v>
      </c>
      <c r="I52" s="8">
        <v>0</v>
      </c>
    </row>
    <row r="53" spans="1:9" ht="16.5">
      <c r="A53" s="26" t="s">
        <v>57</v>
      </c>
      <c r="B53" s="38">
        <v>33.929</v>
      </c>
      <c r="C53" s="39">
        <v>53.279</v>
      </c>
      <c r="D53" s="49">
        <f t="shared" si="0"/>
        <v>-19.743000000000002</v>
      </c>
      <c r="E53" s="54">
        <v>19.784</v>
      </c>
      <c r="F53" s="37">
        <v>13.752</v>
      </c>
      <c r="G53" s="40">
        <v>0.394</v>
      </c>
      <c r="H53" s="37">
        <v>0.394</v>
      </c>
      <c r="I53" s="8">
        <v>0</v>
      </c>
    </row>
    <row r="54" spans="1:9" ht="16.5">
      <c r="A54" s="26" t="s">
        <v>58</v>
      </c>
      <c r="B54" s="38">
        <v>29.238</v>
      </c>
      <c r="C54" s="39">
        <v>29.196</v>
      </c>
      <c r="D54" s="49">
        <f t="shared" si="0"/>
        <v>0</v>
      </c>
      <c r="E54" s="54">
        <v>14.935</v>
      </c>
      <c r="F54" s="37">
        <v>14.261</v>
      </c>
      <c r="G54" s="39" t="s">
        <v>30</v>
      </c>
      <c r="H54" s="37">
        <v>0</v>
      </c>
      <c r="I54" s="42" t="s">
        <v>30</v>
      </c>
    </row>
    <row r="55" spans="1:9" ht="16.5">
      <c r="A55" s="26" t="s">
        <v>103</v>
      </c>
      <c r="B55" s="38">
        <v>7.253</v>
      </c>
      <c r="C55" s="39">
        <v>8.345</v>
      </c>
      <c r="D55" s="49">
        <f t="shared" si="0"/>
        <v>-1.9030000000000005</v>
      </c>
      <c r="E55" s="54">
        <v>2.128</v>
      </c>
      <c r="F55" s="37">
        <v>4.314</v>
      </c>
      <c r="G55" s="40">
        <v>0.811</v>
      </c>
      <c r="H55" s="37">
        <v>0</v>
      </c>
      <c r="I55" s="37">
        <v>0.811</v>
      </c>
    </row>
    <row r="56" spans="1:9" ht="16.5">
      <c r="A56" s="26" t="s">
        <v>75</v>
      </c>
      <c r="B56" s="38">
        <v>1.181</v>
      </c>
      <c r="C56" s="25">
        <v>0</v>
      </c>
      <c r="D56" s="49">
        <f t="shared" si="0"/>
        <v>0</v>
      </c>
      <c r="E56" s="27">
        <v>0</v>
      </c>
      <c r="F56" s="8">
        <v>0</v>
      </c>
      <c r="G56" s="40">
        <v>1.181</v>
      </c>
      <c r="H56" s="37">
        <v>0.858</v>
      </c>
      <c r="I56" s="37">
        <v>0.323</v>
      </c>
    </row>
    <row r="57" spans="1:9" ht="16.5">
      <c r="A57" s="11" t="s">
        <v>90</v>
      </c>
      <c r="B57" s="38">
        <v>5184.93</v>
      </c>
      <c r="C57" s="39">
        <v>553.814</v>
      </c>
      <c r="D57" s="49">
        <f t="shared" si="0"/>
        <v>-115.96499999999997</v>
      </c>
      <c r="E57" s="54">
        <v>47.291</v>
      </c>
      <c r="F57" s="37">
        <v>390.558</v>
      </c>
      <c r="G57" s="40">
        <v>4747.081</v>
      </c>
      <c r="H57" s="37">
        <v>3706.866</v>
      </c>
      <c r="I57" s="37">
        <v>1040.216</v>
      </c>
    </row>
    <row r="58" spans="1:9" ht="16.5">
      <c r="A58" s="11" t="s">
        <v>91</v>
      </c>
      <c r="B58" s="38">
        <v>3900.587</v>
      </c>
      <c r="C58" s="39">
        <v>13.362</v>
      </c>
      <c r="D58" s="49">
        <f t="shared" si="0"/>
        <v>-1.6709999999999994</v>
      </c>
      <c r="E58" s="54">
        <v>2.721</v>
      </c>
      <c r="F58" s="37">
        <v>8.97</v>
      </c>
      <c r="G58" s="40">
        <v>3888.896</v>
      </c>
      <c r="H58" s="37">
        <v>3109.701</v>
      </c>
      <c r="I58" s="37">
        <v>779.196</v>
      </c>
    </row>
    <row r="59" spans="1:9" ht="16.5">
      <c r="A59" s="26" t="s">
        <v>123</v>
      </c>
      <c r="B59" s="38">
        <v>24.302</v>
      </c>
      <c r="C59" s="25">
        <v>0</v>
      </c>
      <c r="D59" s="49">
        <f t="shared" si="0"/>
        <v>0</v>
      </c>
      <c r="E59" s="27">
        <v>0</v>
      </c>
      <c r="F59" s="8">
        <v>0</v>
      </c>
      <c r="G59" s="40">
        <v>24.302</v>
      </c>
      <c r="H59" s="37">
        <v>12.655</v>
      </c>
      <c r="I59" s="37">
        <v>11.647</v>
      </c>
    </row>
    <row r="60" spans="1:9" ht="16.5">
      <c r="A60" s="26" t="s">
        <v>124</v>
      </c>
      <c r="B60" s="38">
        <v>2.723</v>
      </c>
      <c r="C60" s="39">
        <v>5.351</v>
      </c>
      <c r="D60" s="49">
        <f t="shared" si="0"/>
        <v>-2.628</v>
      </c>
      <c r="E60" s="54">
        <v>0.05</v>
      </c>
      <c r="F60" s="37">
        <v>2.673</v>
      </c>
      <c r="G60" s="43">
        <v>0</v>
      </c>
      <c r="H60" s="8">
        <v>0</v>
      </c>
      <c r="I60" s="8">
        <v>0</v>
      </c>
    </row>
    <row r="61" spans="1:9" ht="16.5">
      <c r="A61" s="26" t="s">
        <v>59</v>
      </c>
      <c r="B61" s="38">
        <v>1.325</v>
      </c>
      <c r="C61" s="39">
        <v>2.214</v>
      </c>
      <c r="D61" s="49">
        <f t="shared" si="0"/>
        <v>-0.8889999999999998</v>
      </c>
      <c r="E61" s="54">
        <v>0.924</v>
      </c>
      <c r="F61" s="37">
        <v>0.401</v>
      </c>
      <c r="G61" s="43">
        <v>0</v>
      </c>
      <c r="H61" s="8">
        <v>0</v>
      </c>
      <c r="I61" s="8">
        <v>0</v>
      </c>
    </row>
    <row r="62" spans="1:9" ht="16.5">
      <c r="A62" s="26" t="s">
        <v>85</v>
      </c>
      <c r="B62" s="38">
        <v>817.575</v>
      </c>
      <c r="C62" s="39">
        <v>27.974</v>
      </c>
      <c r="D62" s="49">
        <f t="shared" si="0"/>
        <v>-17.878</v>
      </c>
      <c r="E62" s="54">
        <v>5.666</v>
      </c>
      <c r="F62" s="37">
        <v>4.43</v>
      </c>
      <c r="G62" s="40">
        <v>807.48</v>
      </c>
      <c r="H62" s="37">
        <v>459.084</v>
      </c>
      <c r="I62" s="37">
        <v>348.396</v>
      </c>
    </row>
    <row r="63" spans="1:9" ht="16.5">
      <c r="A63" s="26" t="s">
        <v>125</v>
      </c>
      <c r="B63" s="38">
        <v>21.992</v>
      </c>
      <c r="C63" s="39">
        <v>0.34</v>
      </c>
      <c r="D63" s="49">
        <f t="shared" si="0"/>
        <v>-0.17</v>
      </c>
      <c r="E63" s="27">
        <v>0</v>
      </c>
      <c r="F63" s="37">
        <v>0.17</v>
      </c>
      <c r="G63" s="40">
        <v>21.822</v>
      </c>
      <c r="H63" s="37">
        <v>9.258</v>
      </c>
      <c r="I63" s="37">
        <v>12.564</v>
      </c>
    </row>
    <row r="64" spans="1:9" ht="16.5">
      <c r="A64" s="26" t="s">
        <v>126</v>
      </c>
      <c r="B64" s="38">
        <v>7.212</v>
      </c>
      <c r="C64" s="25">
        <v>0</v>
      </c>
      <c r="D64" s="49">
        <f t="shared" si="0"/>
        <v>0</v>
      </c>
      <c r="E64" s="27">
        <v>0</v>
      </c>
      <c r="F64" s="8">
        <v>0</v>
      </c>
      <c r="G64" s="40">
        <v>7.212</v>
      </c>
      <c r="H64" s="37">
        <v>4.195</v>
      </c>
      <c r="I64" s="37">
        <v>3.017</v>
      </c>
    </row>
    <row r="65" spans="1:9" ht="16.5">
      <c r="A65" s="26" t="s">
        <v>60</v>
      </c>
      <c r="B65" s="38">
        <v>1.814</v>
      </c>
      <c r="C65" s="39">
        <v>2.018</v>
      </c>
      <c r="D65" s="49">
        <f t="shared" si="0"/>
        <v>-0.20399999999999974</v>
      </c>
      <c r="E65" s="54">
        <v>0.969</v>
      </c>
      <c r="F65" s="37">
        <v>0.845</v>
      </c>
      <c r="G65" s="43">
        <v>0</v>
      </c>
      <c r="H65" s="8">
        <v>0</v>
      </c>
      <c r="I65" s="8">
        <v>0</v>
      </c>
    </row>
    <row r="66" spans="1:9" ht="16.5">
      <c r="A66" s="26" t="s">
        <v>92</v>
      </c>
      <c r="B66" s="38">
        <v>32.208</v>
      </c>
      <c r="C66" s="39">
        <v>49.58</v>
      </c>
      <c r="D66" s="49">
        <f t="shared" si="0"/>
        <v>-17.372</v>
      </c>
      <c r="E66" s="54">
        <v>26.449</v>
      </c>
      <c r="F66" s="37">
        <v>5.759</v>
      </c>
      <c r="G66" s="43">
        <v>0</v>
      </c>
      <c r="H66" s="8">
        <v>0</v>
      </c>
      <c r="I66" s="8">
        <v>0</v>
      </c>
    </row>
    <row r="67" spans="1:9" ht="16.5">
      <c r="A67" s="26" t="s">
        <v>104</v>
      </c>
      <c r="B67" s="38">
        <v>274.739</v>
      </c>
      <c r="C67" s="39">
        <v>37.156</v>
      </c>
      <c r="D67" s="49">
        <f t="shared" si="0"/>
        <v>-5.963999999999999</v>
      </c>
      <c r="E67" s="54">
        <v>12.998</v>
      </c>
      <c r="F67" s="37">
        <v>18.194</v>
      </c>
      <c r="G67" s="40">
        <v>243.547</v>
      </c>
      <c r="H67" s="37">
        <v>99.928</v>
      </c>
      <c r="I67" s="37">
        <v>143.619</v>
      </c>
    </row>
    <row r="68" spans="1:9" ht="16.5">
      <c r="A68" s="11" t="s">
        <v>116</v>
      </c>
      <c r="B68" s="38">
        <v>3409.089</v>
      </c>
      <c r="C68" s="39">
        <v>287.128</v>
      </c>
      <c r="D68" s="49">
        <f t="shared" si="0"/>
        <v>-31.669999999999987</v>
      </c>
      <c r="E68" s="54">
        <v>127.976</v>
      </c>
      <c r="F68" s="37">
        <v>127.482</v>
      </c>
      <c r="G68" s="40">
        <v>3153.631</v>
      </c>
      <c r="H68" s="37">
        <v>2236.676</v>
      </c>
      <c r="I68" s="37">
        <v>916.956</v>
      </c>
    </row>
    <row r="69" spans="1:9" ht="16.5">
      <c r="A69" s="26" t="s">
        <v>76</v>
      </c>
      <c r="B69" s="38">
        <v>96.286</v>
      </c>
      <c r="C69" s="25">
        <v>0</v>
      </c>
      <c r="D69" s="49">
        <f t="shared" si="0"/>
        <v>0</v>
      </c>
      <c r="E69" s="27">
        <v>0</v>
      </c>
      <c r="F69" s="8">
        <v>0</v>
      </c>
      <c r="G69" s="40">
        <v>96.286</v>
      </c>
      <c r="H69" s="37">
        <v>58.231</v>
      </c>
      <c r="I69" s="37">
        <v>38.055</v>
      </c>
    </row>
    <row r="70" spans="1:9" ht="16.5">
      <c r="A70" s="26" t="s">
        <v>77</v>
      </c>
      <c r="B70" s="38">
        <v>1307.973</v>
      </c>
      <c r="C70" s="39">
        <v>130.459</v>
      </c>
      <c r="D70" s="49">
        <f t="shared" si="0"/>
        <v>-23.47800000000001</v>
      </c>
      <c r="E70" s="54">
        <v>48.996</v>
      </c>
      <c r="F70" s="37">
        <v>57.985</v>
      </c>
      <c r="G70" s="40">
        <v>1200.992</v>
      </c>
      <c r="H70" s="37">
        <v>715.997</v>
      </c>
      <c r="I70" s="37">
        <v>484.996</v>
      </c>
    </row>
    <row r="71" spans="1:9" ht="16.5">
      <c r="A71" s="26" t="s">
        <v>86</v>
      </c>
      <c r="B71" s="38">
        <v>1509.937</v>
      </c>
      <c r="C71" s="39">
        <v>406.361</v>
      </c>
      <c r="D71" s="49">
        <f t="shared" si="0"/>
        <v>-69.43899999999996</v>
      </c>
      <c r="E71" s="54">
        <v>89.458</v>
      </c>
      <c r="F71" s="37">
        <v>247.464</v>
      </c>
      <c r="G71" s="40">
        <v>1173.015</v>
      </c>
      <c r="H71" s="37">
        <v>610.611</v>
      </c>
      <c r="I71" s="37">
        <v>562.405</v>
      </c>
    </row>
    <row r="72" spans="1:9" ht="16.5">
      <c r="A72" s="26" t="s">
        <v>61</v>
      </c>
      <c r="B72" s="38">
        <v>8.11</v>
      </c>
      <c r="C72" s="39">
        <v>10.232</v>
      </c>
      <c r="D72" s="49">
        <f t="shared" si="0"/>
        <v>-2.9849999999999994</v>
      </c>
      <c r="E72" s="54">
        <v>5.018</v>
      </c>
      <c r="F72" s="37">
        <v>2.229</v>
      </c>
      <c r="G72" s="40">
        <v>0.863</v>
      </c>
      <c r="H72" s="37">
        <v>0.667</v>
      </c>
      <c r="I72" s="37">
        <v>0.196</v>
      </c>
    </row>
    <row r="73" spans="1:9" ht="16.5">
      <c r="A73" s="26" t="s">
        <v>22</v>
      </c>
      <c r="B73" s="38">
        <v>1.473</v>
      </c>
      <c r="C73" s="25">
        <v>0</v>
      </c>
      <c r="D73" s="49">
        <f t="shared" si="0"/>
        <v>0</v>
      </c>
      <c r="E73" s="27">
        <v>0</v>
      </c>
      <c r="F73" s="8">
        <v>0</v>
      </c>
      <c r="G73" s="40">
        <v>1.473</v>
      </c>
      <c r="H73" s="37">
        <v>0.693</v>
      </c>
      <c r="I73" s="37">
        <v>0.78</v>
      </c>
    </row>
    <row r="74" spans="1:9" ht="16.5">
      <c r="A74" s="26" t="s">
        <v>127</v>
      </c>
      <c r="B74" s="38">
        <v>1.092</v>
      </c>
      <c r="C74" s="39">
        <v>8.524</v>
      </c>
      <c r="D74" s="49">
        <f t="shared" si="0"/>
        <v>-7.431999999999999</v>
      </c>
      <c r="E74" s="54">
        <v>0.348</v>
      </c>
      <c r="F74" s="37">
        <v>0.744</v>
      </c>
      <c r="G74" s="43">
        <v>0</v>
      </c>
      <c r="H74" s="8">
        <v>0</v>
      </c>
      <c r="I74" s="8">
        <v>0</v>
      </c>
    </row>
    <row r="75" spans="1:9" ht="16.5">
      <c r="A75" s="26" t="s">
        <v>20</v>
      </c>
      <c r="B75" s="38">
        <v>2.927</v>
      </c>
      <c r="C75" s="39">
        <v>2.363</v>
      </c>
      <c r="D75" s="49">
        <f t="shared" si="0"/>
        <v>-0.669</v>
      </c>
      <c r="E75" s="54">
        <v>0.65</v>
      </c>
      <c r="F75" s="37">
        <v>1.044</v>
      </c>
      <c r="G75" s="40">
        <v>1.233</v>
      </c>
      <c r="H75" s="37">
        <v>0.268</v>
      </c>
      <c r="I75" s="37">
        <v>0.965</v>
      </c>
    </row>
    <row r="76" spans="1:9" ht="16.5">
      <c r="A76" s="26" t="s">
        <v>93</v>
      </c>
      <c r="B76" s="38">
        <v>1.321</v>
      </c>
      <c r="C76" s="39">
        <v>1.757</v>
      </c>
      <c r="D76" s="49">
        <f t="shared" si="0"/>
        <v>-0.4359999999999997</v>
      </c>
      <c r="E76" s="54">
        <v>0.915</v>
      </c>
      <c r="F76" s="37">
        <v>0.406</v>
      </c>
      <c r="G76" s="43">
        <v>0</v>
      </c>
      <c r="H76" s="8">
        <v>0</v>
      </c>
      <c r="I76" s="8">
        <v>0</v>
      </c>
    </row>
    <row r="77" spans="1:9" ht="16.5">
      <c r="A77" s="26" t="s">
        <v>21</v>
      </c>
      <c r="B77" s="38">
        <v>1.625</v>
      </c>
      <c r="C77" s="39">
        <v>0.397</v>
      </c>
      <c r="D77" s="49">
        <f t="shared" si="0"/>
        <v>-0.197</v>
      </c>
      <c r="E77" s="27">
        <v>0</v>
      </c>
      <c r="F77" s="37">
        <v>0.2</v>
      </c>
      <c r="G77" s="40">
        <v>1.425</v>
      </c>
      <c r="H77" s="37">
        <v>0.511</v>
      </c>
      <c r="I77" s="37">
        <v>0.914</v>
      </c>
    </row>
    <row r="78" spans="1:9" ht="16.5">
      <c r="A78" s="26" t="s">
        <v>136</v>
      </c>
      <c r="B78" s="38">
        <v>3.451</v>
      </c>
      <c r="C78" s="39">
        <v>5.809</v>
      </c>
      <c r="D78" s="49">
        <f t="shared" si="0"/>
        <v>-2.3580000000000005</v>
      </c>
      <c r="E78" s="54">
        <v>2.832</v>
      </c>
      <c r="F78" s="37">
        <v>0.619</v>
      </c>
      <c r="G78" s="43">
        <v>0</v>
      </c>
      <c r="H78" s="8">
        <v>0</v>
      </c>
      <c r="I78" s="8">
        <v>0</v>
      </c>
    </row>
    <row r="79" spans="1:9" ht="16.5">
      <c r="A79" s="26" t="s">
        <v>78</v>
      </c>
      <c r="B79" s="38">
        <v>131.441</v>
      </c>
      <c r="C79" s="25">
        <v>0</v>
      </c>
      <c r="D79" s="49">
        <f t="shared" si="0"/>
        <v>0</v>
      </c>
      <c r="E79" s="27">
        <v>0</v>
      </c>
      <c r="F79" s="8">
        <v>0</v>
      </c>
      <c r="G79" s="40">
        <v>131.441</v>
      </c>
      <c r="H79" s="37">
        <v>35.293</v>
      </c>
      <c r="I79" s="37">
        <v>96.148</v>
      </c>
    </row>
    <row r="80" spans="1:9" ht="16.5">
      <c r="A80" s="26" t="s">
        <v>62</v>
      </c>
      <c r="B80" s="38">
        <v>27.584</v>
      </c>
      <c r="C80" s="39">
        <v>43.384</v>
      </c>
      <c r="D80" s="49">
        <f t="shared" si="0"/>
        <v>-15.799</v>
      </c>
      <c r="E80" s="54">
        <v>13.625</v>
      </c>
      <c r="F80" s="37">
        <v>13.96</v>
      </c>
      <c r="G80" s="43">
        <v>0</v>
      </c>
      <c r="H80" s="8">
        <v>0</v>
      </c>
      <c r="I80" s="8">
        <v>0</v>
      </c>
    </row>
    <row r="81" spans="1:9" ht="16.5">
      <c r="A81" s="26" t="s">
        <v>73</v>
      </c>
      <c r="B81" s="38">
        <v>114.567</v>
      </c>
      <c r="C81" s="25">
        <v>0</v>
      </c>
      <c r="D81" s="49">
        <f t="shared" si="0"/>
        <v>0</v>
      </c>
      <c r="E81" s="27">
        <v>0</v>
      </c>
      <c r="F81" s="8">
        <v>0</v>
      </c>
      <c r="G81" s="40">
        <v>114.567</v>
      </c>
      <c r="H81" s="37">
        <v>96.367</v>
      </c>
      <c r="I81" s="37">
        <v>18.2</v>
      </c>
    </row>
    <row r="82" spans="1:9" ht="16.5">
      <c r="A82" s="26" t="s">
        <v>128</v>
      </c>
      <c r="B82" s="38">
        <v>1.793</v>
      </c>
      <c r="C82" s="25">
        <v>0</v>
      </c>
      <c r="D82" s="49">
        <f aca="true" t="shared" si="1" ref="D82:D105">+E82+F82-C82</f>
        <v>0</v>
      </c>
      <c r="E82" s="27">
        <v>0</v>
      </c>
      <c r="F82" s="8">
        <v>0</v>
      </c>
      <c r="G82" s="40">
        <v>1.793</v>
      </c>
      <c r="H82" s="37">
        <v>1.758</v>
      </c>
      <c r="I82" s="42" t="s">
        <v>30</v>
      </c>
    </row>
    <row r="83" spans="1:9" ht="16.5">
      <c r="A83" s="26" t="s">
        <v>79</v>
      </c>
      <c r="B83" s="38">
        <v>501.567</v>
      </c>
      <c r="C83" s="39">
        <v>15.685</v>
      </c>
      <c r="D83" s="49">
        <f t="shared" si="1"/>
        <v>0</v>
      </c>
      <c r="E83" s="54">
        <v>1.131</v>
      </c>
      <c r="F83" s="37">
        <v>14.554</v>
      </c>
      <c r="G83" s="40">
        <v>485.882</v>
      </c>
      <c r="H83" s="37">
        <v>230.787</v>
      </c>
      <c r="I83" s="37">
        <v>255.095</v>
      </c>
    </row>
    <row r="84" spans="1:9" ht="16.5">
      <c r="A84" s="26" t="s">
        <v>87</v>
      </c>
      <c r="B84" s="38">
        <v>13.558</v>
      </c>
      <c r="C84" s="25">
        <v>0</v>
      </c>
      <c r="D84" s="49">
        <f t="shared" si="1"/>
        <v>0</v>
      </c>
      <c r="E84" s="27">
        <v>0</v>
      </c>
      <c r="F84" s="8">
        <v>0</v>
      </c>
      <c r="G84" s="40">
        <v>13.558</v>
      </c>
      <c r="H84" s="37">
        <v>12.598</v>
      </c>
      <c r="I84" s="37">
        <v>0.96</v>
      </c>
    </row>
    <row r="85" spans="1:9" ht="16.5">
      <c r="A85" s="26" t="s">
        <v>80</v>
      </c>
      <c r="B85" s="38">
        <v>5.999</v>
      </c>
      <c r="C85" s="25">
        <v>0</v>
      </c>
      <c r="D85" s="49">
        <f t="shared" si="1"/>
        <v>0</v>
      </c>
      <c r="E85" s="27">
        <v>0</v>
      </c>
      <c r="F85" s="8">
        <v>0</v>
      </c>
      <c r="G85" s="40">
        <v>5.999</v>
      </c>
      <c r="H85" s="37">
        <v>4.673</v>
      </c>
      <c r="I85" s="37">
        <v>1.326</v>
      </c>
    </row>
    <row r="86" spans="1:9" ht="16.5">
      <c r="A86" s="26" t="s">
        <v>118</v>
      </c>
      <c r="B86" s="38">
        <v>1.985</v>
      </c>
      <c r="C86" s="25">
        <v>0</v>
      </c>
      <c r="D86" s="49">
        <f t="shared" si="1"/>
        <v>0</v>
      </c>
      <c r="E86" s="27">
        <v>0</v>
      </c>
      <c r="F86" s="8">
        <v>0</v>
      </c>
      <c r="G86" s="40">
        <v>1.985</v>
      </c>
      <c r="H86" s="37">
        <v>1.216</v>
      </c>
      <c r="I86" s="37">
        <v>0.769</v>
      </c>
    </row>
    <row r="87" spans="1:9" ht="16.5">
      <c r="A87" s="26" t="s">
        <v>109</v>
      </c>
      <c r="B87" s="38">
        <v>229.319</v>
      </c>
      <c r="C87" s="39">
        <v>36.867</v>
      </c>
      <c r="D87" s="49">
        <f t="shared" si="1"/>
        <v>-18.758</v>
      </c>
      <c r="E87" s="54">
        <v>17.845</v>
      </c>
      <c r="F87" s="37">
        <v>0.264</v>
      </c>
      <c r="G87" s="40">
        <v>211.21</v>
      </c>
      <c r="H87" s="37">
        <v>72.596</v>
      </c>
      <c r="I87" s="37">
        <v>138.614</v>
      </c>
    </row>
    <row r="88" spans="1:9" ht="16.5">
      <c r="A88" s="26" t="s">
        <v>74</v>
      </c>
      <c r="B88" s="38">
        <v>38.908</v>
      </c>
      <c r="C88" s="25">
        <v>0</v>
      </c>
      <c r="D88" s="49">
        <f t="shared" si="1"/>
        <v>0</v>
      </c>
      <c r="E88" s="27">
        <v>0</v>
      </c>
      <c r="F88" s="8">
        <v>0</v>
      </c>
      <c r="G88" s="40">
        <v>38.908</v>
      </c>
      <c r="H88" s="37">
        <v>21.603</v>
      </c>
      <c r="I88" s="37">
        <v>17.305</v>
      </c>
    </row>
    <row r="89" spans="1:9" ht="16.5">
      <c r="A89" s="26" t="s">
        <v>117</v>
      </c>
      <c r="B89" s="38">
        <v>6.887</v>
      </c>
      <c r="C89" s="25">
        <v>0</v>
      </c>
      <c r="D89" s="49">
        <f t="shared" si="1"/>
        <v>0</v>
      </c>
      <c r="E89" s="27">
        <v>0</v>
      </c>
      <c r="F89" s="8">
        <v>0</v>
      </c>
      <c r="G89" s="40">
        <v>6.887</v>
      </c>
      <c r="H89" s="37">
        <v>0.258</v>
      </c>
      <c r="I89" s="37">
        <v>6.63</v>
      </c>
    </row>
    <row r="90" spans="1:9" ht="16.5">
      <c r="A90" s="26" t="s">
        <v>88</v>
      </c>
      <c r="B90" s="38">
        <v>49.723</v>
      </c>
      <c r="C90" s="25">
        <v>0</v>
      </c>
      <c r="D90" s="49">
        <f t="shared" si="1"/>
        <v>0</v>
      </c>
      <c r="E90" s="27">
        <v>0</v>
      </c>
      <c r="F90" s="8">
        <v>0</v>
      </c>
      <c r="G90" s="40">
        <v>49.723</v>
      </c>
      <c r="H90" s="37">
        <v>44.744</v>
      </c>
      <c r="I90" s="37">
        <v>4.979</v>
      </c>
    </row>
    <row r="91" spans="1:9" ht="16.5">
      <c r="A91" s="26" t="s">
        <v>89</v>
      </c>
      <c r="B91" s="38">
        <v>20.753</v>
      </c>
      <c r="C91" s="25">
        <v>0</v>
      </c>
      <c r="D91" s="49">
        <f t="shared" si="1"/>
        <v>0</v>
      </c>
      <c r="E91" s="27">
        <v>0</v>
      </c>
      <c r="F91" s="8">
        <v>0</v>
      </c>
      <c r="G91" s="40">
        <v>20.753</v>
      </c>
      <c r="H91" s="37">
        <v>16.1</v>
      </c>
      <c r="I91" s="37">
        <v>4.653</v>
      </c>
    </row>
    <row r="92" spans="1:9" ht="16.5">
      <c r="A92" s="26" t="s">
        <v>129</v>
      </c>
      <c r="B92" s="38">
        <v>1037.585</v>
      </c>
      <c r="C92" s="39">
        <v>870.044</v>
      </c>
      <c r="D92" s="49">
        <f t="shared" si="1"/>
        <v>-21.42999999999995</v>
      </c>
      <c r="E92" s="54">
        <v>522.325</v>
      </c>
      <c r="F92" s="37">
        <v>326.289</v>
      </c>
      <c r="G92" s="40">
        <v>188.971</v>
      </c>
      <c r="H92" s="37">
        <v>152.154</v>
      </c>
      <c r="I92" s="37">
        <v>36.817</v>
      </c>
    </row>
    <row r="93" spans="1:9" ht="16.5">
      <c r="A93" s="26" t="s">
        <v>119</v>
      </c>
      <c r="B93" s="38">
        <v>1308.546</v>
      </c>
      <c r="C93" s="39">
        <v>32.385</v>
      </c>
      <c r="D93" s="49">
        <f t="shared" si="1"/>
        <v>-22.168</v>
      </c>
      <c r="E93" s="54">
        <v>6.37</v>
      </c>
      <c r="F93" s="37">
        <v>3.847</v>
      </c>
      <c r="G93" s="40">
        <v>1298.329</v>
      </c>
      <c r="H93" s="37">
        <v>665.69</v>
      </c>
      <c r="I93" s="37">
        <v>632.639</v>
      </c>
    </row>
    <row r="94" spans="1:9" ht="16.5">
      <c r="A94" s="26" t="s">
        <v>69</v>
      </c>
      <c r="B94" s="38">
        <v>1198.463</v>
      </c>
      <c r="C94" s="39">
        <v>276.644</v>
      </c>
      <c r="D94" s="49">
        <f t="shared" si="1"/>
        <v>-96.67200000000003</v>
      </c>
      <c r="E94" s="54">
        <v>43.187</v>
      </c>
      <c r="F94" s="37">
        <v>136.785</v>
      </c>
      <c r="G94" s="40">
        <v>1018.491</v>
      </c>
      <c r="H94" s="37">
        <v>655.95</v>
      </c>
      <c r="I94" s="37">
        <v>362.541</v>
      </c>
    </row>
    <row r="95" spans="1:9" ht="16.5">
      <c r="A95" s="26" t="s">
        <v>63</v>
      </c>
      <c r="B95" s="38">
        <v>12.03</v>
      </c>
      <c r="C95" s="39">
        <v>19.599</v>
      </c>
      <c r="D95" s="49">
        <f t="shared" si="1"/>
        <v>-7.568999999999999</v>
      </c>
      <c r="E95" s="54">
        <v>7.259</v>
      </c>
      <c r="F95" s="37">
        <v>4.771</v>
      </c>
      <c r="G95" s="43">
        <v>0</v>
      </c>
      <c r="H95" s="8">
        <v>0</v>
      </c>
      <c r="I95" s="8">
        <v>0</v>
      </c>
    </row>
    <row r="96" spans="1:9" ht="16.5">
      <c r="A96" s="26" t="s">
        <v>64</v>
      </c>
      <c r="B96" s="38">
        <v>2.961</v>
      </c>
      <c r="C96" s="39">
        <v>5.401</v>
      </c>
      <c r="D96" s="49">
        <f t="shared" si="1"/>
        <v>-2.44</v>
      </c>
      <c r="E96" s="54">
        <v>2.565</v>
      </c>
      <c r="F96" s="37">
        <v>0.396</v>
      </c>
      <c r="G96" s="43">
        <v>0</v>
      </c>
      <c r="H96" s="8">
        <v>0</v>
      </c>
      <c r="I96" s="8">
        <v>0</v>
      </c>
    </row>
    <row r="97" spans="1:9" ht="16.5">
      <c r="A97" s="26" t="s">
        <v>105</v>
      </c>
      <c r="B97" s="38">
        <v>1.452</v>
      </c>
      <c r="C97" s="25">
        <v>0</v>
      </c>
      <c r="D97" s="49">
        <f t="shared" si="1"/>
        <v>0</v>
      </c>
      <c r="E97" s="27">
        <v>0</v>
      </c>
      <c r="F97" s="8">
        <v>0</v>
      </c>
      <c r="G97" s="40">
        <v>1.452</v>
      </c>
      <c r="H97" s="37">
        <v>1.134</v>
      </c>
      <c r="I97" s="37">
        <v>0.318</v>
      </c>
    </row>
    <row r="98" spans="1:9" ht="16.5">
      <c r="A98" s="26" t="s">
        <v>70</v>
      </c>
      <c r="B98" s="38">
        <v>1626.071</v>
      </c>
      <c r="C98" s="39">
        <v>709.908</v>
      </c>
      <c r="D98" s="49">
        <f t="shared" si="1"/>
        <v>-61.650999999999954</v>
      </c>
      <c r="E98" s="54">
        <v>154.861</v>
      </c>
      <c r="F98" s="37">
        <v>493.396</v>
      </c>
      <c r="G98" s="40">
        <v>977.814</v>
      </c>
      <c r="H98" s="37">
        <v>630.803</v>
      </c>
      <c r="I98" s="37">
        <v>347.01</v>
      </c>
    </row>
    <row r="99" spans="1:9" ht="16.5">
      <c r="A99" s="26" t="s">
        <v>81</v>
      </c>
      <c r="B99" s="38">
        <v>11.662</v>
      </c>
      <c r="C99" s="39">
        <v>0.07</v>
      </c>
      <c r="D99" s="49" t="e">
        <f t="shared" si="1"/>
        <v>#VALUE!</v>
      </c>
      <c r="E99" s="38" t="s">
        <v>30</v>
      </c>
      <c r="F99" s="8">
        <v>0</v>
      </c>
      <c r="G99" s="40">
        <v>11.624</v>
      </c>
      <c r="H99" s="37">
        <v>7.372</v>
      </c>
      <c r="I99" s="37">
        <v>4.252</v>
      </c>
    </row>
    <row r="100" spans="1:9" ht="16.5">
      <c r="A100" s="26" t="s">
        <v>65</v>
      </c>
      <c r="B100" s="38">
        <v>74.193</v>
      </c>
      <c r="C100" s="39">
        <v>47.748</v>
      </c>
      <c r="D100" s="49">
        <f t="shared" si="1"/>
        <v>-0.3500000000000014</v>
      </c>
      <c r="E100" s="54">
        <v>25.74</v>
      </c>
      <c r="F100" s="37">
        <v>21.658</v>
      </c>
      <c r="G100" s="40">
        <v>26.795</v>
      </c>
      <c r="H100" s="37">
        <v>0.128</v>
      </c>
      <c r="I100" s="37">
        <v>26.667</v>
      </c>
    </row>
    <row r="101" spans="1:9" ht="16.5">
      <c r="A101" s="26" t="s">
        <v>71</v>
      </c>
      <c r="B101" s="38">
        <v>21.105</v>
      </c>
      <c r="C101" s="39">
        <v>21.67</v>
      </c>
      <c r="D101" s="49">
        <f t="shared" si="1"/>
        <v>-1.243000000000002</v>
      </c>
      <c r="E101" s="54">
        <v>3.219</v>
      </c>
      <c r="F101" s="37">
        <v>17.208</v>
      </c>
      <c r="G101" s="40">
        <v>0.678</v>
      </c>
      <c r="H101" s="37">
        <v>0.678</v>
      </c>
      <c r="I101" s="8">
        <v>0</v>
      </c>
    </row>
    <row r="102" spans="1:9" ht="16.5">
      <c r="A102" s="26" t="s">
        <v>66</v>
      </c>
      <c r="B102" s="38">
        <v>12.866</v>
      </c>
      <c r="C102" s="39">
        <v>15.171</v>
      </c>
      <c r="D102" s="49">
        <f t="shared" si="1"/>
        <v>-2.3049999999999997</v>
      </c>
      <c r="E102" s="54">
        <v>11.106</v>
      </c>
      <c r="F102" s="37">
        <v>1.76</v>
      </c>
      <c r="G102" s="43">
        <v>0</v>
      </c>
      <c r="H102" s="8">
        <v>0</v>
      </c>
      <c r="I102" s="8">
        <v>0</v>
      </c>
    </row>
    <row r="103" spans="1:9" ht="16.5">
      <c r="A103" s="26" t="s">
        <v>130</v>
      </c>
      <c r="B103" s="38">
        <v>150.177</v>
      </c>
      <c r="C103" s="25">
        <v>0</v>
      </c>
      <c r="D103" s="49">
        <f t="shared" si="1"/>
        <v>0</v>
      </c>
      <c r="E103" s="27">
        <v>0</v>
      </c>
      <c r="F103" s="8">
        <v>0</v>
      </c>
      <c r="G103" s="40">
        <v>150.177</v>
      </c>
      <c r="H103" s="37">
        <v>121.046</v>
      </c>
      <c r="I103" s="37">
        <v>29.13</v>
      </c>
    </row>
    <row r="104" spans="1:9" ht="16.5">
      <c r="A104" s="26" t="s">
        <v>131</v>
      </c>
      <c r="B104" s="38">
        <v>73.944</v>
      </c>
      <c r="C104" s="25">
        <v>0</v>
      </c>
      <c r="D104" s="49">
        <f t="shared" si="1"/>
        <v>0</v>
      </c>
      <c r="E104" s="27">
        <v>0</v>
      </c>
      <c r="F104" s="8">
        <v>0</v>
      </c>
      <c r="G104" s="40">
        <v>73.944</v>
      </c>
      <c r="H104" s="37">
        <v>47.553</v>
      </c>
      <c r="I104" s="37">
        <v>26.39</v>
      </c>
    </row>
    <row r="105" spans="1:9" ht="16.5">
      <c r="A105" s="26" t="s">
        <v>67</v>
      </c>
      <c r="B105" s="38">
        <v>2.66</v>
      </c>
      <c r="C105" s="39">
        <v>4.32</v>
      </c>
      <c r="D105" s="49">
        <f t="shared" si="1"/>
        <v>-1.6600000000000001</v>
      </c>
      <c r="E105" s="54">
        <v>1.791</v>
      </c>
      <c r="F105" s="37">
        <v>0.869</v>
      </c>
      <c r="G105" s="43">
        <v>0</v>
      </c>
      <c r="H105" s="8">
        <v>0</v>
      </c>
      <c r="I105" s="8">
        <v>0</v>
      </c>
    </row>
    <row r="106" spans="1:10" ht="15.75">
      <c r="A106" s="30"/>
      <c r="B106" s="24"/>
      <c r="C106" s="31"/>
      <c r="D106" s="31"/>
      <c r="E106" s="31"/>
      <c r="F106" s="31"/>
      <c r="G106" s="31"/>
      <c r="H106" s="17"/>
      <c r="I106" s="17"/>
      <c r="J106" s="29"/>
    </row>
    <row r="107" spans="1:10" ht="15.75">
      <c r="A107" s="18"/>
      <c r="B107" s="18"/>
      <c r="C107" s="18"/>
      <c r="D107" s="18"/>
      <c r="E107" s="18"/>
      <c r="F107" s="18"/>
      <c r="G107" s="18"/>
      <c r="H107" s="29"/>
      <c r="I107" s="29"/>
      <c r="J107" s="29"/>
    </row>
    <row r="108" spans="1:10" ht="15.75">
      <c r="A108" s="32" t="s">
        <v>14</v>
      </c>
      <c r="B108" s="18"/>
      <c r="C108" s="18"/>
      <c r="D108" s="18"/>
      <c r="E108" s="18"/>
      <c r="F108" s="18"/>
      <c r="G108" s="18"/>
      <c r="H108" s="29"/>
      <c r="I108" s="41"/>
      <c r="J108" s="29"/>
    </row>
    <row r="109" spans="1:10" ht="15.75">
      <c r="A109" s="34" t="s">
        <v>13</v>
      </c>
      <c r="B109" s="11"/>
      <c r="C109" s="27"/>
      <c r="D109" s="27"/>
      <c r="E109" s="27"/>
      <c r="F109" s="27"/>
      <c r="G109" s="27"/>
      <c r="H109" s="29"/>
      <c r="I109" s="29"/>
      <c r="J109" s="29"/>
    </row>
    <row r="110" spans="1:10" ht="15.75">
      <c r="A110" s="11" t="s">
        <v>28</v>
      </c>
      <c r="B110" s="11"/>
      <c r="C110" s="27"/>
      <c r="D110" s="27"/>
      <c r="E110" s="27"/>
      <c r="F110" s="27"/>
      <c r="G110" s="27"/>
      <c r="H110" s="29"/>
      <c r="I110" s="29"/>
      <c r="J110" s="29"/>
    </row>
    <row r="111" spans="1:10" ht="15.75">
      <c r="A111" s="11"/>
      <c r="B111" s="11"/>
      <c r="C111" s="27"/>
      <c r="D111" s="27"/>
      <c r="E111" s="27"/>
      <c r="F111" s="27"/>
      <c r="G111" s="27"/>
      <c r="H111" s="29"/>
      <c r="I111" s="29"/>
      <c r="J111" s="29"/>
    </row>
    <row r="112" spans="1:10" ht="15.75">
      <c r="A112" s="11" t="s">
        <v>35</v>
      </c>
      <c r="B112" s="11"/>
      <c r="C112" s="27"/>
      <c r="D112" s="27"/>
      <c r="E112" s="27"/>
      <c r="F112" s="27"/>
      <c r="G112" s="27"/>
      <c r="H112" s="29"/>
      <c r="I112" s="29"/>
      <c r="J112" s="29"/>
    </row>
    <row r="113" spans="1:10" ht="15.75">
      <c r="A113" s="26" t="s">
        <v>36</v>
      </c>
      <c r="B113" s="11"/>
      <c r="C113" s="27"/>
      <c r="D113" s="27"/>
      <c r="E113" s="27"/>
      <c r="F113" s="27"/>
      <c r="G113" s="27"/>
      <c r="H113" s="29"/>
      <c r="I113" s="29"/>
      <c r="J113" s="29"/>
    </row>
    <row r="114" spans="1:7" ht="15.75">
      <c r="A114" s="3" t="s">
        <v>0</v>
      </c>
      <c r="B114" s="3"/>
      <c r="C114" s="8"/>
      <c r="D114" s="8"/>
      <c r="E114" s="8"/>
      <c r="F114" s="8"/>
      <c r="G114" s="8"/>
    </row>
    <row r="115" spans="1:7" ht="15.75">
      <c r="A115" s="3" t="s">
        <v>0</v>
      </c>
      <c r="B115" s="3"/>
      <c r="C115" s="8"/>
      <c r="D115" s="8"/>
      <c r="E115" s="8"/>
      <c r="F115" s="8"/>
      <c r="G115" s="8"/>
    </row>
    <row r="116" spans="1:7" ht="15.75">
      <c r="A116" s="3" t="s">
        <v>45</v>
      </c>
      <c r="B116" s="3"/>
      <c r="C116" s="8"/>
      <c r="D116" s="8"/>
      <c r="E116" s="8"/>
      <c r="F116" s="8"/>
      <c r="G116" s="8"/>
    </row>
    <row r="117" spans="1:7" ht="15.75">
      <c r="A117" s="3" t="s">
        <v>47</v>
      </c>
      <c r="B117" s="3"/>
      <c r="C117" s="8"/>
      <c r="D117" s="8"/>
      <c r="E117" s="8"/>
      <c r="F117" s="8"/>
      <c r="G117" s="8"/>
    </row>
    <row r="118" spans="1:7" ht="15.75">
      <c r="A118" s="3" t="s">
        <v>134</v>
      </c>
      <c r="B118" s="3"/>
      <c r="C118" s="8"/>
      <c r="D118" s="8"/>
      <c r="E118" s="8"/>
      <c r="F118" s="8"/>
      <c r="G118" s="8"/>
    </row>
    <row r="119" spans="1:7" ht="15.75">
      <c r="A119" s="3" t="s">
        <v>135</v>
      </c>
      <c r="B119" s="3"/>
      <c r="C119" s="8"/>
      <c r="D119" s="8"/>
      <c r="E119" s="8"/>
      <c r="F119" s="8"/>
      <c r="G119" s="8"/>
    </row>
    <row r="120" spans="1:7" ht="15.75">
      <c r="A120" s="3"/>
      <c r="B120" s="3"/>
      <c r="C120" s="8"/>
      <c r="D120" s="8"/>
      <c r="E120" s="8"/>
      <c r="F120" s="8"/>
      <c r="G120" s="8"/>
    </row>
    <row r="121" spans="1:7" ht="15.75">
      <c r="A121" s="3"/>
      <c r="B121" s="3"/>
      <c r="C121" s="8"/>
      <c r="D121" s="8"/>
      <c r="E121" s="8"/>
      <c r="F121" s="8"/>
      <c r="G121" s="8"/>
    </row>
    <row r="122" spans="1:7" ht="15.75">
      <c r="A122" s="35"/>
      <c r="B122" s="3"/>
      <c r="C122" s="8"/>
      <c r="D122" s="8"/>
      <c r="E122" s="8"/>
      <c r="F122" s="8"/>
      <c r="G122" s="8"/>
    </row>
    <row r="123" spans="1:7" ht="15.75">
      <c r="A123" s="3"/>
      <c r="B123" s="3"/>
      <c r="C123" s="8"/>
      <c r="D123" s="8"/>
      <c r="E123" s="8"/>
      <c r="F123" s="8"/>
      <c r="G123" s="8"/>
    </row>
    <row r="124" spans="1:7" ht="15.75">
      <c r="A124" s="3"/>
      <c r="B124" s="3"/>
      <c r="C124" s="8"/>
      <c r="D124" s="8"/>
      <c r="E124" s="8"/>
      <c r="F124" s="8"/>
      <c r="G124" s="8"/>
    </row>
    <row r="125" spans="1:7" ht="15.75">
      <c r="A125" s="3"/>
      <c r="B125" s="3"/>
      <c r="C125" s="8"/>
      <c r="D125" s="8"/>
      <c r="E125" s="8"/>
      <c r="F125" s="8"/>
      <c r="G125" s="8"/>
    </row>
    <row r="126" spans="1:7" ht="15.75">
      <c r="A126" s="3"/>
      <c r="B126" s="3"/>
      <c r="C126" s="8"/>
      <c r="D126" s="8"/>
      <c r="E126" s="8"/>
      <c r="F126" s="8"/>
      <c r="G126" s="8"/>
    </row>
    <row r="127" spans="1:7" ht="15.75">
      <c r="A127" s="3"/>
      <c r="B127" s="3"/>
      <c r="C127" s="8"/>
      <c r="D127" s="8"/>
      <c r="E127" s="8"/>
      <c r="F127" s="8"/>
      <c r="G127" s="8"/>
    </row>
    <row r="128" spans="1:7" ht="15.75">
      <c r="A128" s="3"/>
      <c r="B128" s="3"/>
      <c r="C128" s="8"/>
      <c r="D128" s="8"/>
      <c r="E128" s="8"/>
      <c r="F128" s="8"/>
      <c r="G128" s="8"/>
    </row>
    <row r="129" spans="1:7" ht="15.75">
      <c r="A129" s="3"/>
      <c r="B129" s="3"/>
      <c r="C129" s="8"/>
      <c r="D129" s="8"/>
      <c r="E129" s="8"/>
      <c r="F129" s="8"/>
      <c r="G129" s="8"/>
    </row>
    <row r="130" spans="1:7" ht="15.75">
      <c r="A130" s="3"/>
      <c r="B130" s="3"/>
      <c r="C130" s="8"/>
      <c r="D130" s="8"/>
      <c r="E130" s="8"/>
      <c r="F130" s="8"/>
      <c r="G130" s="8"/>
    </row>
    <row r="131" spans="2:7" ht="15.75" customHeight="1">
      <c r="B131" s="3"/>
      <c r="C131" s="8"/>
      <c r="D131" s="8"/>
      <c r="E131" s="8"/>
      <c r="F131" s="8"/>
      <c r="G131" s="8"/>
    </row>
    <row r="132" spans="2:7" ht="15.75">
      <c r="B132" s="3"/>
      <c r="C132" s="8"/>
      <c r="D132" s="8"/>
      <c r="E132" s="8"/>
      <c r="F132" s="8"/>
      <c r="G132" s="8"/>
    </row>
    <row r="133" spans="1:7" ht="15.75">
      <c r="A133" s="3"/>
      <c r="B133" s="3"/>
      <c r="C133" s="8"/>
      <c r="D133" s="8"/>
      <c r="E133" s="8"/>
      <c r="F133" s="8"/>
      <c r="G133" s="8"/>
    </row>
    <row r="134" spans="1:7" ht="15.75">
      <c r="A134" s="3"/>
      <c r="B134" s="3"/>
      <c r="C134" s="8"/>
      <c r="D134" s="8"/>
      <c r="E134" s="8"/>
      <c r="F134" s="8"/>
      <c r="G134" s="8"/>
    </row>
    <row r="135" spans="1:7" ht="15.75">
      <c r="A135" s="3"/>
      <c r="B135" s="3"/>
      <c r="C135" s="8"/>
      <c r="D135" s="8"/>
      <c r="E135" s="8"/>
      <c r="F135" s="8"/>
      <c r="G135" s="8"/>
    </row>
    <row r="136" spans="1:7" ht="15.75">
      <c r="A136" s="3"/>
      <c r="B136" s="3"/>
      <c r="C136" s="8"/>
      <c r="D136" s="8"/>
      <c r="E136" s="8"/>
      <c r="F136" s="8"/>
      <c r="G136" s="8"/>
    </row>
    <row r="137" spans="1:7" ht="15.75">
      <c r="A137" s="3"/>
      <c r="B137" s="3"/>
      <c r="C137" s="8"/>
      <c r="D137" s="8"/>
      <c r="E137" s="8"/>
      <c r="F137" s="8"/>
      <c r="G137" s="8"/>
    </row>
    <row r="138" spans="1:7" ht="15.75">
      <c r="A138" s="3"/>
      <c r="B138" s="3"/>
      <c r="C138" s="8"/>
      <c r="D138" s="8"/>
      <c r="E138" s="8"/>
      <c r="F138" s="8"/>
      <c r="G138" s="8"/>
    </row>
    <row r="139" spans="1:7" ht="15.75">
      <c r="A139" s="3"/>
      <c r="B139" s="3"/>
      <c r="C139" s="8"/>
      <c r="D139" s="8"/>
      <c r="E139" s="8"/>
      <c r="F139" s="8"/>
      <c r="G139" s="8"/>
    </row>
    <row r="140" spans="1:7" ht="15.75">
      <c r="A140" s="3"/>
      <c r="B140" s="3"/>
      <c r="C140" s="8"/>
      <c r="D140" s="8"/>
      <c r="E140" s="8"/>
      <c r="F140" s="8"/>
      <c r="G140" s="8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</sheetData>
  <printOptions/>
  <pageMargins left="0.5" right="0.5" top="0.5" bottom="0.5" header="0.5" footer="0.5"/>
  <pageSetup fitToHeight="2" fitToWidth="1" horizontalDpi="1200" verticalDpi="1200" orientation="portrait" paperSize="17" scale="72" r:id="rId1"/>
  <headerFooter alignWithMargins="0">
    <oddFooter>&amp;C&amp;D</oddFooter>
  </headerFooter>
  <rowBreaks count="1" manualBreakCount="1">
    <brk id="8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U.S. Ports/Waterways by Container Traffic</dc:title>
  <dc:subject/>
  <dc:creator>US Census Bureau</dc:creator>
  <cp:keywords/>
  <dc:description/>
  <cp:lastModifiedBy>obrie014</cp:lastModifiedBy>
  <cp:lastPrinted>2008-06-24T20:41:06Z</cp:lastPrinted>
  <dcterms:created xsi:type="dcterms:W3CDTF">2004-09-20T14:34:05Z</dcterms:created>
  <dcterms:modified xsi:type="dcterms:W3CDTF">2008-11-04T19:46:23Z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