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0" windowWidth="12120" windowHeight="8640" tabRatio="603" activeTab="0"/>
  </bookViews>
  <sheets>
    <sheet name="Data" sheetId="1" r:id="rId1"/>
    <sheet name="Notes" sheetId="2" r:id="rId2"/>
  </sheets>
  <definedNames>
    <definedName name="_Fill" hidden="1">#REF!</definedName>
    <definedName name="DATABASE">'Data'!#REF!</definedName>
    <definedName name="INTERNET">'Data'!#REF!</definedName>
    <definedName name="Print_Area_MI" localSheetId="0">'Data'!$B$1:$BU$35</definedName>
    <definedName name="SOURCE">'Data'!$A$35:$A$37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<sst xmlns="http://schemas.openxmlformats.org/spreadsheetml/2006/main" count="214" uniqueCount="152">
  <si>
    <t>Gross book value</t>
  </si>
  <si>
    <t>Industry</t>
  </si>
  <si>
    <t xml:space="preserve">    All industries</t>
  </si>
  <si>
    <t>(X)</t>
  </si>
  <si>
    <t>31-33</t>
  </si>
  <si>
    <t xml:space="preserve">  Petroleum and coal products</t>
  </si>
  <si>
    <t>324</t>
  </si>
  <si>
    <t xml:space="preserve">  Chemicals</t>
  </si>
  <si>
    <t>325</t>
  </si>
  <si>
    <t xml:space="preserve">  Computers and electronic products</t>
  </si>
  <si>
    <t>334</t>
  </si>
  <si>
    <t xml:space="preserve">  Transportation equipment</t>
  </si>
  <si>
    <t>336</t>
  </si>
  <si>
    <t>42</t>
  </si>
  <si>
    <t xml:space="preserve">  Petroleum and petroleum products</t>
  </si>
  <si>
    <t>(D)</t>
  </si>
  <si>
    <t>Retail trade</t>
  </si>
  <si>
    <t>44-45</t>
  </si>
  <si>
    <t>Information</t>
  </si>
  <si>
    <t>51</t>
  </si>
  <si>
    <t>Finance (except depository institutions) and insurance</t>
  </si>
  <si>
    <t>(Z)</t>
  </si>
  <si>
    <t>Real estate and rental and leasing</t>
  </si>
  <si>
    <t>53</t>
  </si>
  <si>
    <t>Professional, scientific, and technical services</t>
  </si>
  <si>
    <t>54</t>
  </si>
  <si>
    <t>Other industries</t>
  </si>
  <si>
    <t>SYMBOL</t>
  </si>
  <si>
    <t xml:space="preserve">Source: U.S. Bureau of Economic Analysis, </t>
  </si>
  <si>
    <t>4</t>
  </si>
  <si>
    <t>4,893,942</t>
  </si>
  <si>
    <t>1,117,104</t>
  </si>
  <si>
    <t>59,288</t>
  </si>
  <si>
    <t>261,913</t>
  </si>
  <si>
    <t>172,295</t>
  </si>
  <si>
    <t>203,366</t>
  </si>
  <si>
    <t>404,594</t>
  </si>
  <si>
    <t>92,518</t>
  </si>
  <si>
    <t>109,103</t>
  </si>
  <si>
    <t>72,639</t>
  </si>
  <si>
    <t>321,514</t>
  </si>
  <si>
    <t>2,490,728</t>
  </si>
  <si>
    <t>119,939</t>
  </si>
  <si>
    <t>43,405</t>
  </si>
  <si>
    <t>324,019</t>
  </si>
  <si>
    <t>2,334,692</t>
  </si>
  <si>
    <t>987,450</t>
  </si>
  <si>
    <t>107,939</t>
  </si>
  <si>
    <t>164,398</t>
  </si>
  <si>
    <t>128,324</t>
  </si>
  <si>
    <t>207,404</t>
  </si>
  <si>
    <t>634,092</t>
  </si>
  <si>
    <t>125,155</t>
  </si>
  <si>
    <t>170,364</t>
  </si>
  <si>
    <t>116,266</t>
  </si>
  <si>
    <t>121,638</t>
  </si>
  <si>
    <t>237,602</t>
  </si>
  <si>
    <t>24,185</t>
  </si>
  <si>
    <t>31,799</t>
  </si>
  <si>
    <t>181,660</t>
  </si>
  <si>
    <t>6,524.6</t>
  </si>
  <si>
    <t>2,705.4</t>
  </si>
  <si>
    <t>28.9</t>
  </si>
  <si>
    <t>392.5</t>
  </si>
  <si>
    <t>335.1</t>
  </si>
  <si>
    <t>405.3</t>
  </si>
  <si>
    <t>563.8</t>
  </si>
  <si>
    <t>57.6</t>
  </si>
  <si>
    <t>67.7</t>
  </si>
  <si>
    <t>666.5</t>
  </si>
  <si>
    <t>409.6</t>
  </si>
  <si>
    <t>300.1</t>
  </si>
  <si>
    <t>46.7</t>
  </si>
  <si>
    <t>153.5</t>
  </si>
  <si>
    <t>1,679.0</t>
  </si>
  <si>
    <t>164,673</t>
  </si>
  <si>
    <t>372,164</t>
  </si>
  <si>
    <t>332,164</t>
  </si>
  <si>
    <t>153,842</t>
  </si>
  <si>
    <t>2,365</t>
  </si>
  <si>
    <t>28,484</t>
  </si>
  <si>
    <t>23,295</t>
  </si>
  <si>
    <t>22,626</t>
  </si>
  <si>
    <t>34,827</t>
  </si>
  <si>
    <t>4,459</t>
  </si>
  <si>
    <t>4,411</t>
  </si>
  <si>
    <t>15,734</t>
  </si>
  <si>
    <t>26,472</t>
  </si>
  <si>
    <t>37,965</t>
  </si>
  <si>
    <t>2,710</t>
  </si>
  <si>
    <t>9,907</t>
  </si>
  <si>
    <t>50,705</t>
  </si>
  <si>
    <t>101,259</t>
  </si>
  <si>
    <t>156,085</t>
  </si>
  <si>
    <t>1,367</t>
  </si>
  <si>
    <t>12,096</t>
  </si>
  <si>
    <t>16,083</t>
  </si>
  <si>
    <t>16,963</t>
  </si>
  <si>
    <t>19,273</t>
  </si>
  <si>
    <t>37,510</t>
  </si>
  <si>
    <t>30,096</t>
  </si>
  <si>
    <t>50,879</t>
  </si>
  <si>
    <t>57,002</t>
  </si>
  <si>
    <t>206,668</t>
  </si>
  <si>
    <t>2,930</t>
  </si>
  <si>
    <t>11,844</t>
  </si>
  <si>
    <t>24,175</t>
  </si>
  <si>
    <t>1,523</t>
  </si>
  <si>
    <t>713</t>
  </si>
  <si>
    <t>240</t>
  </si>
  <si>
    <t>639</t>
  </si>
  <si>
    <t>374</t>
  </si>
  <si>
    <t>367</t>
  </si>
  <si>
    <t>Foreign Direct Investment in the United States: Operations of</t>
  </si>
  <si>
    <t>Total assets                                                                                                                                                                                                           (million dollars)</t>
  </si>
  <si>
    <t>Employee compensation                                                                                                                                                                                           (million dollars)</t>
  </si>
  <si>
    <t>http://www.bea.gov/bea/di/di1fdiop.htm</t>
  </si>
  <si>
    <t>K</t>
  </si>
  <si>
    <r>
      <t xml:space="preserve">D </t>
    </r>
    <r>
      <rPr>
        <sz val="12"/>
        <color indexed="8"/>
        <rFont val="Courier New"/>
        <family val="3"/>
      </rPr>
      <t>Withheld to avoid disclosure of data of individual companies. Z Less than $500,000.</t>
    </r>
  </si>
  <si>
    <r>
      <t>Land</t>
    </r>
    <r>
      <rPr>
        <vertAlign val="superscript"/>
        <sz val="12"/>
        <color indexed="8"/>
        <rFont val="Courier New"/>
        <family val="3"/>
      </rPr>
      <t xml:space="preserve">                                                                                              </t>
    </r>
    <r>
      <rPr>
        <sz val="12"/>
        <color indexed="8"/>
        <rFont val="Courier New"/>
        <family val="3"/>
      </rPr>
      <t xml:space="preserve">                                                                                                     (million dollars)</t>
    </r>
  </si>
  <si>
    <t xml:space="preserve">  Motor vehicles and motor vehicle parts and supplies</t>
  </si>
  <si>
    <t>FOOTNOTES</t>
  </si>
  <si>
    <t xml:space="preserve">       (D) </t>
  </si>
  <si>
    <t xml:space="preserve">      (D) </t>
  </si>
  <si>
    <t>2002 NAICS code \1</t>
  </si>
  <si>
    <t>Sales \2                                                                                                                                                                                                   (million dollars)</t>
  </si>
  <si>
    <t>Employment \3                                                                                                                                                                                                          (1,000)</t>
  </si>
  <si>
    <r>
      <t>Plant and equipment \4</t>
    </r>
    <r>
      <rPr>
        <vertAlign val="superscript"/>
        <sz val="12"/>
        <color indexed="8"/>
        <rFont val="Courier New"/>
        <family val="3"/>
      </rPr>
      <t xml:space="preserve">                                                                                      </t>
    </r>
    <r>
      <rPr>
        <sz val="12"/>
        <color indexed="8"/>
        <rFont val="Courier New"/>
        <family val="3"/>
      </rPr>
      <t xml:space="preserve">                                                                                                     (million dollars)</t>
    </r>
  </si>
  <si>
    <t>Merchandise exports \5                                                                                                                                                                          (million dollars)</t>
  </si>
  <si>
    <t>Merchandise imports \5                                                                                                                                                                                          (million dollars)</t>
  </si>
  <si>
    <t>Manufacturing \6</t>
  </si>
  <si>
    <t>Wholesale trade \6</t>
  </si>
  <si>
    <t xml:space="preserve">\1 North American Industry Classification System, 2002. </t>
  </si>
  <si>
    <t>\6 Includes industries not shown separately.</t>
  </si>
  <si>
    <t>\4 Includes mineral rights and minor amounts of property other than land.</t>
  </si>
  <si>
    <t>\3 Average number of full-time and part-time employees.</t>
  </si>
  <si>
    <t>\2 Excludes returns, discounts, allowances, and sales and excise taxes.</t>
  </si>
  <si>
    <t>52, exc.</t>
  </si>
  <si>
    <t>For more information:</t>
  </si>
  <si>
    <t>\5 F.a.s. value at port of exportation. Goods shipped by/to affiliates.</t>
  </si>
  <si>
    <t>U.S. Affiliates of Foreign Companies, Preliminary 2005 Estimates.</t>
  </si>
  <si>
    <r>
      <t>Survey of Current Business,</t>
    </r>
    <r>
      <rPr>
        <sz val="12"/>
        <color indexed="8"/>
        <rFont val="Courier New"/>
        <family val="3"/>
      </rPr>
      <t xml:space="preserve"> August 2007 and</t>
    </r>
  </si>
  <si>
    <t>[5,883,782 represents $5,883,782,000,000. Preliminary. A U.S. affiliate is a U.S. business enterprise in which one foreign owner (individual,</t>
  </si>
  <si>
    <t>branch, partnership, association, trust, corporation, or government) has a direct or indirect</t>
  </si>
  <si>
    <t>voting interest of 10 percent or more. Estimates cover the universe of nonbank affiliates]</t>
  </si>
  <si>
    <t xml:space="preserve"> 521, 522</t>
  </si>
  <si>
    <t>X Not applicable.</t>
  </si>
  <si>
    <t>See Notes</t>
  </si>
  <si>
    <t>Back to Data</t>
  </si>
  <si>
    <t>HEADNOTE</t>
  </si>
  <si>
    <t>- Represents or rounds to zero.\n\n</t>
  </si>
  <si>
    <t>Table 1252. U.S. Majority-Owned Affiliates of Foreign Companies--Assets, Sales, Employment, Value, Exports, and Imports by Industry: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</si>
</sst>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#,##0.0_);\(#,##0.0\)"/>
    <numFmt numFmtId="174" formatCode="0.0_)"/>
    <numFmt numFmtId="175" formatCode="#,##0.0"/>
    <numFmt numFmtId="176" formatCode="0.0"/>
  </numFmts>
  <fonts count="10">
    <font>
      <sz val="12"/>
      <name val="Courier New"/>
      <family val="0"/>
    </font>
    <font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36"/>
      <name val="Courier New"/>
      <family val="0"/>
    </font>
    <font>
      <i/>
      <sz val="12"/>
      <color indexed="8"/>
      <name val="Courier New"/>
      <family val="3"/>
    </font>
    <font>
      <vertAlign val="superscript"/>
      <sz val="12"/>
      <color indexed="8"/>
      <name val="Courier New"/>
      <family val="3"/>
    </font>
    <font>
      <b/>
      <sz val="10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 quotePrefix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3" xfId="0" applyNumberFormat="1" applyFont="1" applyFill="1" applyBorder="1" applyAlignment="1" quotePrefix="1">
      <alignment horizontal="right"/>
    </xf>
    <xf numFmtId="0" fontId="6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2" fillId="0" borderId="7" xfId="0" applyFont="1" applyFill="1" applyBorder="1" applyAlignment="1" applyProtection="1">
      <alignment horizontal="center"/>
      <protection locked="0"/>
    </xf>
    <xf numFmtId="3" fontId="2" fillId="0" borderId="8" xfId="0" applyNumberFormat="1" applyFont="1" applyFill="1" applyBorder="1" applyAlignment="1" applyProtection="1">
      <alignment horizontal="right"/>
      <protection/>
    </xf>
    <xf numFmtId="175" fontId="2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/>
      <protection/>
    </xf>
    <xf numFmtId="0" fontId="2" fillId="0" borderId="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176" fontId="2" fillId="0" borderId="4" xfId="0" applyNumberFormat="1" applyFont="1" applyFill="1" applyBorder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 horizontal="right"/>
    </xf>
    <xf numFmtId="175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 quotePrefix="1">
      <alignment horizontal="right"/>
    </xf>
    <xf numFmtId="175" fontId="0" fillId="0" borderId="8" xfId="0" applyNumberFormat="1" applyFont="1" applyBorder="1" applyAlignment="1" quotePrefix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 quotePrefix="1">
      <alignment horizontal="right"/>
    </xf>
    <xf numFmtId="175" fontId="9" fillId="0" borderId="8" xfId="0" applyNumberFormat="1" applyFont="1" applyBorder="1" applyAlignment="1">
      <alignment horizontal="right"/>
    </xf>
    <xf numFmtId="0" fontId="4" fillId="0" borderId="0" xfId="20" applyFill="1" applyAlignment="1">
      <alignment/>
    </xf>
    <xf numFmtId="0" fontId="4" fillId="0" borderId="0" xfId="20" applyAlignment="1">
      <alignment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Fill="1" applyBorder="1" applyAlignment="1">
      <alignment horizontal="right" wrapText="1"/>
    </xf>
    <xf numFmtId="0" fontId="3" fillId="0" borderId="8" xfId="0" applyFont="1" applyFill="1" applyBorder="1" applyAlignment="1" applyProtection="1">
      <alignment horizontal="right" wrapText="1"/>
      <protection locked="0"/>
    </xf>
    <xf numFmtId="0" fontId="2" fillId="0" borderId="8" xfId="0" applyFont="1" applyFill="1" applyBorder="1" applyAlignment="1">
      <alignment horizontal="right" wrapText="1"/>
    </xf>
    <xf numFmtId="0" fontId="4" fillId="0" borderId="0" xfId="20" applyFill="1" applyBorder="1" applyAlignment="1" applyProtection="1">
      <alignment/>
      <protection/>
    </xf>
    <xf numFmtId="3" fontId="8" fillId="0" borderId="0" xfId="0" applyNumberFormat="1" applyFont="1" applyBorder="1" applyAlignment="1">
      <alignment horizontal="right"/>
    </xf>
    <xf numFmtId="176" fontId="2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.gov/bea/di/di1fdiop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X40"/>
  <sheetViews>
    <sheetView showGridLines="0" tabSelected="1" defaultGridColor="0" zoomScale="75" zoomScaleNormal="75" colorId="22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6.69921875" defaultRowHeight="15.75"/>
  <cols>
    <col min="1" max="1" width="62.59765625" style="1" customWidth="1"/>
    <col min="2" max="2" width="11.5" style="1" customWidth="1"/>
    <col min="3" max="73" width="16.69921875" style="1" customWidth="1"/>
    <col min="74" max="16384" width="16.69921875" style="1" customWidth="1"/>
  </cols>
  <sheetData>
    <row r="1" spans="1:73" ht="16.5">
      <c r="A1" s="3" t="s">
        <v>151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6.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6.5">
      <c r="A3" s="47" t="s">
        <v>147</v>
      </c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</row>
    <row r="4" spans="2:73" ht="15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</row>
    <row r="5" spans="1:74" ht="15.75">
      <c r="A5" s="82" t="s">
        <v>1</v>
      </c>
      <c r="B5" s="83" t="s">
        <v>124</v>
      </c>
      <c r="C5" s="51" t="s">
        <v>114</v>
      </c>
      <c r="D5" s="52"/>
      <c r="E5" s="52"/>
      <c r="F5" s="52"/>
      <c r="G5" s="52"/>
      <c r="H5" s="52"/>
      <c r="I5" s="52"/>
      <c r="J5" s="52"/>
      <c r="K5" s="53"/>
      <c r="L5" s="63" t="s">
        <v>125</v>
      </c>
      <c r="M5" s="52"/>
      <c r="N5" s="52"/>
      <c r="O5" s="52"/>
      <c r="P5" s="52"/>
      <c r="Q5" s="52"/>
      <c r="R5" s="52"/>
      <c r="S5" s="52"/>
      <c r="T5" s="64"/>
      <c r="U5" s="69" t="s">
        <v>126</v>
      </c>
      <c r="V5" s="52"/>
      <c r="W5" s="52"/>
      <c r="X5" s="52"/>
      <c r="Y5" s="52"/>
      <c r="Z5" s="52"/>
      <c r="AA5" s="52"/>
      <c r="AB5" s="52"/>
      <c r="AC5" s="64"/>
      <c r="AD5" s="69" t="s">
        <v>115</v>
      </c>
      <c r="AE5" s="52"/>
      <c r="AF5" s="52"/>
      <c r="AG5" s="52"/>
      <c r="AH5" s="52"/>
      <c r="AI5" s="52"/>
      <c r="AJ5" s="52"/>
      <c r="AK5" s="52"/>
      <c r="AL5" s="64"/>
      <c r="AM5" s="70" t="s">
        <v>0</v>
      </c>
      <c r="AN5" s="71"/>
      <c r="AO5" s="71"/>
      <c r="AP5" s="71"/>
      <c r="AQ5" s="71"/>
      <c r="AR5" s="71"/>
      <c r="AS5" s="71"/>
      <c r="AT5" s="71"/>
      <c r="AU5" s="72"/>
      <c r="AV5" s="70" t="s">
        <v>0</v>
      </c>
      <c r="AW5" s="71"/>
      <c r="AX5" s="71"/>
      <c r="AY5" s="71"/>
      <c r="AZ5" s="71"/>
      <c r="BA5" s="71"/>
      <c r="BB5" s="71"/>
      <c r="BC5" s="71"/>
      <c r="BD5" s="75"/>
      <c r="BE5" s="51" t="s">
        <v>128</v>
      </c>
      <c r="BF5" s="52"/>
      <c r="BG5" s="52"/>
      <c r="BH5" s="52"/>
      <c r="BI5" s="52"/>
      <c r="BJ5" s="52"/>
      <c r="BK5" s="52"/>
      <c r="BL5" s="52"/>
      <c r="BM5" s="81"/>
      <c r="BN5" s="51" t="s">
        <v>129</v>
      </c>
      <c r="BO5" s="52"/>
      <c r="BP5" s="52"/>
      <c r="BQ5" s="52"/>
      <c r="BR5" s="52"/>
      <c r="BS5" s="52"/>
      <c r="BT5" s="52"/>
      <c r="BU5" s="52"/>
      <c r="BV5" s="60"/>
    </row>
    <row r="6" spans="1:74" ht="15.75">
      <c r="A6" s="76"/>
      <c r="B6" s="84"/>
      <c r="C6" s="54"/>
      <c r="D6" s="55"/>
      <c r="E6" s="55"/>
      <c r="F6" s="55"/>
      <c r="G6" s="55"/>
      <c r="H6" s="55"/>
      <c r="I6" s="55"/>
      <c r="J6" s="55"/>
      <c r="K6" s="56"/>
      <c r="L6" s="65"/>
      <c r="M6" s="55"/>
      <c r="N6" s="55"/>
      <c r="O6" s="55"/>
      <c r="P6" s="55"/>
      <c r="Q6" s="55"/>
      <c r="R6" s="55"/>
      <c r="S6" s="55"/>
      <c r="T6" s="66"/>
      <c r="U6" s="55"/>
      <c r="V6" s="55"/>
      <c r="W6" s="55"/>
      <c r="X6" s="55"/>
      <c r="Y6" s="55"/>
      <c r="Z6" s="55"/>
      <c r="AA6" s="55"/>
      <c r="AB6" s="55"/>
      <c r="AC6" s="66"/>
      <c r="AD6" s="55"/>
      <c r="AE6" s="55"/>
      <c r="AF6" s="55"/>
      <c r="AG6" s="55"/>
      <c r="AH6" s="55"/>
      <c r="AI6" s="55"/>
      <c r="AJ6" s="55"/>
      <c r="AK6" s="55"/>
      <c r="AL6" s="66"/>
      <c r="AM6" s="73"/>
      <c r="AN6" s="73"/>
      <c r="AO6" s="73"/>
      <c r="AP6" s="73"/>
      <c r="AQ6" s="73"/>
      <c r="AR6" s="73"/>
      <c r="AS6" s="73"/>
      <c r="AT6" s="73"/>
      <c r="AU6" s="74"/>
      <c r="AV6" s="76"/>
      <c r="AW6" s="76"/>
      <c r="AX6" s="76"/>
      <c r="AY6" s="76"/>
      <c r="AZ6" s="76"/>
      <c r="BA6" s="76"/>
      <c r="BB6" s="76"/>
      <c r="BC6" s="76"/>
      <c r="BD6" s="77"/>
      <c r="BE6" s="54"/>
      <c r="BF6" s="55"/>
      <c r="BG6" s="55"/>
      <c r="BH6" s="55"/>
      <c r="BI6" s="55"/>
      <c r="BJ6" s="55"/>
      <c r="BK6" s="55"/>
      <c r="BL6" s="55"/>
      <c r="BM6" s="79"/>
      <c r="BN6" s="54"/>
      <c r="BO6" s="55"/>
      <c r="BP6" s="55"/>
      <c r="BQ6" s="55"/>
      <c r="BR6" s="55"/>
      <c r="BS6" s="55"/>
      <c r="BT6" s="55"/>
      <c r="BU6" s="55"/>
      <c r="BV6" s="61"/>
    </row>
    <row r="7" spans="1:74" ht="15.75">
      <c r="A7" s="76"/>
      <c r="B7" s="84"/>
      <c r="C7" s="54"/>
      <c r="D7" s="55"/>
      <c r="E7" s="55"/>
      <c r="F7" s="55"/>
      <c r="G7" s="55"/>
      <c r="H7" s="55"/>
      <c r="I7" s="55"/>
      <c r="J7" s="55"/>
      <c r="K7" s="56"/>
      <c r="L7" s="65"/>
      <c r="M7" s="55"/>
      <c r="N7" s="55"/>
      <c r="O7" s="55"/>
      <c r="P7" s="55"/>
      <c r="Q7" s="55"/>
      <c r="R7" s="55"/>
      <c r="S7" s="55"/>
      <c r="T7" s="66"/>
      <c r="U7" s="55"/>
      <c r="V7" s="55"/>
      <c r="W7" s="55"/>
      <c r="X7" s="55"/>
      <c r="Y7" s="55"/>
      <c r="Z7" s="55"/>
      <c r="AA7" s="55"/>
      <c r="AB7" s="55"/>
      <c r="AC7" s="66"/>
      <c r="AD7" s="55"/>
      <c r="AE7" s="55"/>
      <c r="AF7" s="55"/>
      <c r="AG7" s="55"/>
      <c r="AH7" s="55"/>
      <c r="AI7" s="55"/>
      <c r="AJ7" s="55"/>
      <c r="AK7" s="55"/>
      <c r="AL7" s="66"/>
      <c r="AM7" s="69" t="s">
        <v>127</v>
      </c>
      <c r="AN7" s="52"/>
      <c r="AO7" s="52"/>
      <c r="AP7" s="52"/>
      <c r="AQ7" s="52"/>
      <c r="AR7" s="52"/>
      <c r="AS7" s="52"/>
      <c r="AT7" s="52"/>
      <c r="AU7" s="64"/>
      <c r="AV7" s="78" t="s">
        <v>119</v>
      </c>
      <c r="AW7" s="55"/>
      <c r="AX7" s="55"/>
      <c r="AY7" s="55"/>
      <c r="AZ7" s="55"/>
      <c r="BA7" s="55"/>
      <c r="BB7" s="55"/>
      <c r="BC7" s="55"/>
      <c r="BD7" s="79"/>
      <c r="BE7" s="54"/>
      <c r="BF7" s="55"/>
      <c r="BG7" s="55"/>
      <c r="BH7" s="55"/>
      <c r="BI7" s="55"/>
      <c r="BJ7" s="55"/>
      <c r="BK7" s="55"/>
      <c r="BL7" s="55"/>
      <c r="BM7" s="79"/>
      <c r="BN7" s="54"/>
      <c r="BO7" s="55"/>
      <c r="BP7" s="55"/>
      <c r="BQ7" s="55"/>
      <c r="BR7" s="55"/>
      <c r="BS7" s="55"/>
      <c r="BT7" s="55"/>
      <c r="BU7" s="55"/>
      <c r="BV7" s="61"/>
    </row>
    <row r="8" spans="1:74" ht="15.75">
      <c r="A8" s="76"/>
      <c r="B8" s="84"/>
      <c r="C8" s="54"/>
      <c r="D8" s="55"/>
      <c r="E8" s="55"/>
      <c r="F8" s="55"/>
      <c r="G8" s="55"/>
      <c r="H8" s="55"/>
      <c r="I8" s="55"/>
      <c r="J8" s="55"/>
      <c r="K8" s="56"/>
      <c r="L8" s="65"/>
      <c r="M8" s="55"/>
      <c r="N8" s="55"/>
      <c r="O8" s="55"/>
      <c r="P8" s="55"/>
      <c r="Q8" s="55"/>
      <c r="R8" s="55"/>
      <c r="S8" s="55"/>
      <c r="T8" s="66"/>
      <c r="U8" s="55"/>
      <c r="V8" s="55"/>
      <c r="W8" s="55"/>
      <c r="X8" s="55"/>
      <c r="Y8" s="55"/>
      <c r="Z8" s="55"/>
      <c r="AA8" s="55"/>
      <c r="AB8" s="55"/>
      <c r="AC8" s="66"/>
      <c r="AD8" s="55"/>
      <c r="AE8" s="55"/>
      <c r="AF8" s="55"/>
      <c r="AG8" s="55"/>
      <c r="AH8" s="55"/>
      <c r="AI8" s="55"/>
      <c r="AJ8" s="55"/>
      <c r="AK8" s="55"/>
      <c r="AL8" s="66"/>
      <c r="AM8" s="55"/>
      <c r="AN8" s="55"/>
      <c r="AO8" s="55"/>
      <c r="AP8" s="55"/>
      <c r="AQ8" s="55"/>
      <c r="AR8" s="55"/>
      <c r="AS8" s="55"/>
      <c r="AT8" s="55"/>
      <c r="AU8" s="66"/>
      <c r="AV8" s="55"/>
      <c r="AW8" s="55"/>
      <c r="AX8" s="55"/>
      <c r="AY8" s="55"/>
      <c r="AZ8" s="55"/>
      <c r="BA8" s="55"/>
      <c r="BB8" s="55"/>
      <c r="BC8" s="55"/>
      <c r="BD8" s="79"/>
      <c r="BE8" s="54"/>
      <c r="BF8" s="55"/>
      <c r="BG8" s="55"/>
      <c r="BH8" s="55"/>
      <c r="BI8" s="55"/>
      <c r="BJ8" s="55"/>
      <c r="BK8" s="55"/>
      <c r="BL8" s="55"/>
      <c r="BM8" s="79"/>
      <c r="BN8" s="54"/>
      <c r="BO8" s="55"/>
      <c r="BP8" s="55"/>
      <c r="BQ8" s="55"/>
      <c r="BR8" s="55"/>
      <c r="BS8" s="55"/>
      <c r="BT8" s="55"/>
      <c r="BU8" s="55"/>
      <c r="BV8" s="61"/>
    </row>
    <row r="9" spans="1:74" ht="15.75">
      <c r="A9" s="76"/>
      <c r="B9" s="84"/>
      <c r="C9" s="54"/>
      <c r="D9" s="55"/>
      <c r="E9" s="55"/>
      <c r="F9" s="55"/>
      <c r="G9" s="55"/>
      <c r="H9" s="55"/>
      <c r="I9" s="55"/>
      <c r="J9" s="55"/>
      <c r="K9" s="56"/>
      <c r="L9" s="65"/>
      <c r="M9" s="55"/>
      <c r="N9" s="55"/>
      <c r="O9" s="55"/>
      <c r="P9" s="55"/>
      <c r="Q9" s="55"/>
      <c r="R9" s="55"/>
      <c r="S9" s="55"/>
      <c r="T9" s="66"/>
      <c r="U9" s="55"/>
      <c r="V9" s="55"/>
      <c r="W9" s="55"/>
      <c r="X9" s="55"/>
      <c r="Y9" s="55"/>
      <c r="Z9" s="55"/>
      <c r="AA9" s="55"/>
      <c r="AB9" s="55"/>
      <c r="AC9" s="66"/>
      <c r="AD9" s="55"/>
      <c r="AE9" s="55"/>
      <c r="AF9" s="55"/>
      <c r="AG9" s="55"/>
      <c r="AH9" s="55"/>
      <c r="AI9" s="55"/>
      <c r="AJ9" s="55"/>
      <c r="AK9" s="55"/>
      <c r="AL9" s="66"/>
      <c r="AM9" s="55"/>
      <c r="AN9" s="55"/>
      <c r="AO9" s="55"/>
      <c r="AP9" s="55"/>
      <c r="AQ9" s="55"/>
      <c r="AR9" s="55"/>
      <c r="AS9" s="55"/>
      <c r="AT9" s="55"/>
      <c r="AU9" s="66"/>
      <c r="AV9" s="55"/>
      <c r="AW9" s="55"/>
      <c r="AX9" s="55"/>
      <c r="AY9" s="55"/>
      <c r="AZ9" s="55"/>
      <c r="BA9" s="55"/>
      <c r="BB9" s="55"/>
      <c r="BC9" s="55"/>
      <c r="BD9" s="79"/>
      <c r="BE9" s="54"/>
      <c r="BF9" s="55"/>
      <c r="BG9" s="55"/>
      <c r="BH9" s="55"/>
      <c r="BI9" s="55"/>
      <c r="BJ9" s="55"/>
      <c r="BK9" s="55"/>
      <c r="BL9" s="55"/>
      <c r="BM9" s="79"/>
      <c r="BN9" s="54"/>
      <c r="BO9" s="55"/>
      <c r="BP9" s="55"/>
      <c r="BQ9" s="55"/>
      <c r="BR9" s="55"/>
      <c r="BS9" s="55"/>
      <c r="BT9" s="55"/>
      <c r="BU9" s="55"/>
      <c r="BV9" s="61"/>
    </row>
    <row r="10" spans="1:74" ht="14.25" customHeight="1">
      <c r="A10" s="76"/>
      <c r="B10" s="84"/>
      <c r="C10" s="57"/>
      <c r="D10" s="58"/>
      <c r="E10" s="58"/>
      <c r="F10" s="58"/>
      <c r="G10" s="58"/>
      <c r="H10" s="58"/>
      <c r="I10" s="58"/>
      <c r="J10" s="58"/>
      <c r="K10" s="59"/>
      <c r="L10" s="67"/>
      <c r="M10" s="58"/>
      <c r="N10" s="58"/>
      <c r="O10" s="58"/>
      <c r="P10" s="58"/>
      <c r="Q10" s="58"/>
      <c r="R10" s="58"/>
      <c r="S10" s="58"/>
      <c r="T10" s="68"/>
      <c r="U10" s="58"/>
      <c r="V10" s="58"/>
      <c r="W10" s="58"/>
      <c r="X10" s="58"/>
      <c r="Y10" s="58"/>
      <c r="Z10" s="58"/>
      <c r="AA10" s="58"/>
      <c r="AB10" s="58"/>
      <c r="AC10" s="68"/>
      <c r="AD10" s="58"/>
      <c r="AE10" s="58"/>
      <c r="AF10" s="58"/>
      <c r="AG10" s="58"/>
      <c r="AH10" s="58"/>
      <c r="AI10" s="58"/>
      <c r="AJ10" s="58"/>
      <c r="AK10" s="58"/>
      <c r="AL10" s="68"/>
      <c r="AM10" s="58"/>
      <c r="AN10" s="58"/>
      <c r="AO10" s="58"/>
      <c r="AP10" s="58"/>
      <c r="AQ10" s="58"/>
      <c r="AR10" s="58"/>
      <c r="AS10" s="58"/>
      <c r="AT10" s="58"/>
      <c r="AU10" s="68"/>
      <c r="AV10" s="58"/>
      <c r="AW10" s="58"/>
      <c r="AX10" s="58"/>
      <c r="AY10" s="58"/>
      <c r="AZ10" s="58"/>
      <c r="BA10" s="58"/>
      <c r="BB10" s="58"/>
      <c r="BC10" s="58"/>
      <c r="BD10" s="80"/>
      <c r="BE10" s="57"/>
      <c r="BF10" s="58"/>
      <c r="BG10" s="58"/>
      <c r="BH10" s="58"/>
      <c r="BI10" s="58"/>
      <c r="BJ10" s="58"/>
      <c r="BK10" s="58"/>
      <c r="BL10" s="58"/>
      <c r="BM10" s="80"/>
      <c r="BN10" s="57"/>
      <c r="BO10" s="58"/>
      <c r="BP10" s="58"/>
      <c r="BQ10" s="58"/>
      <c r="BR10" s="58"/>
      <c r="BS10" s="58"/>
      <c r="BT10" s="58"/>
      <c r="BU10" s="58"/>
      <c r="BV10" s="62"/>
    </row>
    <row r="11" spans="1:74" ht="23.25" customHeight="1">
      <c r="A11" s="76"/>
      <c r="B11" s="84"/>
      <c r="C11" s="85">
        <v>1997</v>
      </c>
      <c r="D11" s="49">
        <v>1998</v>
      </c>
      <c r="E11" s="49">
        <v>1999</v>
      </c>
      <c r="F11" s="49">
        <v>2000</v>
      </c>
      <c r="G11" s="49">
        <v>2001</v>
      </c>
      <c r="H11" s="49">
        <v>2002</v>
      </c>
      <c r="I11" s="49">
        <v>2003</v>
      </c>
      <c r="J11" s="49">
        <v>2004</v>
      </c>
      <c r="K11" s="38"/>
      <c r="L11" s="87">
        <v>1997</v>
      </c>
      <c r="M11" s="49">
        <v>1998</v>
      </c>
      <c r="N11" s="49">
        <v>1999</v>
      </c>
      <c r="O11" s="49">
        <v>2000</v>
      </c>
      <c r="P11" s="49">
        <v>2001</v>
      </c>
      <c r="Q11" s="49">
        <v>2002</v>
      </c>
      <c r="R11" s="49">
        <v>2003</v>
      </c>
      <c r="S11" s="49">
        <v>2004</v>
      </c>
      <c r="T11" s="38"/>
      <c r="U11" s="49">
        <v>1997</v>
      </c>
      <c r="V11" s="49">
        <v>1998</v>
      </c>
      <c r="W11" s="49">
        <v>1999</v>
      </c>
      <c r="X11" s="49">
        <v>2000</v>
      </c>
      <c r="Y11" s="49">
        <v>2001</v>
      </c>
      <c r="Z11" s="49">
        <v>2002</v>
      </c>
      <c r="AA11" s="49">
        <v>2003</v>
      </c>
      <c r="AB11" s="49">
        <v>2004</v>
      </c>
      <c r="AC11" s="38"/>
      <c r="AD11" s="49">
        <v>1997</v>
      </c>
      <c r="AE11" s="49">
        <v>1998</v>
      </c>
      <c r="AF11" s="49">
        <v>1999</v>
      </c>
      <c r="AG11" s="49">
        <v>2000</v>
      </c>
      <c r="AH11" s="49">
        <v>2001</v>
      </c>
      <c r="AI11" s="49">
        <v>2002</v>
      </c>
      <c r="AJ11" s="49">
        <v>2003</v>
      </c>
      <c r="AK11" s="49">
        <v>2004</v>
      </c>
      <c r="AL11" s="38"/>
      <c r="AM11" s="49">
        <v>1997</v>
      </c>
      <c r="AN11" s="49">
        <v>1998</v>
      </c>
      <c r="AO11" s="49">
        <v>1999</v>
      </c>
      <c r="AP11" s="49">
        <v>2000</v>
      </c>
      <c r="AQ11" s="49">
        <v>2001</v>
      </c>
      <c r="AR11" s="49">
        <v>2002</v>
      </c>
      <c r="AS11" s="49">
        <v>2003</v>
      </c>
      <c r="AT11" s="49">
        <v>2004</v>
      </c>
      <c r="AU11" s="38"/>
      <c r="AV11" s="49">
        <v>1997</v>
      </c>
      <c r="AW11" s="49">
        <v>1998</v>
      </c>
      <c r="AX11" s="49">
        <v>1999</v>
      </c>
      <c r="AY11" s="49">
        <v>2000</v>
      </c>
      <c r="AZ11" s="49">
        <v>2001</v>
      </c>
      <c r="BA11" s="49">
        <v>2002</v>
      </c>
      <c r="BB11" s="49">
        <v>2003</v>
      </c>
      <c r="BC11" s="49">
        <v>2004</v>
      </c>
      <c r="BD11" s="38"/>
      <c r="BE11" s="49">
        <v>1997</v>
      </c>
      <c r="BF11" s="49">
        <v>1998</v>
      </c>
      <c r="BG11" s="49">
        <v>1999</v>
      </c>
      <c r="BH11" s="49">
        <v>2000</v>
      </c>
      <c r="BI11" s="49">
        <v>2001</v>
      </c>
      <c r="BJ11" s="49">
        <v>2002</v>
      </c>
      <c r="BK11" s="49">
        <v>2003</v>
      </c>
      <c r="BL11" s="49">
        <v>2004</v>
      </c>
      <c r="BM11" s="38"/>
      <c r="BN11" s="49">
        <v>1997</v>
      </c>
      <c r="BO11" s="49">
        <v>1998</v>
      </c>
      <c r="BP11" s="49">
        <v>1999</v>
      </c>
      <c r="BQ11" s="49">
        <v>2000</v>
      </c>
      <c r="BR11" s="49">
        <v>2001</v>
      </c>
      <c r="BS11" s="49">
        <v>2002</v>
      </c>
      <c r="BT11" s="49">
        <v>2003</v>
      </c>
      <c r="BU11" s="49">
        <v>2004</v>
      </c>
      <c r="BV11" s="40"/>
    </row>
    <row r="12" spans="1:74" ht="16.5">
      <c r="A12" s="76"/>
      <c r="B12" s="84"/>
      <c r="C12" s="86"/>
      <c r="D12" s="50"/>
      <c r="E12" s="50"/>
      <c r="F12" s="50"/>
      <c r="G12" s="50"/>
      <c r="H12" s="50"/>
      <c r="I12" s="50"/>
      <c r="J12" s="50"/>
      <c r="K12" s="39">
        <v>2005</v>
      </c>
      <c r="L12" s="88"/>
      <c r="M12" s="50"/>
      <c r="N12" s="50"/>
      <c r="O12" s="50"/>
      <c r="P12" s="50"/>
      <c r="Q12" s="50"/>
      <c r="R12" s="50"/>
      <c r="S12" s="50"/>
      <c r="T12" s="39">
        <v>2005</v>
      </c>
      <c r="U12" s="50"/>
      <c r="V12" s="50"/>
      <c r="W12" s="50"/>
      <c r="X12" s="50"/>
      <c r="Y12" s="50"/>
      <c r="Z12" s="50"/>
      <c r="AA12" s="50"/>
      <c r="AB12" s="50"/>
      <c r="AC12" s="39">
        <v>2005</v>
      </c>
      <c r="AD12" s="50"/>
      <c r="AE12" s="50"/>
      <c r="AF12" s="50"/>
      <c r="AG12" s="50"/>
      <c r="AH12" s="50"/>
      <c r="AI12" s="50"/>
      <c r="AJ12" s="50"/>
      <c r="AK12" s="50"/>
      <c r="AL12" s="39">
        <v>2005</v>
      </c>
      <c r="AM12" s="50"/>
      <c r="AN12" s="50"/>
      <c r="AO12" s="50"/>
      <c r="AP12" s="50"/>
      <c r="AQ12" s="50"/>
      <c r="AR12" s="50"/>
      <c r="AS12" s="50"/>
      <c r="AT12" s="50"/>
      <c r="AU12" s="39">
        <v>2005</v>
      </c>
      <c r="AV12" s="50"/>
      <c r="AW12" s="50"/>
      <c r="AX12" s="50"/>
      <c r="AY12" s="50"/>
      <c r="AZ12" s="50"/>
      <c r="BA12" s="50"/>
      <c r="BB12" s="50"/>
      <c r="BC12" s="50"/>
      <c r="BD12" s="39">
        <v>2005</v>
      </c>
      <c r="BE12" s="50"/>
      <c r="BF12" s="50"/>
      <c r="BG12" s="50"/>
      <c r="BH12" s="50"/>
      <c r="BI12" s="50"/>
      <c r="BJ12" s="50"/>
      <c r="BK12" s="50"/>
      <c r="BL12" s="50"/>
      <c r="BM12" s="39">
        <v>2005</v>
      </c>
      <c r="BN12" s="50"/>
      <c r="BO12" s="50"/>
      <c r="BP12" s="50"/>
      <c r="BQ12" s="50"/>
      <c r="BR12" s="50"/>
      <c r="BS12" s="50"/>
      <c r="BT12" s="50"/>
      <c r="BU12" s="50"/>
      <c r="BV12" s="41">
        <v>2005</v>
      </c>
    </row>
    <row r="13" spans="1:74" ht="15.75">
      <c r="A13" s="14"/>
      <c r="B13" s="15"/>
      <c r="C13" s="16"/>
      <c r="D13" s="14"/>
      <c r="E13" s="14"/>
      <c r="F13" s="14"/>
      <c r="G13" s="14"/>
      <c r="H13" s="14"/>
      <c r="I13" s="14"/>
      <c r="J13" s="14"/>
      <c r="K13" s="14"/>
      <c r="L13" s="23"/>
      <c r="M13" s="14"/>
      <c r="N13" s="14"/>
      <c r="O13" s="14"/>
      <c r="P13" s="14"/>
      <c r="Q13" s="14"/>
      <c r="R13" s="14"/>
      <c r="S13" s="14"/>
      <c r="T13" s="14"/>
      <c r="U13" s="17"/>
      <c r="V13" s="14"/>
      <c r="W13" s="14"/>
      <c r="X13" s="14"/>
      <c r="Y13" s="14"/>
      <c r="Z13" s="14"/>
      <c r="AA13" s="14"/>
      <c r="AB13" s="14"/>
      <c r="AC13" s="14"/>
      <c r="AD13" s="17"/>
      <c r="AE13" s="14"/>
      <c r="AF13" s="14"/>
      <c r="AG13" s="14"/>
      <c r="AH13" s="14"/>
      <c r="AI13" s="14"/>
      <c r="AJ13" s="14"/>
      <c r="AK13" s="14"/>
      <c r="AL13" s="14"/>
      <c r="AM13" s="17"/>
      <c r="AN13" s="14"/>
      <c r="AO13" s="17"/>
      <c r="AP13" s="14"/>
      <c r="AQ13" s="14"/>
      <c r="AR13" s="14"/>
      <c r="AS13" s="14"/>
      <c r="AT13" s="14"/>
      <c r="AU13" s="14"/>
      <c r="AV13" s="17"/>
      <c r="AW13" s="14"/>
      <c r="AX13" s="14"/>
      <c r="AY13" s="14"/>
      <c r="AZ13" s="14"/>
      <c r="BA13" s="14"/>
      <c r="BB13" s="14"/>
      <c r="BC13" s="14"/>
      <c r="BD13" s="14"/>
      <c r="BE13" s="17"/>
      <c r="BF13" s="14"/>
      <c r="BG13" s="14"/>
      <c r="BH13" s="14"/>
      <c r="BI13" s="14"/>
      <c r="BJ13" s="14"/>
      <c r="BK13" s="14"/>
      <c r="BL13" s="14"/>
      <c r="BM13" s="14"/>
      <c r="BN13" s="17"/>
      <c r="BO13" s="14"/>
      <c r="BP13" s="14"/>
      <c r="BQ13" s="14"/>
      <c r="BR13" s="14"/>
      <c r="BS13" s="14"/>
      <c r="BT13" s="14"/>
      <c r="BU13" s="14"/>
      <c r="BV13" s="42"/>
    </row>
    <row r="14" spans="1:76" ht="16.5">
      <c r="A14" s="4" t="s">
        <v>2</v>
      </c>
      <c r="B14" s="6" t="s">
        <v>3</v>
      </c>
      <c r="C14" s="8">
        <v>3071483</v>
      </c>
      <c r="D14" s="18">
        <v>3534509</v>
      </c>
      <c r="E14" s="18">
        <v>4177211</v>
      </c>
      <c r="F14" s="11" t="s">
        <v>30</v>
      </c>
      <c r="G14" s="11">
        <v>5436996</v>
      </c>
      <c r="H14" s="20">
        <v>4573139</v>
      </c>
      <c r="I14" s="32">
        <v>5100796</v>
      </c>
      <c r="J14" s="32">
        <v>5540350</v>
      </c>
      <c r="K14" s="32">
        <v>5883782</v>
      </c>
      <c r="L14" s="24">
        <v>1726344</v>
      </c>
      <c r="M14" s="22">
        <v>1875489</v>
      </c>
      <c r="N14" s="22">
        <v>2044359</v>
      </c>
      <c r="O14" s="11" t="s">
        <v>45</v>
      </c>
      <c r="P14" s="11">
        <v>2327091</v>
      </c>
      <c r="Q14" s="21">
        <v>2030962</v>
      </c>
      <c r="R14" s="32">
        <v>2122683</v>
      </c>
      <c r="S14" s="32">
        <v>2292931</v>
      </c>
      <c r="T14" s="32">
        <v>2495380</v>
      </c>
      <c r="U14" s="22">
        <v>5201.9</v>
      </c>
      <c r="V14" s="22">
        <v>5646.1</v>
      </c>
      <c r="W14" s="22">
        <v>6027.6</v>
      </c>
      <c r="X14" s="11" t="s">
        <v>60</v>
      </c>
      <c r="Y14" s="11">
        <v>6268.3</v>
      </c>
      <c r="Z14" s="25">
        <v>5425.4</v>
      </c>
      <c r="AA14" s="33">
        <v>5244.4</v>
      </c>
      <c r="AB14" s="33">
        <v>5131.5</v>
      </c>
      <c r="AC14" s="33">
        <v>5085.7</v>
      </c>
      <c r="AD14" s="10">
        <v>233482</v>
      </c>
      <c r="AE14" s="10">
        <v>262112</v>
      </c>
      <c r="AF14" s="10">
        <v>292727</v>
      </c>
      <c r="AG14" s="11" t="s">
        <v>77</v>
      </c>
      <c r="AH14" s="11">
        <v>344730</v>
      </c>
      <c r="AI14" s="9">
        <v>315779</v>
      </c>
      <c r="AJ14" s="32">
        <v>316369</v>
      </c>
      <c r="AK14" s="32">
        <v>323793</v>
      </c>
      <c r="AL14" s="32">
        <v>335870</v>
      </c>
      <c r="AM14" s="10">
        <v>821540</v>
      </c>
      <c r="AN14" s="10">
        <v>936618</v>
      </c>
      <c r="AO14" s="10">
        <v>1075364</v>
      </c>
      <c r="AP14" s="10">
        <v>1120309</v>
      </c>
      <c r="AQ14" s="10">
        <v>1181091</v>
      </c>
      <c r="AR14" s="9">
        <v>1024364</v>
      </c>
      <c r="AS14" s="36">
        <v>993948</v>
      </c>
      <c r="AT14" s="32">
        <v>1057486</v>
      </c>
      <c r="AU14" s="32">
        <v>1092128</v>
      </c>
      <c r="AV14" s="10">
        <v>56029</v>
      </c>
      <c r="AW14" s="10">
        <v>53714</v>
      </c>
      <c r="AX14" s="10">
        <v>54594</v>
      </c>
      <c r="AY14" s="10">
        <v>55319</v>
      </c>
      <c r="AZ14" s="10">
        <v>56904</v>
      </c>
      <c r="BA14" s="10">
        <v>46714</v>
      </c>
      <c r="BB14" s="34">
        <v>53062</v>
      </c>
      <c r="BC14" s="34">
        <v>54660</v>
      </c>
      <c r="BD14" s="34">
        <v>52819</v>
      </c>
      <c r="BE14" s="10">
        <v>141305</v>
      </c>
      <c r="BF14" s="10">
        <v>151005</v>
      </c>
      <c r="BG14" s="10">
        <v>153572</v>
      </c>
      <c r="BH14" s="11" t="s">
        <v>75</v>
      </c>
      <c r="BI14" s="11">
        <v>157459</v>
      </c>
      <c r="BJ14" s="9">
        <v>140510</v>
      </c>
      <c r="BK14" s="32">
        <v>147643</v>
      </c>
      <c r="BL14" s="32">
        <v>155507</v>
      </c>
      <c r="BM14" s="32">
        <v>169238</v>
      </c>
      <c r="BN14" s="10">
        <v>264924</v>
      </c>
      <c r="BO14" s="10">
        <v>292046</v>
      </c>
      <c r="BP14" s="10">
        <v>324994</v>
      </c>
      <c r="BQ14" s="11" t="s">
        <v>76</v>
      </c>
      <c r="BR14" s="11">
        <v>347823</v>
      </c>
      <c r="BS14" s="9">
        <v>335021</v>
      </c>
      <c r="BT14" s="32">
        <v>356756</v>
      </c>
      <c r="BU14" s="32">
        <v>394463</v>
      </c>
      <c r="BV14" s="32">
        <v>452968</v>
      </c>
      <c r="BW14" s="36"/>
      <c r="BX14" s="36"/>
    </row>
    <row r="15" spans="1:76" ht="15.75">
      <c r="A15" s="2"/>
      <c r="B15" s="7"/>
      <c r="C15" s="8"/>
      <c r="D15" s="18"/>
      <c r="E15" s="13"/>
      <c r="F15" s="19"/>
      <c r="G15" s="19"/>
      <c r="H15" s="20"/>
      <c r="I15" s="32"/>
      <c r="J15" s="44"/>
      <c r="K15" s="44"/>
      <c r="L15" s="24"/>
      <c r="M15" s="22"/>
      <c r="N15" s="22"/>
      <c r="O15" s="22"/>
      <c r="P15" s="22"/>
      <c r="Q15" s="21"/>
      <c r="R15" s="32"/>
      <c r="S15" s="44"/>
      <c r="T15" s="44"/>
      <c r="U15" s="22"/>
      <c r="V15" s="22"/>
      <c r="W15" s="22"/>
      <c r="X15" s="22"/>
      <c r="Y15" s="22"/>
      <c r="Z15" s="25"/>
      <c r="AA15" s="33"/>
      <c r="AB15" s="46"/>
      <c r="AC15" s="46"/>
      <c r="AD15" s="10"/>
      <c r="AE15" s="10"/>
      <c r="AF15" s="10"/>
      <c r="AG15" s="10"/>
      <c r="AH15" s="10"/>
      <c r="AI15" s="9"/>
      <c r="AJ15" s="32"/>
      <c r="AK15" s="44"/>
      <c r="AL15" s="44"/>
      <c r="AM15" s="10"/>
      <c r="AN15" s="10"/>
      <c r="AO15" s="10"/>
      <c r="AP15" s="10"/>
      <c r="AQ15" s="10"/>
      <c r="AR15" s="9"/>
      <c r="AS15" s="32"/>
      <c r="AT15" s="44"/>
      <c r="AU15" s="44"/>
      <c r="AV15" s="10"/>
      <c r="AW15" s="10"/>
      <c r="AX15" s="10"/>
      <c r="AY15" s="10"/>
      <c r="AZ15" s="10"/>
      <c r="BA15" s="10"/>
      <c r="BB15" s="34"/>
      <c r="BC15" s="45"/>
      <c r="BD15" s="45"/>
      <c r="BE15" s="10"/>
      <c r="BF15" s="10"/>
      <c r="BG15" s="10"/>
      <c r="BH15" s="10"/>
      <c r="BI15" s="10"/>
      <c r="BJ15" s="9"/>
      <c r="BK15" s="32"/>
      <c r="BL15" s="44"/>
      <c r="BM15" s="44"/>
      <c r="BN15" s="10"/>
      <c r="BO15" s="10"/>
      <c r="BP15" s="10"/>
      <c r="BQ15" s="10"/>
      <c r="BR15" s="10"/>
      <c r="BS15" s="9"/>
      <c r="BT15" s="32"/>
      <c r="BU15" s="44"/>
      <c r="BV15" s="44"/>
      <c r="BW15" s="36"/>
      <c r="BX15" s="36"/>
    </row>
    <row r="16" spans="1:76" ht="15.75">
      <c r="A16" s="2" t="s">
        <v>130</v>
      </c>
      <c r="B16" s="7" t="s">
        <v>4</v>
      </c>
      <c r="C16" s="8">
        <v>691975</v>
      </c>
      <c r="D16" s="18">
        <v>875574</v>
      </c>
      <c r="E16" s="18">
        <v>992765</v>
      </c>
      <c r="F16" s="11" t="s">
        <v>31</v>
      </c>
      <c r="G16" s="11">
        <v>1129221</v>
      </c>
      <c r="H16" s="20">
        <v>1021478</v>
      </c>
      <c r="I16" s="32">
        <v>1031801</v>
      </c>
      <c r="J16" s="32">
        <v>1043255</v>
      </c>
      <c r="K16" s="32">
        <v>1095936</v>
      </c>
      <c r="L16" s="24">
        <v>684349</v>
      </c>
      <c r="M16" s="22">
        <v>831401</v>
      </c>
      <c r="N16" s="22">
        <v>909177</v>
      </c>
      <c r="O16" s="11" t="s">
        <v>46</v>
      </c>
      <c r="P16" s="11">
        <v>932437</v>
      </c>
      <c r="Q16" s="21">
        <v>860568</v>
      </c>
      <c r="R16" s="32">
        <v>848174</v>
      </c>
      <c r="S16" s="32">
        <v>895709</v>
      </c>
      <c r="T16" s="32">
        <v>1001845</v>
      </c>
      <c r="U16" s="22">
        <v>2258</v>
      </c>
      <c r="V16" s="22">
        <v>2547</v>
      </c>
      <c r="W16" s="22">
        <v>2617.5</v>
      </c>
      <c r="X16" s="11" t="s">
        <v>61</v>
      </c>
      <c r="Y16" s="11">
        <v>2531.1</v>
      </c>
      <c r="Z16" s="25">
        <v>2236.4</v>
      </c>
      <c r="AA16" s="33">
        <v>2117.4</v>
      </c>
      <c r="AB16" s="33">
        <v>2003.9</v>
      </c>
      <c r="AC16" s="33">
        <v>1986.6</v>
      </c>
      <c r="AD16" s="10">
        <v>114560</v>
      </c>
      <c r="AE16" s="10">
        <v>135830</v>
      </c>
      <c r="AF16" s="10">
        <v>143786</v>
      </c>
      <c r="AG16" s="11" t="s">
        <v>78</v>
      </c>
      <c r="AH16" s="11">
        <v>157595</v>
      </c>
      <c r="AI16" s="9">
        <v>151299</v>
      </c>
      <c r="AJ16" s="32">
        <v>146636</v>
      </c>
      <c r="AK16" s="32">
        <v>144829</v>
      </c>
      <c r="AL16" s="32">
        <v>146591</v>
      </c>
      <c r="AM16" s="10">
        <v>386821</v>
      </c>
      <c r="AN16" s="10">
        <v>491972</v>
      </c>
      <c r="AO16" s="10">
        <v>544370</v>
      </c>
      <c r="AP16" s="10">
        <v>493564</v>
      </c>
      <c r="AQ16" s="10">
        <v>536637</v>
      </c>
      <c r="AR16" s="9">
        <v>487692</v>
      </c>
      <c r="AS16" s="36">
        <v>470548</v>
      </c>
      <c r="AT16" s="32">
        <v>471668</v>
      </c>
      <c r="AU16" s="32">
        <v>483477</v>
      </c>
      <c r="AV16" s="10">
        <v>13361</v>
      </c>
      <c r="AW16" s="10">
        <v>14502</v>
      </c>
      <c r="AX16" s="10">
        <v>16647</v>
      </c>
      <c r="AY16" s="10">
        <v>17759</v>
      </c>
      <c r="AZ16" s="10">
        <v>20288</v>
      </c>
      <c r="BA16" s="10">
        <v>17376</v>
      </c>
      <c r="BB16" s="34">
        <v>16489</v>
      </c>
      <c r="BC16" s="34">
        <v>14203</v>
      </c>
      <c r="BD16" s="34">
        <v>13903</v>
      </c>
      <c r="BE16" s="10">
        <v>71251</v>
      </c>
      <c r="BF16" s="10">
        <v>88088</v>
      </c>
      <c r="BG16" s="10">
        <v>97425</v>
      </c>
      <c r="BH16" s="11" t="s">
        <v>92</v>
      </c>
      <c r="BI16" s="11">
        <v>97454</v>
      </c>
      <c r="BJ16" s="9">
        <v>88462</v>
      </c>
      <c r="BK16" s="32">
        <v>87841</v>
      </c>
      <c r="BL16" s="32">
        <v>88624</v>
      </c>
      <c r="BM16" s="32">
        <v>97333</v>
      </c>
      <c r="BN16" s="10">
        <v>105242</v>
      </c>
      <c r="BO16" s="10">
        <v>130203</v>
      </c>
      <c r="BP16" s="10">
        <v>142898</v>
      </c>
      <c r="BQ16" s="11" t="s">
        <v>93</v>
      </c>
      <c r="BR16" s="11">
        <v>138545</v>
      </c>
      <c r="BS16" s="9">
        <v>137726</v>
      </c>
      <c r="BT16" s="32">
        <v>138802</v>
      </c>
      <c r="BU16" s="32">
        <v>141423</v>
      </c>
      <c r="BV16" s="32">
        <v>160323</v>
      </c>
      <c r="BW16" s="36"/>
      <c r="BX16" s="36"/>
    </row>
    <row r="17" spans="1:76" ht="15.75">
      <c r="A17" s="2" t="s">
        <v>5</v>
      </c>
      <c r="B17" s="7" t="s">
        <v>6</v>
      </c>
      <c r="C17" s="8">
        <v>65788</v>
      </c>
      <c r="D17" s="18">
        <v>106887</v>
      </c>
      <c r="E17" s="18">
        <v>108252</v>
      </c>
      <c r="F17" s="11" t="s">
        <v>32</v>
      </c>
      <c r="G17" s="11">
        <v>53451</v>
      </c>
      <c r="H17" s="20" t="s">
        <v>15</v>
      </c>
      <c r="I17" s="32" t="s">
        <v>122</v>
      </c>
      <c r="J17" s="32" t="s">
        <v>122</v>
      </c>
      <c r="K17" s="32" t="s">
        <v>122</v>
      </c>
      <c r="L17" s="24">
        <v>64399</v>
      </c>
      <c r="M17" s="22">
        <v>93659</v>
      </c>
      <c r="N17" s="22">
        <v>109551</v>
      </c>
      <c r="O17" s="11" t="s">
        <v>47</v>
      </c>
      <c r="P17" s="11">
        <v>95034</v>
      </c>
      <c r="Q17" s="21" t="s">
        <v>15</v>
      </c>
      <c r="R17" s="32">
        <v>63914</v>
      </c>
      <c r="S17" s="32" t="s">
        <v>123</v>
      </c>
      <c r="T17" s="32" t="s">
        <v>123</v>
      </c>
      <c r="U17" s="22">
        <f>51.6</f>
        <v>51.6</v>
      </c>
      <c r="V17" s="22">
        <f>76.5</f>
        <v>76.5</v>
      </c>
      <c r="W17" s="22">
        <v>60.7</v>
      </c>
      <c r="X17" s="11" t="s">
        <v>62</v>
      </c>
      <c r="Y17" s="11">
        <v>26.3</v>
      </c>
      <c r="Z17" s="25" t="s">
        <v>117</v>
      </c>
      <c r="AA17" s="33">
        <v>33</v>
      </c>
      <c r="AB17" s="33">
        <v>32.5</v>
      </c>
      <c r="AC17" s="33">
        <v>30.1</v>
      </c>
      <c r="AD17" s="10">
        <v>4034</v>
      </c>
      <c r="AE17" s="10">
        <v>5880</v>
      </c>
      <c r="AF17" s="10">
        <v>5032</v>
      </c>
      <c r="AG17" s="11" t="s">
        <v>79</v>
      </c>
      <c r="AH17" s="11">
        <v>2963</v>
      </c>
      <c r="AI17" s="9" t="s">
        <v>15</v>
      </c>
      <c r="AJ17" s="32">
        <v>4725</v>
      </c>
      <c r="AK17" s="32">
        <v>4774</v>
      </c>
      <c r="AL17" s="32">
        <v>4248</v>
      </c>
      <c r="AM17" s="10">
        <v>79663</v>
      </c>
      <c r="AN17" s="10">
        <v>119479</v>
      </c>
      <c r="AO17" s="10">
        <v>118832</v>
      </c>
      <c r="AP17" s="10">
        <v>42228</v>
      </c>
      <c r="AQ17" s="10">
        <v>45570</v>
      </c>
      <c r="AR17" s="9" t="s">
        <v>15</v>
      </c>
      <c r="AS17" s="32" t="s">
        <v>123</v>
      </c>
      <c r="AT17" s="32" t="s">
        <v>123</v>
      </c>
      <c r="AU17" s="32" t="s">
        <v>123</v>
      </c>
      <c r="AV17" s="10">
        <v>1695</v>
      </c>
      <c r="AW17" s="10">
        <v>2138</v>
      </c>
      <c r="AX17" s="10">
        <v>2007</v>
      </c>
      <c r="AY17" s="10">
        <v>1180</v>
      </c>
      <c r="AZ17" s="10">
        <v>1161</v>
      </c>
      <c r="BA17" s="10" t="s">
        <v>15</v>
      </c>
      <c r="BB17" s="34" t="s">
        <v>122</v>
      </c>
      <c r="BC17" s="34" t="s">
        <v>122</v>
      </c>
      <c r="BD17" s="34" t="s">
        <v>122</v>
      </c>
      <c r="BE17" s="10">
        <v>2669</v>
      </c>
      <c r="BF17" s="10">
        <v>2908</v>
      </c>
      <c r="BG17" s="10">
        <v>3139</v>
      </c>
      <c r="BH17" s="11" t="s">
        <v>94</v>
      </c>
      <c r="BI17" s="11">
        <v>1748</v>
      </c>
      <c r="BJ17" s="10" t="s">
        <v>15</v>
      </c>
      <c r="BK17" s="32" t="s">
        <v>123</v>
      </c>
      <c r="BL17" s="32" t="s">
        <v>123</v>
      </c>
      <c r="BM17" s="32" t="s">
        <v>123</v>
      </c>
      <c r="BN17" s="10">
        <v>10882</v>
      </c>
      <c r="BO17" s="10">
        <v>9133</v>
      </c>
      <c r="BP17" s="10">
        <v>13661</v>
      </c>
      <c r="BQ17" s="11" t="s">
        <v>95</v>
      </c>
      <c r="BR17" s="11">
        <v>12330</v>
      </c>
      <c r="BS17" s="10" t="s">
        <v>15</v>
      </c>
      <c r="BT17" s="32">
        <v>5761</v>
      </c>
      <c r="BU17" s="32">
        <v>14661</v>
      </c>
      <c r="BV17" s="32">
        <v>23235</v>
      </c>
      <c r="BW17" s="36"/>
      <c r="BX17" s="36"/>
    </row>
    <row r="18" spans="1:76" ht="15.75">
      <c r="A18" s="2" t="s">
        <v>7</v>
      </c>
      <c r="B18" s="7" t="s">
        <v>8</v>
      </c>
      <c r="C18" s="8">
        <v>192552</v>
      </c>
      <c r="D18" s="18">
        <v>195855</v>
      </c>
      <c r="E18" s="18">
        <v>207312</v>
      </c>
      <c r="F18" s="11" t="s">
        <v>33</v>
      </c>
      <c r="G18" s="11">
        <v>253693</v>
      </c>
      <c r="H18" s="20">
        <v>204009</v>
      </c>
      <c r="I18" s="32">
        <v>241727</v>
      </c>
      <c r="J18" s="32">
        <v>218407</v>
      </c>
      <c r="K18" s="32">
        <v>233534</v>
      </c>
      <c r="L18" s="24">
        <v>143138</v>
      </c>
      <c r="M18" s="22">
        <v>142124</v>
      </c>
      <c r="N18" s="22">
        <v>143870</v>
      </c>
      <c r="O18" s="11" t="s">
        <v>48</v>
      </c>
      <c r="P18" s="11">
        <v>165969</v>
      </c>
      <c r="Q18" s="21">
        <v>142752</v>
      </c>
      <c r="R18" s="32">
        <v>162526</v>
      </c>
      <c r="S18" s="32">
        <v>166999</v>
      </c>
      <c r="T18" s="32">
        <v>182227</v>
      </c>
      <c r="U18" s="22">
        <f>394.6</f>
        <v>394.6</v>
      </c>
      <c r="V18" s="22">
        <f>379</f>
        <v>379</v>
      </c>
      <c r="W18" s="22">
        <v>365.5</v>
      </c>
      <c r="X18" s="11" t="s">
        <v>63</v>
      </c>
      <c r="Y18" s="11">
        <v>371.6</v>
      </c>
      <c r="Z18" s="25">
        <v>314.2</v>
      </c>
      <c r="AA18" s="33">
        <v>308.7</v>
      </c>
      <c r="AB18" s="33">
        <v>281.2</v>
      </c>
      <c r="AC18" s="33">
        <v>276.6</v>
      </c>
      <c r="AD18" s="10">
        <v>25557</v>
      </c>
      <c r="AE18" s="10">
        <v>25350</v>
      </c>
      <c r="AF18" s="10">
        <v>25783</v>
      </c>
      <c r="AG18" s="11" t="s">
        <v>80</v>
      </c>
      <c r="AH18" s="11">
        <v>29586</v>
      </c>
      <c r="AI18" s="9">
        <v>29823</v>
      </c>
      <c r="AJ18" s="32">
        <v>28900</v>
      </c>
      <c r="AK18" s="32">
        <v>28554</v>
      </c>
      <c r="AL18" s="32">
        <v>28248</v>
      </c>
      <c r="AM18" s="10">
        <v>91583</v>
      </c>
      <c r="AN18" s="10">
        <v>92882</v>
      </c>
      <c r="AO18" s="10">
        <v>100062</v>
      </c>
      <c r="AP18" s="10">
        <v>114710</v>
      </c>
      <c r="AQ18" s="10">
        <v>118532</v>
      </c>
      <c r="AR18" s="9">
        <v>105227</v>
      </c>
      <c r="AS18" s="36">
        <v>104859</v>
      </c>
      <c r="AT18" s="32">
        <v>94557</v>
      </c>
      <c r="AU18" s="32">
        <v>91581</v>
      </c>
      <c r="AV18" s="10">
        <v>2287</v>
      </c>
      <c r="AW18" s="10">
        <v>2306</v>
      </c>
      <c r="AX18" s="10">
        <v>2404</v>
      </c>
      <c r="AY18" s="10">
        <v>3151</v>
      </c>
      <c r="AZ18" s="10">
        <v>5462</v>
      </c>
      <c r="BA18" s="10">
        <v>2271</v>
      </c>
      <c r="BB18" s="34">
        <v>2349</v>
      </c>
      <c r="BC18" s="34">
        <v>2294</v>
      </c>
      <c r="BD18" s="34">
        <v>2331</v>
      </c>
      <c r="BE18" s="10">
        <v>15443</v>
      </c>
      <c r="BF18" s="10">
        <v>14892</v>
      </c>
      <c r="BG18" s="10">
        <v>14942</v>
      </c>
      <c r="BH18" s="11" t="s">
        <v>96</v>
      </c>
      <c r="BI18" s="11">
        <v>15971</v>
      </c>
      <c r="BJ18" s="9">
        <v>14405</v>
      </c>
      <c r="BK18" s="32">
        <v>15718</v>
      </c>
      <c r="BL18" s="32">
        <v>16933</v>
      </c>
      <c r="BM18" s="32">
        <v>18438</v>
      </c>
      <c r="BN18" s="10">
        <v>16257</v>
      </c>
      <c r="BO18" s="10">
        <v>14403</v>
      </c>
      <c r="BP18" s="10">
        <v>15768</v>
      </c>
      <c r="BQ18" s="11" t="s">
        <v>97</v>
      </c>
      <c r="BR18" s="11">
        <v>17587</v>
      </c>
      <c r="BS18" s="9">
        <v>18707</v>
      </c>
      <c r="BT18" s="32">
        <v>21524</v>
      </c>
      <c r="BU18" s="32">
        <v>22751</v>
      </c>
      <c r="BV18" s="32">
        <v>25889</v>
      </c>
      <c r="BW18" s="36"/>
      <c r="BX18" s="36"/>
    </row>
    <row r="19" spans="1:76" ht="15.75">
      <c r="A19" s="2" t="s">
        <v>9</v>
      </c>
      <c r="B19" s="7" t="s">
        <v>10</v>
      </c>
      <c r="C19" s="8">
        <v>67322</v>
      </c>
      <c r="D19" s="18">
        <v>84530</v>
      </c>
      <c r="E19" s="18">
        <v>107694</v>
      </c>
      <c r="F19" s="11" t="s">
        <v>34</v>
      </c>
      <c r="G19" s="11">
        <v>113816</v>
      </c>
      <c r="H19" s="20">
        <v>97161</v>
      </c>
      <c r="I19" s="32">
        <v>81402</v>
      </c>
      <c r="J19" s="32">
        <v>50330</v>
      </c>
      <c r="K19" s="32">
        <v>55176</v>
      </c>
      <c r="L19" s="24">
        <v>89304</v>
      </c>
      <c r="M19" s="22">
        <v>96718</v>
      </c>
      <c r="N19" s="22">
        <v>111551</v>
      </c>
      <c r="O19" s="11" t="s">
        <v>49</v>
      </c>
      <c r="P19" s="11">
        <v>95137</v>
      </c>
      <c r="Q19" s="21">
        <v>92429</v>
      </c>
      <c r="R19" s="32">
        <v>74830</v>
      </c>
      <c r="S19" s="32">
        <v>47955</v>
      </c>
      <c r="T19" s="32">
        <v>57621</v>
      </c>
      <c r="U19" s="22">
        <f>266</f>
        <v>266</v>
      </c>
      <c r="V19" s="22">
        <f>289.4</f>
        <v>289.4</v>
      </c>
      <c r="W19" s="22">
        <v>299.6</v>
      </c>
      <c r="X19" s="11" t="s">
        <v>64</v>
      </c>
      <c r="Y19" s="11">
        <v>286.5</v>
      </c>
      <c r="Z19" s="25">
        <v>247.6</v>
      </c>
      <c r="AA19" s="33">
        <v>180.9</v>
      </c>
      <c r="AB19" s="33">
        <v>131.6</v>
      </c>
      <c r="AC19" s="33">
        <v>143.2</v>
      </c>
      <c r="AD19" s="10">
        <v>14272</v>
      </c>
      <c r="AE19" s="10">
        <v>16595</v>
      </c>
      <c r="AF19" s="10">
        <v>19528</v>
      </c>
      <c r="AG19" s="11" t="s">
        <v>81</v>
      </c>
      <c r="AH19" s="11">
        <v>20219</v>
      </c>
      <c r="AI19" s="9">
        <v>19048</v>
      </c>
      <c r="AJ19" s="32">
        <v>14660</v>
      </c>
      <c r="AK19" s="32">
        <v>9443</v>
      </c>
      <c r="AL19" s="32">
        <v>10514</v>
      </c>
      <c r="AM19" s="10">
        <v>29002</v>
      </c>
      <c r="AN19" s="10">
        <v>33871</v>
      </c>
      <c r="AO19" s="10">
        <v>38047</v>
      </c>
      <c r="AP19" s="10">
        <v>44312</v>
      </c>
      <c r="AQ19" s="10">
        <v>40078</v>
      </c>
      <c r="AR19" s="9">
        <v>37305</v>
      </c>
      <c r="AS19" s="36">
        <v>28297</v>
      </c>
      <c r="AT19" s="32">
        <v>21193</v>
      </c>
      <c r="AU19" s="32">
        <v>21854</v>
      </c>
      <c r="AV19" s="10">
        <v>794</v>
      </c>
      <c r="AW19" s="10">
        <v>866</v>
      </c>
      <c r="AX19" s="10">
        <v>880</v>
      </c>
      <c r="AY19" s="10">
        <v>928</v>
      </c>
      <c r="AZ19" s="10">
        <v>736</v>
      </c>
      <c r="BA19" s="10">
        <v>818</v>
      </c>
      <c r="BB19" s="34">
        <v>824</v>
      </c>
      <c r="BC19" s="34">
        <v>576</v>
      </c>
      <c r="BD19" s="34">
        <v>660</v>
      </c>
      <c r="BE19" s="10">
        <v>14238</v>
      </c>
      <c r="BF19" s="10">
        <v>15782</v>
      </c>
      <c r="BG19" s="10">
        <v>17361</v>
      </c>
      <c r="BH19" s="11" t="s">
        <v>98</v>
      </c>
      <c r="BI19" s="11">
        <v>16096</v>
      </c>
      <c r="BJ19" s="9">
        <v>13084</v>
      </c>
      <c r="BK19" s="32" t="s">
        <v>123</v>
      </c>
      <c r="BL19" s="32" t="s">
        <v>123</v>
      </c>
      <c r="BM19" s="32" t="s">
        <v>123</v>
      </c>
      <c r="BN19" s="10">
        <v>27750</v>
      </c>
      <c r="BO19" s="10">
        <v>29072</v>
      </c>
      <c r="BP19" s="10">
        <v>33694</v>
      </c>
      <c r="BQ19" s="11" t="s">
        <v>99</v>
      </c>
      <c r="BR19" s="11">
        <v>23589</v>
      </c>
      <c r="BS19" s="9">
        <v>25185</v>
      </c>
      <c r="BT19" s="32">
        <v>19835</v>
      </c>
      <c r="BU19" s="32">
        <v>10299</v>
      </c>
      <c r="BV19" s="32">
        <v>14405</v>
      </c>
      <c r="BW19" s="36"/>
      <c r="BX19" s="36"/>
    </row>
    <row r="20" spans="1:76" ht="15.75">
      <c r="A20" s="2" t="s">
        <v>11</v>
      </c>
      <c r="B20" s="7" t="s">
        <v>12</v>
      </c>
      <c r="C20" s="8">
        <v>51034</v>
      </c>
      <c r="D20" s="18">
        <v>148706</v>
      </c>
      <c r="E20" s="18">
        <v>186470</v>
      </c>
      <c r="F20" s="11" t="s">
        <v>35</v>
      </c>
      <c r="G20" s="11">
        <v>207101</v>
      </c>
      <c r="H20" s="20">
        <v>216942</v>
      </c>
      <c r="I20" s="34">
        <v>228866</v>
      </c>
      <c r="J20" s="34">
        <v>242379</v>
      </c>
      <c r="K20" s="34">
        <v>254736</v>
      </c>
      <c r="L20" s="24">
        <v>75672</v>
      </c>
      <c r="M20" s="22">
        <v>171886</v>
      </c>
      <c r="N20" s="22">
        <v>202729</v>
      </c>
      <c r="O20" s="11" t="s">
        <v>50</v>
      </c>
      <c r="P20" s="11">
        <v>198841</v>
      </c>
      <c r="Q20" s="21">
        <v>201062</v>
      </c>
      <c r="R20" s="34">
        <v>208911</v>
      </c>
      <c r="S20" s="34">
        <v>215467</v>
      </c>
      <c r="T20" s="34">
        <v>235015</v>
      </c>
      <c r="U20" s="22">
        <f>215.6</f>
        <v>215.6</v>
      </c>
      <c r="V20" s="22">
        <f>383.6</f>
        <v>383.6</v>
      </c>
      <c r="W20" s="22">
        <v>423.3</v>
      </c>
      <c r="X20" s="11" t="s">
        <v>65</v>
      </c>
      <c r="Y20" s="11">
        <v>394</v>
      </c>
      <c r="Z20" s="25">
        <v>386.8</v>
      </c>
      <c r="AA20" s="35">
        <v>382.9</v>
      </c>
      <c r="AB20" s="35">
        <v>384.2</v>
      </c>
      <c r="AC20" s="35">
        <v>387.9</v>
      </c>
      <c r="AD20" s="10">
        <v>10106</v>
      </c>
      <c r="AE20" s="10">
        <v>21869</v>
      </c>
      <c r="AF20" s="10">
        <v>24018</v>
      </c>
      <c r="AG20" s="11" t="s">
        <v>82</v>
      </c>
      <c r="AH20" s="11">
        <v>24727</v>
      </c>
      <c r="AI20" s="9">
        <v>23907</v>
      </c>
      <c r="AJ20" s="34">
        <v>24661</v>
      </c>
      <c r="AK20" s="34">
        <v>25686</v>
      </c>
      <c r="AL20" s="34">
        <v>26981</v>
      </c>
      <c r="AM20" s="10">
        <v>26066</v>
      </c>
      <c r="AN20" s="10">
        <v>68174</v>
      </c>
      <c r="AO20" s="10">
        <v>89285</v>
      </c>
      <c r="AP20" s="10">
        <v>86408</v>
      </c>
      <c r="AQ20" s="10">
        <v>107561</v>
      </c>
      <c r="AR20" s="9">
        <v>106594</v>
      </c>
      <c r="AS20" s="36">
        <v>108714</v>
      </c>
      <c r="AT20" s="34">
        <v>111200</v>
      </c>
      <c r="AU20" s="34">
        <v>117499</v>
      </c>
      <c r="AV20" s="10">
        <v>625</v>
      </c>
      <c r="AW20" s="10">
        <v>741</v>
      </c>
      <c r="AX20" s="10">
        <v>853</v>
      </c>
      <c r="AY20" s="10">
        <v>882</v>
      </c>
      <c r="AZ20" s="10">
        <v>1136</v>
      </c>
      <c r="BA20" s="10">
        <v>1226</v>
      </c>
      <c r="BB20" s="34">
        <v>1301</v>
      </c>
      <c r="BC20" s="34">
        <v>1283</v>
      </c>
      <c r="BD20" s="34">
        <v>1356</v>
      </c>
      <c r="BE20" s="10">
        <v>7930</v>
      </c>
      <c r="BF20" s="10">
        <v>25253</v>
      </c>
      <c r="BG20" s="10">
        <v>30148</v>
      </c>
      <c r="BH20" s="11" t="s">
        <v>100</v>
      </c>
      <c r="BI20" s="11">
        <v>28913</v>
      </c>
      <c r="BJ20" s="9">
        <v>30772</v>
      </c>
      <c r="BK20" s="34">
        <v>28031</v>
      </c>
      <c r="BL20" s="34">
        <v>26623</v>
      </c>
      <c r="BM20" s="34">
        <v>29022</v>
      </c>
      <c r="BN20" s="10">
        <v>18430</v>
      </c>
      <c r="BO20" s="10">
        <v>45999</v>
      </c>
      <c r="BP20" s="10">
        <v>46009</v>
      </c>
      <c r="BQ20" s="11" t="s">
        <v>101</v>
      </c>
      <c r="BR20" s="11">
        <v>49899</v>
      </c>
      <c r="BS20" s="9">
        <v>51815</v>
      </c>
      <c r="BT20" s="34">
        <v>56111</v>
      </c>
      <c r="BU20" s="34">
        <v>55892</v>
      </c>
      <c r="BV20" s="34">
        <v>58815</v>
      </c>
      <c r="BW20" s="36"/>
      <c r="BX20" s="36"/>
    </row>
    <row r="21" spans="1:76" ht="15.75">
      <c r="A21" s="2"/>
      <c r="B21" s="7"/>
      <c r="C21" s="8"/>
      <c r="D21" s="18"/>
      <c r="E21" s="13"/>
      <c r="F21" s="19"/>
      <c r="G21" s="19"/>
      <c r="H21" s="20"/>
      <c r="I21" s="34"/>
      <c r="J21" s="34"/>
      <c r="K21" s="34"/>
      <c r="L21" s="24"/>
      <c r="M21" s="22"/>
      <c r="N21" s="22"/>
      <c r="O21" s="22"/>
      <c r="P21" s="22"/>
      <c r="Q21" s="21"/>
      <c r="R21" s="34"/>
      <c r="S21" s="34"/>
      <c r="T21" s="34"/>
      <c r="U21" s="22"/>
      <c r="V21" s="22"/>
      <c r="W21" s="22"/>
      <c r="X21" s="22"/>
      <c r="Y21" s="22"/>
      <c r="Z21" s="25"/>
      <c r="AA21" s="35"/>
      <c r="AB21" s="35"/>
      <c r="AC21" s="35"/>
      <c r="AD21" s="10"/>
      <c r="AE21" s="10"/>
      <c r="AF21" s="10"/>
      <c r="AG21" s="10"/>
      <c r="AH21" s="10"/>
      <c r="AI21" s="9"/>
      <c r="AJ21" s="34"/>
      <c r="AK21" s="34"/>
      <c r="AL21" s="34"/>
      <c r="AM21" s="10"/>
      <c r="AN21" s="10"/>
      <c r="AO21" s="10"/>
      <c r="AP21" s="10"/>
      <c r="AQ21" s="10"/>
      <c r="AR21" s="9"/>
      <c r="AS21" s="34"/>
      <c r="AT21" s="34"/>
      <c r="AU21" s="34"/>
      <c r="AV21" s="10"/>
      <c r="AW21" s="10"/>
      <c r="AX21" s="10"/>
      <c r="AY21" s="10"/>
      <c r="AZ21" s="10"/>
      <c r="BA21" s="10"/>
      <c r="BB21" s="34"/>
      <c r="BC21" s="34"/>
      <c r="BD21" s="34"/>
      <c r="BE21" s="10"/>
      <c r="BF21" s="10"/>
      <c r="BG21" s="10"/>
      <c r="BH21" s="10"/>
      <c r="BI21" s="10"/>
      <c r="BJ21" s="9"/>
      <c r="BK21" s="34"/>
      <c r="BL21" s="34"/>
      <c r="BM21" s="34"/>
      <c r="BN21" s="10"/>
      <c r="BO21" s="10"/>
      <c r="BP21" s="10"/>
      <c r="BQ21" s="10"/>
      <c r="BR21" s="10"/>
      <c r="BS21" s="9"/>
      <c r="BT21" s="34"/>
      <c r="BU21" s="34"/>
      <c r="BV21" s="34"/>
      <c r="BW21" s="36"/>
      <c r="BX21" s="36"/>
    </row>
    <row r="22" spans="1:76" ht="15.75">
      <c r="A22" s="2" t="s">
        <v>131</v>
      </c>
      <c r="B22" s="7" t="s">
        <v>13</v>
      </c>
      <c r="C22" s="8">
        <v>277453</v>
      </c>
      <c r="D22" s="18">
        <v>290419</v>
      </c>
      <c r="E22" s="18">
        <v>306995</v>
      </c>
      <c r="F22" s="11" t="s">
        <v>36</v>
      </c>
      <c r="G22" s="11">
        <v>407546</v>
      </c>
      <c r="H22" s="20">
        <v>405104</v>
      </c>
      <c r="I22" s="34">
        <v>450203</v>
      </c>
      <c r="J22" s="34">
        <v>477408</v>
      </c>
      <c r="K22" s="34">
        <v>519722</v>
      </c>
      <c r="L22" s="24">
        <v>498101</v>
      </c>
      <c r="M22" s="22">
        <v>496320</v>
      </c>
      <c r="N22" s="22">
        <v>506664</v>
      </c>
      <c r="O22" s="11" t="s">
        <v>51</v>
      </c>
      <c r="P22" s="11">
        <v>646922</v>
      </c>
      <c r="Q22" s="21">
        <v>583660</v>
      </c>
      <c r="R22" s="34">
        <v>652888</v>
      </c>
      <c r="S22" s="34">
        <v>741845</v>
      </c>
      <c r="T22" s="34">
        <v>791488</v>
      </c>
      <c r="U22" s="22">
        <f>509.7</f>
        <v>509.7</v>
      </c>
      <c r="V22" s="22">
        <f>520.7</f>
        <v>520.7</v>
      </c>
      <c r="W22" s="22">
        <v>527.3</v>
      </c>
      <c r="X22" s="11" t="s">
        <v>66</v>
      </c>
      <c r="Y22" s="11">
        <v>587.8</v>
      </c>
      <c r="Z22" s="25">
        <v>517.9</v>
      </c>
      <c r="AA22" s="35">
        <v>529.1</v>
      </c>
      <c r="AB22" s="35">
        <v>560.7</v>
      </c>
      <c r="AC22" s="35">
        <v>567.8</v>
      </c>
      <c r="AD22" s="10">
        <v>25060</v>
      </c>
      <c r="AE22" s="10">
        <v>27536</v>
      </c>
      <c r="AF22" s="10">
        <v>30734</v>
      </c>
      <c r="AG22" s="11" t="s">
        <v>83</v>
      </c>
      <c r="AH22" s="11">
        <v>40649</v>
      </c>
      <c r="AI22" s="9">
        <v>36290</v>
      </c>
      <c r="AJ22" s="34">
        <v>40123</v>
      </c>
      <c r="AK22" s="34">
        <v>44916</v>
      </c>
      <c r="AL22" s="34">
        <v>46637</v>
      </c>
      <c r="AM22" s="10">
        <v>97433</v>
      </c>
      <c r="AN22" s="10">
        <v>101622</v>
      </c>
      <c r="AO22" s="10">
        <v>100819</v>
      </c>
      <c r="AP22" s="10">
        <v>174580</v>
      </c>
      <c r="AQ22" s="10">
        <v>183532</v>
      </c>
      <c r="AR22" s="9">
        <v>182144</v>
      </c>
      <c r="AS22" s="36">
        <v>188253</v>
      </c>
      <c r="AT22" s="34">
        <v>203306</v>
      </c>
      <c r="AU22" s="34">
        <v>215604</v>
      </c>
      <c r="AV22" s="10">
        <v>3075</v>
      </c>
      <c r="AW22" s="10">
        <v>3173</v>
      </c>
      <c r="AX22" s="10">
        <v>3201</v>
      </c>
      <c r="AY22" s="10">
        <v>4734</v>
      </c>
      <c r="AZ22" s="10">
        <v>4935</v>
      </c>
      <c r="BA22" s="10">
        <v>4596</v>
      </c>
      <c r="BB22" s="34">
        <v>4623</v>
      </c>
      <c r="BC22" s="34">
        <v>5107</v>
      </c>
      <c r="BD22" s="34">
        <v>4402</v>
      </c>
      <c r="BE22" s="10">
        <v>62222</v>
      </c>
      <c r="BF22" s="10">
        <v>55821</v>
      </c>
      <c r="BG22" s="10">
        <v>49258</v>
      </c>
      <c r="BH22" s="11" t="s">
        <v>102</v>
      </c>
      <c r="BI22" s="11">
        <v>54793</v>
      </c>
      <c r="BJ22" s="9">
        <v>47126</v>
      </c>
      <c r="BK22" s="34">
        <v>54738</v>
      </c>
      <c r="BL22" s="34">
        <v>61300</v>
      </c>
      <c r="BM22" s="34">
        <v>65443</v>
      </c>
      <c r="BN22" s="10">
        <v>151005</v>
      </c>
      <c r="BO22" s="10">
        <v>154483</v>
      </c>
      <c r="BP22" s="10">
        <v>173350</v>
      </c>
      <c r="BQ22" s="11" t="s">
        <v>103</v>
      </c>
      <c r="BR22" s="11">
        <v>198097</v>
      </c>
      <c r="BS22" s="9">
        <v>188761</v>
      </c>
      <c r="BT22" s="34">
        <v>206519</v>
      </c>
      <c r="BU22" s="34">
        <v>242121</v>
      </c>
      <c r="BV22" s="34">
        <v>279847</v>
      </c>
      <c r="BW22" s="36"/>
      <c r="BX22" s="36"/>
    </row>
    <row r="23" spans="1:76" ht="15.75">
      <c r="A23" s="2" t="s">
        <v>120</v>
      </c>
      <c r="B23" s="7"/>
      <c r="C23" s="8">
        <v>92444</v>
      </c>
      <c r="D23" s="18">
        <v>90871</v>
      </c>
      <c r="E23" s="18">
        <v>83316</v>
      </c>
      <c r="F23" s="11" t="s">
        <v>37</v>
      </c>
      <c r="G23" s="11">
        <v>74849</v>
      </c>
      <c r="H23" s="20">
        <v>86322</v>
      </c>
      <c r="I23" s="34">
        <v>100357</v>
      </c>
      <c r="J23" s="34">
        <v>116922</v>
      </c>
      <c r="K23" s="34">
        <v>126694</v>
      </c>
      <c r="L23" s="24">
        <v>117520</v>
      </c>
      <c r="M23" s="22">
        <v>111894</v>
      </c>
      <c r="N23" s="22">
        <v>111808</v>
      </c>
      <c r="O23" s="11" t="s">
        <v>52</v>
      </c>
      <c r="P23" s="11">
        <v>131142</v>
      </c>
      <c r="Q23" s="21">
        <v>129929</v>
      </c>
      <c r="R23" s="34">
        <v>136466</v>
      </c>
      <c r="S23" s="34">
        <v>146434</v>
      </c>
      <c r="T23" s="34">
        <v>160368</v>
      </c>
      <c r="U23" s="22">
        <f>88.3</f>
        <v>88.3</v>
      </c>
      <c r="V23" s="22">
        <f>69.2</f>
        <v>69.2</v>
      </c>
      <c r="W23" s="22">
        <v>61.6</v>
      </c>
      <c r="X23" s="11" t="s">
        <v>67</v>
      </c>
      <c r="Y23" s="11">
        <v>58.8</v>
      </c>
      <c r="Z23" s="25">
        <v>54.3</v>
      </c>
      <c r="AA23" s="35">
        <v>64.6</v>
      </c>
      <c r="AB23" s="35">
        <v>69.6</v>
      </c>
      <c r="AC23" s="35">
        <v>73.4</v>
      </c>
      <c r="AD23" s="10">
        <v>4803</v>
      </c>
      <c r="AE23" s="10">
        <v>4228</v>
      </c>
      <c r="AF23" s="10">
        <v>4247</v>
      </c>
      <c r="AG23" s="11" t="s">
        <v>84</v>
      </c>
      <c r="AH23" s="11">
        <v>4666</v>
      </c>
      <c r="AI23" s="9">
        <v>4691</v>
      </c>
      <c r="AJ23" s="34">
        <v>5511</v>
      </c>
      <c r="AK23" s="34">
        <v>5983</v>
      </c>
      <c r="AL23" s="34">
        <v>6641</v>
      </c>
      <c r="AM23" s="10">
        <v>49830</v>
      </c>
      <c r="AN23" s="10">
        <v>45466</v>
      </c>
      <c r="AO23" s="10">
        <v>43239</v>
      </c>
      <c r="AP23" s="10">
        <v>41439</v>
      </c>
      <c r="AQ23" s="10">
        <v>33553</v>
      </c>
      <c r="AR23" s="9">
        <v>37167</v>
      </c>
      <c r="AS23" s="36">
        <v>51250</v>
      </c>
      <c r="AT23" s="34">
        <v>58681</v>
      </c>
      <c r="AU23" s="34">
        <v>65491</v>
      </c>
      <c r="AV23" s="10">
        <v>805</v>
      </c>
      <c r="AW23" s="10">
        <v>772</v>
      </c>
      <c r="AX23" s="10">
        <v>801</v>
      </c>
      <c r="AY23" s="10">
        <v>772</v>
      </c>
      <c r="AZ23" s="10">
        <v>760</v>
      </c>
      <c r="BA23" s="10">
        <v>663</v>
      </c>
      <c r="BB23" s="34">
        <v>739</v>
      </c>
      <c r="BC23" s="34">
        <v>841</v>
      </c>
      <c r="BD23" s="34">
        <v>873</v>
      </c>
      <c r="BE23" s="10">
        <v>4816</v>
      </c>
      <c r="BF23" s="10">
        <v>4017</v>
      </c>
      <c r="BG23" s="10">
        <v>2574</v>
      </c>
      <c r="BH23" s="11" t="s">
        <v>104</v>
      </c>
      <c r="BI23" s="11">
        <v>3221</v>
      </c>
      <c r="BJ23" s="9">
        <v>3758</v>
      </c>
      <c r="BK23" s="34">
        <v>7454</v>
      </c>
      <c r="BL23" s="34">
        <v>8676</v>
      </c>
      <c r="BM23" s="34">
        <v>7437</v>
      </c>
      <c r="BN23" s="10">
        <v>49781</v>
      </c>
      <c r="BO23" s="10">
        <v>46409</v>
      </c>
      <c r="BP23" s="10">
        <v>64160</v>
      </c>
      <c r="BQ23" s="11" t="s">
        <v>15</v>
      </c>
      <c r="BR23" s="11">
        <v>63137</v>
      </c>
      <c r="BS23" s="9">
        <v>68485</v>
      </c>
      <c r="BT23" s="34">
        <v>71541</v>
      </c>
      <c r="BU23" s="34">
        <v>73434</v>
      </c>
      <c r="BV23" s="34">
        <v>80078</v>
      </c>
      <c r="BW23" s="36"/>
      <c r="BX23" s="36"/>
    </row>
    <row r="24" spans="1:76" ht="15.75">
      <c r="A24" s="2" t="s">
        <v>14</v>
      </c>
      <c r="B24" s="7"/>
      <c r="C24" s="8">
        <v>24988</v>
      </c>
      <c r="D24" s="18">
        <v>21929</v>
      </c>
      <c r="E24" s="18">
        <v>22217</v>
      </c>
      <c r="F24" s="11" t="s">
        <v>38</v>
      </c>
      <c r="G24" s="11">
        <v>114629</v>
      </c>
      <c r="H24" s="20">
        <v>122532</v>
      </c>
      <c r="I24" s="34">
        <v>145710</v>
      </c>
      <c r="J24" s="34">
        <v>140515</v>
      </c>
      <c r="K24" s="34">
        <v>153266</v>
      </c>
      <c r="L24" s="24">
        <v>69762</v>
      </c>
      <c r="M24" s="22">
        <v>52647</v>
      </c>
      <c r="N24" s="22">
        <v>56395</v>
      </c>
      <c r="O24" s="11" t="s">
        <v>53</v>
      </c>
      <c r="P24" s="11">
        <v>182075</v>
      </c>
      <c r="Q24" s="21">
        <v>160240</v>
      </c>
      <c r="R24" s="34">
        <v>214506</v>
      </c>
      <c r="S24" s="34">
        <v>222196</v>
      </c>
      <c r="T24" s="34">
        <v>235278</v>
      </c>
      <c r="U24" s="22">
        <f>13.6</f>
        <v>13.6</v>
      </c>
      <c r="V24" s="22">
        <f>11.5</f>
        <v>11.5</v>
      </c>
      <c r="W24" s="22">
        <v>12.5</v>
      </c>
      <c r="X24" s="11" t="s">
        <v>68</v>
      </c>
      <c r="Y24" s="11">
        <v>72.8</v>
      </c>
      <c r="Z24" s="25">
        <v>53.9</v>
      </c>
      <c r="AA24" s="35">
        <v>51.4</v>
      </c>
      <c r="AB24" s="35">
        <v>48.4</v>
      </c>
      <c r="AC24" s="35">
        <v>47.7</v>
      </c>
      <c r="AD24" s="10">
        <v>903</v>
      </c>
      <c r="AE24" s="10">
        <v>864</v>
      </c>
      <c r="AF24" s="10">
        <v>1048</v>
      </c>
      <c r="AG24" s="11" t="s">
        <v>85</v>
      </c>
      <c r="AH24" s="11">
        <v>5639</v>
      </c>
      <c r="AI24" s="9">
        <v>5000</v>
      </c>
      <c r="AJ24" s="34">
        <v>5223</v>
      </c>
      <c r="AK24" s="34">
        <v>4994</v>
      </c>
      <c r="AL24" s="34">
        <v>5469</v>
      </c>
      <c r="AM24" s="10">
        <v>7549</v>
      </c>
      <c r="AN24" s="10">
        <v>6958</v>
      </c>
      <c r="AO24" s="10">
        <v>6817</v>
      </c>
      <c r="AP24" s="10" t="s">
        <v>15</v>
      </c>
      <c r="AQ24" s="10" t="s">
        <v>15</v>
      </c>
      <c r="AR24" s="9" t="s">
        <v>15</v>
      </c>
      <c r="AS24" s="34" t="s">
        <v>123</v>
      </c>
      <c r="AT24" s="34" t="s">
        <v>123</v>
      </c>
      <c r="AU24" s="34" t="s">
        <v>123</v>
      </c>
      <c r="AV24" s="10">
        <v>266</v>
      </c>
      <c r="AW24" s="10">
        <v>247</v>
      </c>
      <c r="AX24" s="10">
        <v>331</v>
      </c>
      <c r="AY24" s="10" t="s">
        <v>15</v>
      </c>
      <c r="AZ24" s="10" t="s">
        <v>15</v>
      </c>
      <c r="BA24" s="10" t="s">
        <v>15</v>
      </c>
      <c r="BB24" s="34" t="s">
        <v>122</v>
      </c>
      <c r="BC24" s="34" t="s">
        <v>122</v>
      </c>
      <c r="BD24" s="34" t="s">
        <v>122</v>
      </c>
      <c r="BE24" s="10">
        <v>5902</v>
      </c>
      <c r="BF24" s="10">
        <v>3559</v>
      </c>
      <c r="BG24" s="10">
        <v>3288</v>
      </c>
      <c r="BH24" s="11" t="s">
        <v>105</v>
      </c>
      <c r="BI24" s="11">
        <v>13334</v>
      </c>
      <c r="BJ24" s="9">
        <v>9163</v>
      </c>
      <c r="BK24" s="34">
        <v>10817</v>
      </c>
      <c r="BL24" s="34">
        <v>7788</v>
      </c>
      <c r="BM24" s="34">
        <v>11253</v>
      </c>
      <c r="BN24" s="10">
        <v>7196</v>
      </c>
      <c r="BO24" s="10">
        <v>6426</v>
      </c>
      <c r="BP24" s="10">
        <v>8340</v>
      </c>
      <c r="BQ24" s="11" t="s">
        <v>106</v>
      </c>
      <c r="BR24" s="11">
        <v>24128</v>
      </c>
      <c r="BS24" s="9">
        <v>22638</v>
      </c>
      <c r="BT24" s="34">
        <v>29130</v>
      </c>
      <c r="BU24" s="34">
        <v>34877</v>
      </c>
      <c r="BV24" s="34">
        <v>47242</v>
      </c>
      <c r="BW24" s="36"/>
      <c r="BX24" s="36"/>
    </row>
    <row r="25" spans="1:76" ht="15.75">
      <c r="A25" s="2"/>
      <c r="B25" s="7"/>
      <c r="C25" s="8"/>
      <c r="D25" s="18"/>
      <c r="E25" s="13"/>
      <c r="F25" s="19"/>
      <c r="G25" s="19"/>
      <c r="H25" s="20"/>
      <c r="I25" s="34"/>
      <c r="J25" s="34"/>
      <c r="K25" s="34"/>
      <c r="L25" s="24"/>
      <c r="M25" s="22"/>
      <c r="N25" s="22"/>
      <c r="O25" s="22"/>
      <c r="P25" s="22"/>
      <c r="Q25" s="21"/>
      <c r="R25" s="34"/>
      <c r="S25" s="34"/>
      <c r="T25" s="34"/>
      <c r="U25" s="22"/>
      <c r="V25" s="22"/>
      <c r="W25" s="22"/>
      <c r="X25" s="22"/>
      <c r="Y25" s="22"/>
      <c r="Z25" s="25"/>
      <c r="AA25" s="35"/>
      <c r="AB25" s="35"/>
      <c r="AC25" s="35"/>
      <c r="AD25" s="10"/>
      <c r="AE25" s="10"/>
      <c r="AF25" s="10"/>
      <c r="AG25" s="10"/>
      <c r="AH25" s="10"/>
      <c r="AI25" s="9"/>
      <c r="AJ25" s="34"/>
      <c r="AK25" s="34"/>
      <c r="AL25" s="34"/>
      <c r="AM25" s="10"/>
      <c r="AN25" s="10"/>
      <c r="AO25" s="10"/>
      <c r="AP25" s="10"/>
      <c r="AQ25" s="10"/>
      <c r="AR25" s="9"/>
      <c r="AS25" s="34"/>
      <c r="AT25" s="34"/>
      <c r="AU25" s="34"/>
      <c r="AV25" s="10"/>
      <c r="AW25" s="10"/>
      <c r="AX25" s="10"/>
      <c r="AY25" s="10"/>
      <c r="AZ25" s="10"/>
      <c r="BA25" s="10"/>
      <c r="BB25" s="34"/>
      <c r="BC25" s="34"/>
      <c r="BD25" s="34"/>
      <c r="BE25" s="10"/>
      <c r="BF25" s="10"/>
      <c r="BG25" s="10"/>
      <c r="BH25" s="10"/>
      <c r="BI25" s="10"/>
      <c r="BJ25" s="9"/>
      <c r="BK25" s="34"/>
      <c r="BL25" s="34"/>
      <c r="BM25" s="34"/>
      <c r="BN25" s="10"/>
      <c r="BO25" s="10"/>
      <c r="BP25" s="10"/>
      <c r="BQ25" s="10"/>
      <c r="BR25" s="10"/>
      <c r="BS25" s="9"/>
      <c r="BT25" s="34"/>
      <c r="BU25" s="34"/>
      <c r="BV25" s="34"/>
      <c r="BW25" s="36"/>
      <c r="BX25" s="36"/>
    </row>
    <row r="26" spans="1:76" ht="15.75">
      <c r="A26" s="2" t="s">
        <v>16</v>
      </c>
      <c r="B26" s="7" t="s">
        <v>17</v>
      </c>
      <c r="C26" s="8">
        <v>49757</v>
      </c>
      <c r="D26" s="18">
        <v>52616</v>
      </c>
      <c r="E26" s="18">
        <v>70381</v>
      </c>
      <c r="F26" s="11" t="s">
        <v>39</v>
      </c>
      <c r="G26" s="11">
        <v>80745</v>
      </c>
      <c r="H26" s="20">
        <v>60663</v>
      </c>
      <c r="I26" s="34">
        <v>60081</v>
      </c>
      <c r="J26" s="34">
        <v>62536</v>
      </c>
      <c r="K26" s="34">
        <v>64097</v>
      </c>
      <c r="L26" s="24">
        <v>96218</v>
      </c>
      <c r="M26" s="22">
        <v>99526</v>
      </c>
      <c r="N26" s="22">
        <v>114508</v>
      </c>
      <c r="O26" s="11" t="s">
        <v>54</v>
      </c>
      <c r="P26" s="11">
        <v>136266</v>
      </c>
      <c r="Q26" s="21">
        <v>120605</v>
      </c>
      <c r="R26" s="34">
        <v>121517</v>
      </c>
      <c r="S26" s="34">
        <v>130098</v>
      </c>
      <c r="T26" s="34">
        <v>128959</v>
      </c>
      <c r="U26" s="22">
        <f>683.6</f>
        <v>683.6</v>
      </c>
      <c r="V26" s="22">
        <f>685.1</f>
        <v>685.1</v>
      </c>
      <c r="W26" s="22">
        <v>740.4</v>
      </c>
      <c r="X26" s="11" t="s">
        <v>69</v>
      </c>
      <c r="Y26" s="11">
        <v>755</v>
      </c>
      <c r="Z26" s="25">
        <v>581.8</v>
      </c>
      <c r="AA26" s="35">
        <v>582.2</v>
      </c>
      <c r="AB26" s="35">
        <v>612.7</v>
      </c>
      <c r="AC26" s="35">
        <v>531.1</v>
      </c>
      <c r="AD26" s="10">
        <v>14326</v>
      </c>
      <c r="AE26" s="10">
        <v>15427</v>
      </c>
      <c r="AF26" s="10">
        <v>16845</v>
      </c>
      <c r="AG26" s="11" t="s">
        <v>86</v>
      </c>
      <c r="AH26" s="11">
        <v>19271</v>
      </c>
      <c r="AI26" s="9">
        <v>16536</v>
      </c>
      <c r="AJ26" s="34">
        <v>17064</v>
      </c>
      <c r="AK26" s="34">
        <v>17852</v>
      </c>
      <c r="AL26" s="34">
        <v>16696</v>
      </c>
      <c r="AM26" s="10">
        <v>28832</v>
      </c>
      <c r="AN26" s="10">
        <v>31358</v>
      </c>
      <c r="AO26" s="10">
        <v>37604</v>
      </c>
      <c r="AP26" s="10">
        <v>33155</v>
      </c>
      <c r="AQ26" s="10">
        <v>40709</v>
      </c>
      <c r="AR26" s="9">
        <v>40220</v>
      </c>
      <c r="AS26" s="36">
        <v>38849</v>
      </c>
      <c r="AT26" s="34">
        <v>42253</v>
      </c>
      <c r="AU26" s="34">
        <v>38625</v>
      </c>
      <c r="AV26" s="10">
        <v>2937</v>
      </c>
      <c r="AW26" s="10">
        <v>2989</v>
      </c>
      <c r="AX26" s="10">
        <v>3057</v>
      </c>
      <c r="AY26" s="10">
        <v>2378</v>
      </c>
      <c r="AZ26" s="10">
        <v>2868</v>
      </c>
      <c r="BA26" s="10">
        <v>2638</v>
      </c>
      <c r="BB26" s="34">
        <v>2853</v>
      </c>
      <c r="BC26" s="34">
        <v>6584</v>
      </c>
      <c r="BD26" s="34">
        <v>3347</v>
      </c>
      <c r="BE26" s="10">
        <v>1791</v>
      </c>
      <c r="BF26" s="10">
        <v>1400</v>
      </c>
      <c r="BG26" s="10">
        <v>1524</v>
      </c>
      <c r="BH26" s="11" t="s">
        <v>107</v>
      </c>
      <c r="BI26" s="11">
        <v>1259</v>
      </c>
      <c r="BJ26" s="9">
        <v>674</v>
      </c>
      <c r="BK26" s="34">
        <v>591</v>
      </c>
      <c r="BL26" s="34">
        <v>216</v>
      </c>
      <c r="BM26" s="34">
        <v>177</v>
      </c>
      <c r="BN26" s="10">
        <v>4006</v>
      </c>
      <c r="BO26" s="10">
        <v>4008</v>
      </c>
      <c r="BP26" s="10">
        <v>3996</v>
      </c>
      <c r="BQ26" s="11" t="s">
        <v>15</v>
      </c>
      <c r="BR26" s="11">
        <v>4966</v>
      </c>
      <c r="BS26" s="9">
        <v>3979</v>
      </c>
      <c r="BT26" s="34">
        <v>3771</v>
      </c>
      <c r="BU26" s="34">
        <v>4434</v>
      </c>
      <c r="BV26" s="34">
        <v>4721</v>
      </c>
      <c r="BW26" s="36"/>
      <c r="BX26" s="36"/>
    </row>
    <row r="27" spans="1:76" ht="15.75">
      <c r="A27" s="2" t="s">
        <v>18</v>
      </c>
      <c r="B27" s="7" t="s">
        <v>19</v>
      </c>
      <c r="C27" s="8">
        <v>143603</v>
      </c>
      <c r="D27" s="18">
        <v>156137</v>
      </c>
      <c r="E27" s="18">
        <v>223103</v>
      </c>
      <c r="F27" s="11" t="s">
        <v>40</v>
      </c>
      <c r="G27" s="11">
        <v>342313</v>
      </c>
      <c r="H27" s="20">
        <v>250598</v>
      </c>
      <c r="I27" s="34">
        <v>267248</v>
      </c>
      <c r="J27" s="34">
        <v>243398</v>
      </c>
      <c r="K27" s="34">
        <v>208519</v>
      </c>
      <c r="L27" s="24">
        <v>81011</v>
      </c>
      <c r="M27" s="22">
        <v>74039</v>
      </c>
      <c r="N27" s="22">
        <v>93661</v>
      </c>
      <c r="O27" s="11" t="s">
        <v>55</v>
      </c>
      <c r="P27" s="11">
        <v>98833</v>
      </c>
      <c r="Q27" s="21">
        <v>75786</v>
      </c>
      <c r="R27" s="34">
        <v>81731</v>
      </c>
      <c r="S27" s="34">
        <v>82615</v>
      </c>
      <c r="T27" s="34">
        <v>77078</v>
      </c>
      <c r="U27" s="22">
        <f>292.1</f>
        <v>292.1</v>
      </c>
      <c r="V27" s="22">
        <f>270.1</f>
        <v>270.1</v>
      </c>
      <c r="W27" s="22">
        <v>344.3</v>
      </c>
      <c r="X27" s="11" t="s">
        <v>70</v>
      </c>
      <c r="Y27" s="11">
        <v>311</v>
      </c>
      <c r="Z27" s="25">
        <v>238.8</v>
      </c>
      <c r="AA27" s="35">
        <v>239.9</v>
      </c>
      <c r="AB27" s="35">
        <v>221.7</v>
      </c>
      <c r="AC27" s="35">
        <v>211.9</v>
      </c>
      <c r="AD27" s="10">
        <v>15242</v>
      </c>
      <c r="AE27" s="10">
        <v>14928</v>
      </c>
      <c r="AF27" s="10">
        <v>21478</v>
      </c>
      <c r="AG27" s="11" t="s">
        <v>87</v>
      </c>
      <c r="AH27" s="11">
        <v>21269</v>
      </c>
      <c r="AI27" s="9">
        <v>17118</v>
      </c>
      <c r="AJ27" s="34">
        <v>17689</v>
      </c>
      <c r="AK27" s="34">
        <v>18337</v>
      </c>
      <c r="AL27" s="34">
        <v>18836</v>
      </c>
      <c r="AM27" s="10">
        <v>63628</v>
      </c>
      <c r="AN27" s="10">
        <v>57259</v>
      </c>
      <c r="AO27" s="10">
        <v>78294</v>
      </c>
      <c r="AP27" s="10">
        <v>104700</v>
      </c>
      <c r="AQ27" s="10">
        <v>75486</v>
      </c>
      <c r="AR27" s="9">
        <v>45617</v>
      </c>
      <c r="AS27" s="36">
        <v>41172</v>
      </c>
      <c r="AT27" s="34">
        <v>40534</v>
      </c>
      <c r="AU27" s="34">
        <v>34694</v>
      </c>
      <c r="AV27" s="10">
        <v>959</v>
      </c>
      <c r="AW27" s="10">
        <v>903</v>
      </c>
      <c r="AX27" s="10">
        <v>1098</v>
      </c>
      <c r="AY27" s="10">
        <v>1108</v>
      </c>
      <c r="AZ27" s="10">
        <v>708</v>
      </c>
      <c r="BA27" s="10">
        <v>681</v>
      </c>
      <c r="BB27" s="34">
        <v>594</v>
      </c>
      <c r="BC27" s="34">
        <v>455</v>
      </c>
      <c r="BD27" s="34">
        <v>318</v>
      </c>
      <c r="BE27" s="10">
        <v>1035</v>
      </c>
      <c r="BF27" s="10">
        <v>838</v>
      </c>
      <c r="BG27" s="10">
        <v>846</v>
      </c>
      <c r="BH27" s="11" t="s">
        <v>108</v>
      </c>
      <c r="BI27" s="11">
        <v>639</v>
      </c>
      <c r="BJ27" s="9">
        <v>1064</v>
      </c>
      <c r="BK27" s="34">
        <v>998</v>
      </c>
      <c r="BL27" s="34">
        <v>1338</v>
      </c>
      <c r="BM27" s="34">
        <v>1382</v>
      </c>
      <c r="BN27" s="10">
        <v>338</v>
      </c>
      <c r="BO27" s="10">
        <v>209</v>
      </c>
      <c r="BP27" s="10">
        <v>221</v>
      </c>
      <c r="BQ27" s="11" t="s">
        <v>109</v>
      </c>
      <c r="BR27" s="11">
        <v>1030</v>
      </c>
      <c r="BS27" s="9">
        <v>865</v>
      </c>
      <c r="BT27" s="34">
        <v>1084</v>
      </c>
      <c r="BU27" s="34">
        <v>677</v>
      </c>
      <c r="BV27" s="34" t="s">
        <v>122</v>
      </c>
      <c r="BW27" s="36"/>
      <c r="BX27" s="36"/>
    </row>
    <row r="28" spans="1:76" ht="18" customHeight="1">
      <c r="A28" s="2"/>
      <c r="B28" s="7" t="s">
        <v>137</v>
      </c>
      <c r="C28" s="8"/>
      <c r="D28" s="18"/>
      <c r="E28" s="18"/>
      <c r="F28" s="11"/>
      <c r="G28" s="11"/>
      <c r="H28" s="20"/>
      <c r="I28" s="34"/>
      <c r="J28" s="34"/>
      <c r="K28" s="34"/>
      <c r="L28" s="24"/>
      <c r="M28" s="22"/>
      <c r="N28" s="22"/>
      <c r="O28" s="11"/>
      <c r="P28" s="11"/>
      <c r="Q28" s="21"/>
      <c r="R28" s="34"/>
      <c r="S28" s="34"/>
      <c r="T28" s="34"/>
      <c r="U28" s="22"/>
      <c r="V28" s="22"/>
      <c r="W28" s="22"/>
      <c r="X28" s="11"/>
      <c r="Y28" s="11"/>
      <c r="Z28" s="25"/>
      <c r="AA28" s="35"/>
      <c r="AB28" s="35"/>
      <c r="AC28" s="35"/>
      <c r="AD28" s="10"/>
      <c r="AE28" s="10"/>
      <c r="AF28" s="10"/>
      <c r="AG28" s="11"/>
      <c r="AH28" s="11"/>
      <c r="AI28" s="9"/>
      <c r="AJ28" s="34"/>
      <c r="AK28" s="34"/>
      <c r="AL28" s="34"/>
      <c r="AM28" s="10"/>
      <c r="AN28" s="10"/>
      <c r="AO28" s="10"/>
      <c r="AP28" s="10"/>
      <c r="AQ28" s="10"/>
      <c r="AR28" s="9"/>
      <c r="AS28" s="36"/>
      <c r="AT28" s="34"/>
      <c r="AU28" s="34"/>
      <c r="AV28" s="10"/>
      <c r="AW28" s="10"/>
      <c r="AX28" s="10"/>
      <c r="AY28" s="10"/>
      <c r="AZ28" s="10"/>
      <c r="BA28" s="10"/>
      <c r="BB28" s="34"/>
      <c r="BC28" s="34"/>
      <c r="BD28" s="34"/>
      <c r="BE28" s="10"/>
      <c r="BF28" s="10"/>
      <c r="BG28" s="10"/>
      <c r="BH28" s="37"/>
      <c r="BI28" s="37"/>
      <c r="BJ28" s="9"/>
      <c r="BK28" s="34"/>
      <c r="BL28" s="34"/>
      <c r="BM28" s="34"/>
      <c r="BN28" s="10"/>
      <c r="BO28" s="10"/>
      <c r="BP28" s="10"/>
      <c r="BQ28" s="11"/>
      <c r="BR28" s="11"/>
      <c r="BS28" s="9"/>
      <c r="BT28" s="34"/>
      <c r="BU28" s="34"/>
      <c r="BV28" s="34"/>
      <c r="BW28" s="36"/>
      <c r="BX28" s="36"/>
    </row>
    <row r="29" spans="1:76" ht="15.75">
      <c r="A29" s="2" t="s">
        <v>20</v>
      </c>
      <c r="B29" s="7" t="s">
        <v>145</v>
      </c>
      <c r="C29" s="8">
        <v>1553681</v>
      </c>
      <c r="D29" s="18">
        <v>1791843</v>
      </c>
      <c r="E29" s="18">
        <v>2170737</v>
      </c>
      <c r="F29" s="11" t="s">
        <v>41</v>
      </c>
      <c r="G29" s="11">
        <v>2894152</v>
      </c>
      <c r="H29" s="20">
        <v>2287191</v>
      </c>
      <c r="I29" s="34">
        <v>2716162</v>
      </c>
      <c r="J29" s="34">
        <v>3069870</v>
      </c>
      <c r="K29" s="34">
        <v>3313319</v>
      </c>
      <c r="L29" s="24">
        <v>174764</v>
      </c>
      <c r="M29" s="22">
        <v>181630</v>
      </c>
      <c r="N29" s="22">
        <v>206108</v>
      </c>
      <c r="O29" s="11" t="s">
        <v>56</v>
      </c>
      <c r="P29" s="11">
        <v>250888</v>
      </c>
      <c r="Q29" s="21">
        <v>164127</v>
      </c>
      <c r="R29" s="34">
        <v>174072</v>
      </c>
      <c r="S29" s="34">
        <v>169090</v>
      </c>
      <c r="T29" s="34">
        <v>191610</v>
      </c>
      <c r="U29" s="22">
        <f>225.1</f>
        <v>225.1</v>
      </c>
      <c r="V29" s="22">
        <f>235.1</f>
        <v>235.1</v>
      </c>
      <c r="W29" s="22">
        <v>263.5</v>
      </c>
      <c r="X29" s="11" t="s">
        <v>71</v>
      </c>
      <c r="Y29" s="11">
        <v>322.9</v>
      </c>
      <c r="Z29" s="25">
        <v>232.3</v>
      </c>
      <c r="AA29" s="35">
        <v>240.7</v>
      </c>
      <c r="AB29" s="35">
        <v>194.9</v>
      </c>
      <c r="AC29" s="35">
        <v>200.7</v>
      </c>
      <c r="AD29" s="10">
        <v>21381</v>
      </c>
      <c r="AE29" s="10">
        <v>22665</v>
      </c>
      <c r="AF29" s="10">
        <v>27844</v>
      </c>
      <c r="AG29" s="11" t="s">
        <v>88</v>
      </c>
      <c r="AH29" s="11">
        <v>37327</v>
      </c>
      <c r="AI29" s="9">
        <v>30915</v>
      </c>
      <c r="AJ29" s="34">
        <v>32539</v>
      </c>
      <c r="AK29" s="34">
        <v>31657</v>
      </c>
      <c r="AL29" s="34">
        <v>35117</v>
      </c>
      <c r="AM29" s="10">
        <v>37249</v>
      </c>
      <c r="AN29" s="10">
        <v>39843</v>
      </c>
      <c r="AO29" s="10">
        <v>51856</v>
      </c>
      <c r="AP29" s="10">
        <v>56012</v>
      </c>
      <c r="AQ29" s="10">
        <v>62840</v>
      </c>
      <c r="AR29" s="9">
        <v>29891</v>
      </c>
      <c r="AS29" s="36">
        <v>31363</v>
      </c>
      <c r="AT29" s="34">
        <v>27887</v>
      </c>
      <c r="AU29" s="34">
        <v>30814</v>
      </c>
      <c r="AV29" s="10">
        <v>1314</v>
      </c>
      <c r="AW29" s="10">
        <v>1197</v>
      </c>
      <c r="AX29" s="10">
        <v>1288</v>
      </c>
      <c r="AY29" s="10">
        <v>1282</v>
      </c>
      <c r="AZ29" s="10">
        <v>1136</v>
      </c>
      <c r="BA29" s="10">
        <v>713</v>
      </c>
      <c r="BB29" s="34">
        <v>920</v>
      </c>
      <c r="BC29" s="34">
        <v>723</v>
      </c>
      <c r="BD29" s="34">
        <v>856</v>
      </c>
      <c r="BE29" s="10" t="s">
        <v>15</v>
      </c>
      <c r="BF29" s="10">
        <v>0</v>
      </c>
      <c r="BG29" s="10">
        <v>0</v>
      </c>
      <c r="BH29" s="10" t="s">
        <v>21</v>
      </c>
      <c r="BI29" s="10" t="s">
        <v>21</v>
      </c>
      <c r="BJ29" s="9">
        <v>0</v>
      </c>
      <c r="BK29" s="34">
        <v>0</v>
      </c>
      <c r="BL29" s="34">
        <v>0</v>
      </c>
      <c r="BM29" s="34">
        <v>0</v>
      </c>
      <c r="BN29" s="10" t="s">
        <v>15</v>
      </c>
      <c r="BO29" s="10">
        <v>2</v>
      </c>
      <c r="BP29" s="10">
        <v>1</v>
      </c>
      <c r="BQ29" s="11" t="s">
        <v>29</v>
      </c>
      <c r="BR29" s="11" t="s">
        <v>29</v>
      </c>
      <c r="BS29" s="9">
        <v>0</v>
      </c>
      <c r="BT29" s="34">
        <v>0</v>
      </c>
      <c r="BU29" s="34">
        <v>1</v>
      </c>
      <c r="BV29" s="34">
        <v>1</v>
      </c>
      <c r="BW29" s="36"/>
      <c r="BX29" s="36"/>
    </row>
    <row r="30" spans="1:76" ht="15.75">
      <c r="A30" s="2" t="s">
        <v>22</v>
      </c>
      <c r="B30" s="7" t="s">
        <v>23</v>
      </c>
      <c r="C30" s="8">
        <v>116891</v>
      </c>
      <c r="D30" s="18">
        <v>124154</v>
      </c>
      <c r="E30" s="18">
        <v>132907</v>
      </c>
      <c r="F30" s="11" t="s">
        <v>42</v>
      </c>
      <c r="G30" s="11">
        <v>115390</v>
      </c>
      <c r="H30" s="20">
        <v>90623</v>
      </c>
      <c r="I30" s="34">
        <v>88568</v>
      </c>
      <c r="J30" s="34">
        <v>93705</v>
      </c>
      <c r="K30" s="34">
        <v>98663</v>
      </c>
      <c r="L30" s="24">
        <v>20419</v>
      </c>
      <c r="M30" s="22">
        <v>20660</v>
      </c>
      <c r="N30" s="22">
        <v>26215</v>
      </c>
      <c r="O30" s="11" t="s">
        <v>57</v>
      </c>
      <c r="P30" s="11">
        <v>23312</v>
      </c>
      <c r="Q30" s="21">
        <v>19031</v>
      </c>
      <c r="R30" s="34">
        <v>19729</v>
      </c>
      <c r="S30" s="34">
        <v>23400</v>
      </c>
      <c r="T30" s="34">
        <v>25708</v>
      </c>
      <c r="U30" s="22">
        <f>39.8</f>
        <v>39.8</v>
      </c>
      <c r="V30" s="22">
        <f>40.9</f>
        <v>40.9</v>
      </c>
      <c r="W30" s="22">
        <v>53.4</v>
      </c>
      <c r="X30" s="11" t="s">
        <v>72</v>
      </c>
      <c r="Y30" s="11">
        <v>44.3</v>
      </c>
      <c r="Z30" s="25">
        <v>33.7</v>
      </c>
      <c r="AA30" s="35">
        <v>35.6</v>
      </c>
      <c r="AB30" s="35">
        <v>47.7</v>
      </c>
      <c r="AC30" s="35">
        <v>48.1</v>
      </c>
      <c r="AD30" s="10">
        <v>1654</v>
      </c>
      <c r="AE30" s="10">
        <v>1823</v>
      </c>
      <c r="AF30" s="10">
        <v>2722</v>
      </c>
      <c r="AG30" s="11" t="s">
        <v>89</v>
      </c>
      <c r="AH30" s="11">
        <v>2701</v>
      </c>
      <c r="AI30" s="9">
        <v>2216</v>
      </c>
      <c r="AJ30" s="34">
        <v>2071</v>
      </c>
      <c r="AK30" s="34">
        <v>2791</v>
      </c>
      <c r="AL30" s="34">
        <v>2942</v>
      </c>
      <c r="AM30" s="10">
        <v>78142</v>
      </c>
      <c r="AN30" s="10">
        <v>83429</v>
      </c>
      <c r="AO30" s="10">
        <v>108296</v>
      </c>
      <c r="AP30" s="10">
        <v>79104</v>
      </c>
      <c r="AQ30" s="10">
        <v>91545</v>
      </c>
      <c r="AR30" s="9">
        <v>73882</v>
      </c>
      <c r="AS30" s="36">
        <v>65261</v>
      </c>
      <c r="AT30" s="34">
        <v>79277</v>
      </c>
      <c r="AU30" s="34">
        <v>83548</v>
      </c>
      <c r="AV30" s="10">
        <v>16243</v>
      </c>
      <c r="AW30" s="10">
        <v>16948</v>
      </c>
      <c r="AX30" s="10">
        <v>17540</v>
      </c>
      <c r="AY30" s="10">
        <v>15279</v>
      </c>
      <c r="AZ30" s="10">
        <v>14456</v>
      </c>
      <c r="BA30" s="10">
        <v>9709</v>
      </c>
      <c r="BB30" s="34">
        <v>8724</v>
      </c>
      <c r="BC30" s="34">
        <v>8759</v>
      </c>
      <c r="BD30" s="34">
        <v>9502</v>
      </c>
      <c r="BE30" s="10">
        <v>25</v>
      </c>
      <c r="BF30" s="10">
        <v>35</v>
      </c>
      <c r="BG30" s="10" t="s">
        <v>15</v>
      </c>
      <c r="BH30" s="11" t="s">
        <v>15</v>
      </c>
      <c r="BI30" s="11">
        <v>223</v>
      </c>
      <c r="BJ30" s="9">
        <v>251</v>
      </c>
      <c r="BK30" s="34" t="s">
        <v>123</v>
      </c>
      <c r="BL30" s="34" t="s">
        <v>123</v>
      </c>
      <c r="BM30" s="34" t="s">
        <v>123</v>
      </c>
      <c r="BN30" s="10" t="s">
        <v>15</v>
      </c>
      <c r="BO30" s="10">
        <v>226</v>
      </c>
      <c r="BP30" s="10">
        <v>562</v>
      </c>
      <c r="BQ30" s="11" t="s">
        <v>110</v>
      </c>
      <c r="BR30" s="11">
        <v>453</v>
      </c>
      <c r="BS30" s="9">
        <v>482</v>
      </c>
      <c r="BT30" s="34">
        <v>390</v>
      </c>
      <c r="BU30" s="34">
        <v>422</v>
      </c>
      <c r="BV30" s="34">
        <v>568</v>
      </c>
      <c r="BW30" s="36"/>
      <c r="BX30" s="36"/>
    </row>
    <row r="31" spans="1:76" ht="15.75">
      <c r="A31" s="2" t="s">
        <v>24</v>
      </c>
      <c r="B31" s="7" t="s">
        <v>25</v>
      </c>
      <c r="C31" s="8">
        <v>18790</v>
      </c>
      <c r="D31" s="18">
        <v>24124</v>
      </c>
      <c r="E31" s="18">
        <v>25485</v>
      </c>
      <c r="F31" s="11" t="s">
        <v>43</v>
      </c>
      <c r="G31" s="11">
        <v>59453</v>
      </c>
      <c r="H31" s="20">
        <v>57108</v>
      </c>
      <c r="I31" s="34">
        <v>67164</v>
      </c>
      <c r="J31" s="34">
        <v>80515</v>
      </c>
      <c r="K31" s="34">
        <v>87830</v>
      </c>
      <c r="L31" s="24">
        <v>16515</v>
      </c>
      <c r="M31" s="22">
        <v>20441</v>
      </c>
      <c r="N31" s="22">
        <v>20073</v>
      </c>
      <c r="O31" s="11" t="s">
        <v>58</v>
      </c>
      <c r="P31" s="11">
        <v>46018</v>
      </c>
      <c r="Q31" s="21">
        <v>42698</v>
      </c>
      <c r="R31" s="34">
        <v>49293</v>
      </c>
      <c r="S31" s="34">
        <v>53353</v>
      </c>
      <c r="T31" s="34">
        <v>54172</v>
      </c>
      <c r="U31" s="22">
        <f>85.1</f>
        <v>85.1</v>
      </c>
      <c r="V31" s="22">
        <f>108.8</f>
        <v>108.8</v>
      </c>
      <c r="W31" s="22">
        <v>115.5</v>
      </c>
      <c r="X31" s="11" t="s">
        <v>73</v>
      </c>
      <c r="Y31" s="11">
        <v>193.8</v>
      </c>
      <c r="Z31" s="25">
        <v>165</v>
      </c>
      <c r="AA31" s="35">
        <v>175.2</v>
      </c>
      <c r="AB31" s="35">
        <v>183.3</v>
      </c>
      <c r="AC31" s="35">
        <v>197.1</v>
      </c>
      <c r="AD31" s="10">
        <v>5955</v>
      </c>
      <c r="AE31" s="10">
        <v>7335</v>
      </c>
      <c r="AF31" s="10">
        <v>7370</v>
      </c>
      <c r="AG31" s="11" t="s">
        <v>90</v>
      </c>
      <c r="AH31" s="11">
        <v>14626</v>
      </c>
      <c r="AI31" s="9">
        <v>12901</v>
      </c>
      <c r="AJ31" s="34">
        <v>14453</v>
      </c>
      <c r="AK31" s="34">
        <v>15238</v>
      </c>
      <c r="AL31" s="34">
        <v>16369</v>
      </c>
      <c r="AM31" s="10">
        <v>4362</v>
      </c>
      <c r="AN31" s="10">
        <v>4831</v>
      </c>
      <c r="AO31" s="10">
        <v>6050</v>
      </c>
      <c r="AP31" s="10">
        <v>7973</v>
      </c>
      <c r="AQ31" s="10">
        <v>10443</v>
      </c>
      <c r="AR31" s="9">
        <v>8807</v>
      </c>
      <c r="AS31" s="36">
        <v>9772</v>
      </c>
      <c r="AT31" s="34">
        <v>10969</v>
      </c>
      <c r="AU31" s="34">
        <v>11134</v>
      </c>
      <c r="AV31" s="10">
        <v>373</v>
      </c>
      <c r="AW31" s="10">
        <v>369</v>
      </c>
      <c r="AX31" s="10">
        <v>211</v>
      </c>
      <c r="AY31" s="10">
        <v>235</v>
      </c>
      <c r="AZ31" s="10">
        <v>198</v>
      </c>
      <c r="BA31" s="10">
        <v>172</v>
      </c>
      <c r="BB31" s="34">
        <v>225</v>
      </c>
      <c r="BC31" s="34">
        <v>231</v>
      </c>
      <c r="BD31" s="34">
        <v>225</v>
      </c>
      <c r="BE31" s="10" t="s">
        <v>15</v>
      </c>
      <c r="BF31" s="10">
        <v>288</v>
      </c>
      <c r="BG31" s="10" t="s">
        <v>15</v>
      </c>
      <c r="BH31" s="11" t="s">
        <v>111</v>
      </c>
      <c r="BI31" s="11">
        <v>228</v>
      </c>
      <c r="BJ31" s="9">
        <v>405</v>
      </c>
      <c r="BK31" s="34" t="s">
        <v>123</v>
      </c>
      <c r="BL31" s="34" t="s">
        <v>123</v>
      </c>
      <c r="BM31" s="34" t="s">
        <v>123</v>
      </c>
      <c r="BN31" s="10">
        <v>323</v>
      </c>
      <c r="BO31" s="10">
        <v>228</v>
      </c>
      <c r="BP31" s="10">
        <v>357</v>
      </c>
      <c r="BQ31" s="11" t="s">
        <v>112</v>
      </c>
      <c r="BR31" s="11">
        <v>336</v>
      </c>
      <c r="BS31" s="9">
        <v>316</v>
      </c>
      <c r="BT31" s="34">
        <v>282</v>
      </c>
      <c r="BU31" s="34">
        <v>288</v>
      </c>
      <c r="BV31" s="34" t="s">
        <v>122</v>
      </c>
      <c r="BW31" s="36"/>
      <c r="BX31" s="36"/>
    </row>
    <row r="32" spans="1:76" ht="15.75">
      <c r="A32" s="2" t="s">
        <v>26</v>
      </c>
      <c r="B32" s="7" t="s">
        <v>3</v>
      </c>
      <c r="C32" s="8">
        <v>219334</v>
      </c>
      <c r="D32" s="18">
        <v>219641</v>
      </c>
      <c r="E32" s="18">
        <v>254839</v>
      </c>
      <c r="F32" s="11" t="s">
        <v>44</v>
      </c>
      <c r="G32" s="11">
        <v>408176</v>
      </c>
      <c r="H32" s="20">
        <v>400374</v>
      </c>
      <c r="I32" s="32">
        <v>419569</v>
      </c>
      <c r="J32" s="34">
        <v>469663</v>
      </c>
      <c r="K32" s="32">
        <v>495696</v>
      </c>
      <c r="L32" s="24">
        <v>154966</v>
      </c>
      <c r="M32" s="22">
        <v>151473</v>
      </c>
      <c r="N32" s="22">
        <v>167954</v>
      </c>
      <c r="O32" s="11" t="s">
        <v>59</v>
      </c>
      <c r="P32" s="11">
        <v>192415</v>
      </c>
      <c r="Q32" s="21">
        <v>164486</v>
      </c>
      <c r="R32" s="32">
        <v>175280</v>
      </c>
      <c r="S32" s="34">
        <v>196820</v>
      </c>
      <c r="T32" s="32">
        <v>224520</v>
      </c>
      <c r="U32" s="22">
        <v>1108.6</v>
      </c>
      <c r="V32" s="22">
        <v>1238.5</v>
      </c>
      <c r="W32" s="22">
        <v>1365.7</v>
      </c>
      <c r="X32" s="11" t="s">
        <v>74</v>
      </c>
      <c r="Y32" s="11">
        <v>1522.2</v>
      </c>
      <c r="Z32" s="25">
        <v>1419.5</v>
      </c>
      <c r="AA32" s="33">
        <v>1324.2</v>
      </c>
      <c r="AB32" s="35">
        <v>1306.5</v>
      </c>
      <c r="AC32" s="32">
        <v>1342.4</v>
      </c>
      <c r="AD32" s="10">
        <v>35304</v>
      </c>
      <c r="AE32" s="10">
        <v>36568</v>
      </c>
      <c r="AF32" s="10">
        <v>41948</v>
      </c>
      <c r="AG32" s="11" t="s">
        <v>91</v>
      </c>
      <c r="AH32" s="11">
        <v>51292</v>
      </c>
      <c r="AI32" s="9">
        <v>48503</v>
      </c>
      <c r="AJ32" s="32">
        <v>45794</v>
      </c>
      <c r="AK32" s="34">
        <v>48173</v>
      </c>
      <c r="AL32" s="32">
        <v>52682</v>
      </c>
      <c r="AM32" s="10">
        <v>125074</v>
      </c>
      <c r="AN32" s="10">
        <v>126305</v>
      </c>
      <c r="AO32" s="10">
        <v>148075</v>
      </c>
      <c r="AP32" s="10">
        <v>171221</v>
      </c>
      <c r="AQ32" s="10">
        <v>179900</v>
      </c>
      <c r="AR32" s="9">
        <v>156111</v>
      </c>
      <c r="AS32" s="36">
        <v>148732</v>
      </c>
      <c r="AT32" s="34">
        <v>181592</v>
      </c>
      <c r="AU32" s="32">
        <v>194232</v>
      </c>
      <c r="AV32" s="10">
        <v>17767</v>
      </c>
      <c r="AW32" s="10">
        <v>13633</v>
      </c>
      <c r="AX32" s="10">
        <v>11551</v>
      </c>
      <c r="AY32" s="10">
        <v>12544</v>
      </c>
      <c r="AZ32" s="10">
        <v>12315</v>
      </c>
      <c r="BA32" s="10">
        <v>10827</v>
      </c>
      <c r="BB32" s="34">
        <v>18632</v>
      </c>
      <c r="BC32" s="34">
        <v>18598</v>
      </c>
      <c r="BD32" s="34">
        <v>20267</v>
      </c>
      <c r="BE32" s="10">
        <v>4623</v>
      </c>
      <c r="BF32" s="10">
        <v>4535</v>
      </c>
      <c r="BG32" s="10">
        <v>3810</v>
      </c>
      <c r="BH32" s="10" t="s">
        <v>15</v>
      </c>
      <c r="BI32" s="11">
        <v>2862</v>
      </c>
      <c r="BJ32" s="9">
        <v>2526</v>
      </c>
      <c r="BK32" s="32">
        <v>2908</v>
      </c>
      <c r="BL32" s="32">
        <v>3378</v>
      </c>
      <c r="BM32" s="32">
        <v>4903</v>
      </c>
      <c r="BN32" s="10">
        <v>3655</v>
      </c>
      <c r="BO32" s="10">
        <v>2687</v>
      </c>
      <c r="BP32" s="10">
        <v>3609</v>
      </c>
      <c r="BQ32" s="10" t="s">
        <v>15</v>
      </c>
      <c r="BR32" s="11">
        <v>4392</v>
      </c>
      <c r="BS32" s="9">
        <v>2892</v>
      </c>
      <c r="BT32" s="32">
        <v>5907</v>
      </c>
      <c r="BU32" s="34">
        <v>5096</v>
      </c>
      <c r="BV32" s="32" t="s">
        <v>15</v>
      </c>
      <c r="BW32" s="36"/>
      <c r="BX32" s="36"/>
    </row>
    <row r="33" spans="1:74" ht="15.75">
      <c r="A33" s="26"/>
      <c r="B33" s="27"/>
      <c r="C33" s="28"/>
      <c r="D33" s="26"/>
      <c r="E33" s="26"/>
      <c r="F33" s="26"/>
      <c r="G33" s="26"/>
      <c r="H33" s="26"/>
      <c r="I33" s="26"/>
      <c r="J33" s="43"/>
      <c r="K33" s="26"/>
      <c r="L33" s="29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30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31"/>
      <c r="BT33" s="26"/>
      <c r="BU33" s="26"/>
      <c r="BV33" s="26"/>
    </row>
    <row r="34" spans="1:74" ht="15.75">
      <c r="A34" s="13"/>
      <c r="B34" s="13"/>
      <c r="C34" s="13"/>
      <c r="D34" s="13"/>
      <c r="E34" s="13"/>
      <c r="F34" s="13"/>
      <c r="G34" s="13"/>
      <c r="H34" s="13"/>
      <c r="I34" s="13"/>
      <c r="J34" s="9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91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9"/>
      <c r="BT34" s="13"/>
      <c r="BU34" s="13"/>
      <c r="BV34" s="13"/>
    </row>
    <row r="35" spans="1:73" ht="15.75">
      <c r="A35" s="2" t="s">
        <v>28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6.5">
      <c r="A36" s="12" t="s">
        <v>141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5.75">
      <c r="A37" s="2" t="s">
        <v>113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5.75">
      <c r="A38" s="2" t="s">
        <v>140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ht="15.75">
      <c r="BD39"/>
    </row>
    <row r="40" ht="15.75">
      <c r="BD40"/>
    </row>
  </sheetData>
  <mergeCells count="76">
    <mergeCell ref="Z11:Z12"/>
    <mergeCell ref="AA11:AA12"/>
    <mergeCell ref="AB11:AB12"/>
    <mergeCell ref="M11:M12"/>
    <mergeCell ref="R11:R12"/>
    <mergeCell ref="N11:N12"/>
    <mergeCell ref="O11:O12"/>
    <mergeCell ref="P11:P12"/>
    <mergeCell ref="BL11:BL12"/>
    <mergeCell ref="BT11:BT12"/>
    <mergeCell ref="U11:U12"/>
    <mergeCell ref="V11:V12"/>
    <mergeCell ref="W11:W12"/>
    <mergeCell ref="X11:X12"/>
    <mergeCell ref="Y11:Y12"/>
    <mergeCell ref="AD11:AD12"/>
    <mergeCell ref="AE11:AE12"/>
    <mergeCell ref="AH11:AH12"/>
    <mergeCell ref="BU11:BU12"/>
    <mergeCell ref="BS11:BS12"/>
    <mergeCell ref="BN11:BN12"/>
    <mergeCell ref="BO11:BO12"/>
    <mergeCell ref="BP11:BP12"/>
    <mergeCell ref="BQ11:BQ12"/>
    <mergeCell ref="BR11:BR12"/>
    <mergeCell ref="AI11:AI12"/>
    <mergeCell ref="AG11:AG12"/>
    <mergeCell ref="AF11:AF12"/>
    <mergeCell ref="BA11:BA12"/>
    <mergeCell ref="AZ11:AZ12"/>
    <mergeCell ref="AS11:AS12"/>
    <mergeCell ref="AT11:AT12"/>
    <mergeCell ref="AQ11:AQ12"/>
    <mergeCell ref="AJ11:AJ12"/>
    <mergeCell ref="AK11:AK12"/>
    <mergeCell ref="BK11:BK12"/>
    <mergeCell ref="BB11:BB12"/>
    <mergeCell ref="BC11:BC12"/>
    <mergeCell ref="BE11:BE12"/>
    <mergeCell ref="BF11:BF12"/>
    <mergeCell ref="BG11:BG12"/>
    <mergeCell ref="BH11:BH12"/>
    <mergeCell ref="A5:A12"/>
    <mergeCell ref="B5:B12"/>
    <mergeCell ref="H11:H12"/>
    <mergeCell ref="Q11:Q12"/>
    <mergeCell ref="G11:G12"/>
    <mergeCell ref="I11:I12"/>
    <mergeCell ref="J11:J12"/>
    <mergeCell ref="C11:C12"/>
    <mergeCell ref="F11:F12"/>
    <mergeCell ref="L11:L12"/>
    <mergeCell ref="BN5:BV10"/>
    <mergeCell ref="L5:T10"/>
    <mergeCell ref="U5:AC10"/>
    <mergeCell ref="AD5:AL10"/>
    <mergeCell ref="AM5:AU6"/>
    <mergeCell ref="AM7:AU10"/>
    <mergeCell ref="AV5:BD6"/>
    <mergeCell ref="AV7:BD10"/>
    <mergeCell ref="BE5:BM10"/>
    <mergeCell ref="D11:D12"/>
    <mergeCell ref="E11:E12"/>
    <mergeCell ref="C5:K10"/>
    <mergeCell ref="AV11:AV12"/>
    <mergeCell ref="S11:S12"/>
    <mergeCell ref="AR11:AR12"/>
    <mergeCell ref="AM11:AM12"/>
    <mergeCell ref="AN11:AN12"/>
    <mergeCell ref="AO11:AO12"/>
    <mergeCell ref="AP11:AP12"/>
    <mergeCell ref="AY11:AY12"/>
    <mergeCell ref="AW11:AW12"/>
    <mergeCell ref="AX11:AX12"/>
    <mergeCell ref="BJ11:BJ12"/>
    <mergeCell ref="BI11:BI12"/>
  </mergeCells>
  <hyperlinks>
    <hyperlink ref="A3" location="Notes!A1" display="See Notes"/>
  </hyperlinks>
  <printOptions/>
  <pageMargins left="0" right="0" top="0.5" bottom="0.5" header="0.5" footer="0.5"/>
  <pageSetup fitToHeight="1" fitToWidth="1" horizontalDpi="600" verticalDpi="600" orientation="landscape" paperSize="17" scale="7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" t="s">
        <v>151</v>
      </c>
    </row>
    <row r="3" ht="15.75">
      <c r="A3" s="48" t="s">
        <v>148</v>
      </c>
    </row>
    <row r="5" ht="15.75">
      <c r="A5" t="s">
        <v>149</v>
      </c>
    </row>
    <row r="6" ht="15.75">
      <c r="A6" s="2" t="s">
        <v>142</v>
      </c>
    </row>
    <row r="7" ht="15.75">
      <c r="A7" s="2" t="s">
        <v>143</v>
      </c>
    </row>
    <row r="8" ht="15.75">
      <c r="A8" s="2" t="s">
        <v>144</v>
      </c>
    </row>
    <row r="10" ht="15.75">
      <c r="A10" s="2" t="s">
        <v>27</v>
      </c>
    </row>
    <row r="11" ht="15.75">
      <c r="A11" s="5" t="s">
        <v>150</v>
      </c>
    </row>
    <row r="12" ht="16.5">
      <c r="A12" s="4" t="s">
        <v>118</v>
      </c>
    </row>
    <row r="13" ht="15.75">
      <c r="A13" s="2" t="s">
        <v>146</v>
      </c>
    </row>
    <row r="14" ht="15.75">
      <c r="A14" s="1"/>
    </row>
    <row r="15" ht="15.75">
      <c r="A15" s="1" t="s">
        <v>121</v>
      </c>
    </row>
    <row r="16" ht="15.75">
      <c r="A16" s="2" t="s">
        <v>132</v>
      </c>
    </row>
    <row r="17" ht="15.75">
      <c r="A17" s="2" t="s">
        <v>136</v>
      </c>
    </row>
    <row r="18" ht="15.75">
      <c r="A18" s="2" t="s">
        <v>135</v>
      </c>
    </row>
    <row r="19" ht="15.75">
      <c r="A19" s="2" t="s">
        <v>134</v>
      </c>
    </row>
    <row r="20" ht="15.75">
      <c r="A20" s="2" t="s">
        <v>139</v>
      </c>
    </row>
    <row r="21" ht="15.75">
      <c r="A21" s="2" t="s">
        <v>133</v>
      </c>
    </row>
    <row r="22" ht="15.75">
      <c r="A22" s="2"/>
    </row>
    <row r="23" ht="15.75">
      <c r="A23" s="2" t="s">
        <v>28</v>
      </c>
    </row>
    <row r="24" ht="16.5">
      <c r="A24" s="12" t="s">
        <v>141</v>
      </c>
    </row>
    <row r="25" ht="15.75">
      <c r="A25" s="2" t="s">
        <v>113</v>
      </c>
    </row>
    <row r="26" ht="15.75">
      <c r="A26" s="2" t="s">
        <v>140</v>
      </c>
    </row>
    <row r="27" ht="15.75">
      <c r="A27" s="1"/>
    </row>
    <row r="28" ht="15.75">
      <c r="A28" s="2"/>
    </row>
    <row r="29" ht="15.75">
      <c r="A29" s="2" t="s">
        <v>138</v>
      </c>
    </row>
    <row r="30" s="48" customFormat="1" ht="14.25">
      <c r="A30" s="89" t="s">
        <v>116</v>
      </c>
    </row>
  </sheetData>
  <hyperlinks>
    <hyperlink ref="A3" location="Data!A1" display="Back to Data"/>
    <hyperlink ref="A30:IV30" r:id="rId1" display="http://www.bea.gov/bea/di/di1fdiop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Majority-Owned Affiliates of Foreign Companies--Assets, Sales, Employment, Value, Exports, and Imports by Industry</dc:title>
  <dc:subject/>
  <dc:creator>US Census Bureau</dc:creator>
  <cp:keywords/>
  <dc:description/>
  <cp:lastModifiedBy>obrie014</cp:lastModifiedBy>
  <cp:lastPrinted>2008-07-01T15:47:47Z</cp:lastPrinted>
  <dcterms:created xsi:type="dcterms:W3CDTF">2004-05-03T15:59:00Z</dcterms:created>
  <dcterms:modified xsi:type="dcterms:W3CDTF">2008-11-12T19:21:18Z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-908402244</vt:i4>
  </property>
  <property fmtid="{D5CDD505-2E9C-101B-9397-08002B2CF9AE}" pid="3" name="_NewReviewCycle">
    <vt:lpwstr/>
  </property>
  <property fmtid="{D5CDD505-2E9C-101B-9397-08002B2CF9AE}" pid="4" name="_EmailSubject">
    <vt:lpwstr>2009 Statistical Abstract Tables 1258, 1259, 1260, 1264, 1265, 1266, and 1269</vt:lpwstr>
  </property>
  <property fmtid="{D5CDD505-2E9C-101B-9397-08002B2CF9AE}" pid="5" name="_AuthorEmail">
    <vt:lpwstr>Paul.Farello@bea.gov</vt:lpwstr>
  </property>
  <property fmtid="{D5CDD505-2E9C-101B-9397-08002B2CF9AE}" pid="6" name="_AuthorEmailDisplayName">
    <vt:lpwstr>Farello, Paul</vt:lpwstr>
  </property>
  <property fmtid="{D5CDD505-2E9C-101B-9397-08002B2CF9AE}" pid="7" name="_PreviousAdHocReviewCycleID">
    <vt:i4>1091429544</vt:i4>
  </property>
</Properties>
</file>