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15" windowWidth="12120" windowHeight="9090" tabRatio="602" activeTab="0"/>
  </bookViews>
  <sheets>
    <sheet name="Data" sheetId="1" r:id="rId1"/>
    <sheet name="Notes" sheetId="2" r:id="rId2"/>
  </sheets>
  <definedNames>
    <definedName name="_xlnm.Print_Area" localSheetId="0">'Data'!$A$1:$L$75</definedName>
  </definedNames>
  <calcPr fullCalcOnLoad="1"/>
</workbook>
</file>

<file path=xl/sharedStrings.xml><?xml version="1.0" encoding="utf-8"?>
<sst xmlns="http://schemas.openxmlformats.org/spreadsheetml/2006/main" count="109" uniqueCount="68">
  <si>
    <t xml:space="preserve">[For school year ending in year shown, except as indicated (48,041 represents 48,041,000). Data </t>
  </si>
  <si>
    <t>are estimates]</t>
  </si>
  <si>
    <t>Item</t>
  </si>
  <si>
    <t>Unit</t>
  </si>
  <si>
    <t>School districts, total</t>
  </si>
  <si>
    <t>Number</t>
  </si>
  <si>
    <t>ENROLLMENT</t>
  </si>
  <si>
    <t>Population 5-17 years old \1</t>
  </si>
  <si>
    <t>1,000</t>
  </si>
  <si>
    <t xml:space="preserve">  Percent of resident population</t>
  </si>
  <si>
    <t>Percent</t>
  </si>
  <si>
    <t>Fall enrollment \2</t>
  </si>
  <si>
    <t xml:space="preserve">  Percent of population 5-17</t>
  </si>
  <si>
    <t xml:space="preserve">    years old</t>
  </si>
  <si>
    <t xml:space="preserve">  Elementary \3</t>
  </si>
  <si>
    <t xml:space="preserve">  Secondary \4</t>
  </si>
  <si>
    <t>Average daily attendence (ADA)</t>
  </si>
  <si>
    <t>High school graduates</t>
  </si>
  <si>
    <t>INSTRUCTIONAL STAFF</t>
  </si>
  <si>
    <t>Total \5</t>
  </si>
  <si>
    <t xml:space="preserve">  Classroom teachers</t>
  </si>
  <si>
    <t>Average salaries:</t>
  </si>
  <si>
    <t>Instructional staff</t>
  </si>
  <si>
    <t>Dollar</t>
  </si>
  <si>
    <t>REVENUES</t>
  </si>
  <si>
    <t>Revenue receipts</t>
  </si>
  <si>
    <t xml:space="preserve">  Federal</t>
  </si>
  <si>
    <t xml:space="preserve">  State</t>
  </si>
  <si>
    <t xml:space="preserve">  Local</t>
  </si>
  <si>
    <t>Percent of total:</t>
  </si>
  <si>
    <t>EXPENDITURES</t>
  </si>
  <si>
    <t>Total</t>
  </si>
  <si>
    <t xml:space="preserve">  Other current expenditures \6</t>
  </si>
  <si>
    <t xml:space="preserve">  Capital outlay</t>
  </si>
  <si>
    <t xml:space="preserve">  Interest on school debt</t>
  </si>
  <si>
    <t>In current dollars:</t>
  </si>
  <si>
    <t>NOTE: CPI on school year basis</t>
  </si>
  <si>
    <t>Index</t>
  </si>
  <si>
    <t xml:space="preserve"> </t>
  </si>
  <si>
    <t xml:space="preserve">\1 Estimated resident population as of July 1 of the previous year, </t>
  </si>
  <si>
    <t>Estimates reflect revisions based on the 2000 Census of Population.</t>
  </si>
  <si>
    <t>\2 Fall enrollment of the previous year.</t>
  </si>
  <si>
    <t>\3 Kindergarten through grade 6.</t>
  </si>
  <si>
    <t>\4 Grades 7 through 12.</t>
  </si>
  <si>
    <t>\5 Full-time equivalent.</t>
  </si>
  <si>
    <t xml:space="preserve">\6 Current expenses for summer schools, adult education, post-high </t>
  </si>
  <si>
    <t xml:space="preserve">school vocational education, personnel retraining, etc., </t>
  </si>
  <si>
    <t xml:space="preserve">when operated by local school districts and not part of regular </t>
  </si>
  <si>
    <t>public elementary and secondary day-school program.</t>
  </si>
  <si>
    <t xml:space="preserve">\7 Compiled by U.S. Census Bureau. Deflated by the Consumer </t>
  </si>
  <si>
    <t>U.S. National Center for Education Statistics.</t>
  </si>
  <si>
    <t xml:space="preserve">Source: Except as noted, National Education Association, Washington, </t>
  </si>
  <si>
    <t>DC, Estimates of School Statistics Database (copyright).</t>
  </si>
  <si>
    <t>http://www.nea.org/</t>
  </si>
  <si>
    <t>FOOTNOTES</t>
  </si>
  <si>
    <t xml:space="preserve">Price Index, all urban consumers (for school year July through June) supplied by </t>
  </si>
  <si>
    <t>Million dollars</t>
  </si>
  <si>
    <t xml:space="preserve">   Revenue receipts per pupil enrolled</t>
  </si>
  <si>
    <t xml:space="preserve">  Current expenditures per pupil enrolled</t>
  </si>
  <si>
    <t xml:space="preserve">  Current expenditures (day schools)</t>
  </si>
  <si>
    <t>except 1980, 1990, and 2000 population enumerated as of April 1.</t>
  </si>
  <si>
    <t xml:space="preserve">  Revenue receipts per pupil enrolled</t>
  </si>
  <si>
    <r>
      <t>In constant (</t>
    </r>
    <r>
      <rPr>
        <b/>
        <sz val="12"/>
        <rFont val="Courier New"/>
        <family val="3"/>
      </rPr>
      <t>2006</t>
    </r>
    <r>
      <rPr>
        <sz val="12"/>
        <rFont val="Courier New"/>
        <family val="0"/>
      </rPr>
      <t>) dollars: \7</t>
    </r>
  </si>
  <si>
    <t>Back to data</t>
  </si>
  <si>
    <t>HEADNOTE</t>
  </si>
  <si>
    <t>For more information:</t>
  </si>
  <si>
    <t>See notes</t>
  </si>
  <si>
    <r>
      <t>Table 232.</t>
    </r>
    <r>
      <rPr>
        <b/>
        <sz val="12"/>
        <rFont val="Courier New"/>
        <family val="3"/>
      </rPr>
      <t xml:space="preserve"> Public Elementary and Secondary Schools--Summary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</si>
</sst>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4" xfId="0" applyNumberForma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6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6" fillId="0" borderId="0" xfId="0" applyNumberFormat="1" applyFont="1" applyAlignment="1">
      <alignment horizontal="right"/>
    </xf>
    <xf numFmtId="15" fontId="0" fillId="0" borderId="0" xfId="0" applyNumberFormat="1" applyAlignment="1">
      <alignment/>
    </xf>
    <xf numFmtId="0" fontId="7" fillId="0" borderId="0" xfId="16" applyNumberFormat="1" applyFont="1" applyAlignment="1">
      <alignment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5"/>
  <sheetViews>
    <sheetView showGridLines="0" tabSelected="1" showOutlineSymbol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3.5" defaultRowHeight="15.75"/>
  <cols>
    <col min="1" max="1" width="41.5" style="0" customWidth="1"/>
    <col min="2" max="2" width="16.8984375" style="0" customWidth="1"/>
    <col min="3" max="13" width="11.5" style="0" customWidth="1"/>
  </cols>
  <sheetData>
    <row r="1" spans="1:7" ht="16.5">
      <c r="A1" s="21" t="s">
        <v>67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36" t="s">
        <v>66</v>
      </c>
      <c r="B3" s="1"/>
      <c r="C3" s="1"/>
      <c r="D3" s="1"/>
      <c r="E3" s="1"/>
      <c r="F3" s="1"/>
      <c r="G3" s="1"/>
    </row>
    <row r="4" spans="1:13" ht="15.75">
      <c r="A4" s="1"/>
      <c r="B4" s="23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8"/>
      <c r="B5" s="25"/>
      <c r="C5" s="10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6.5">
      <c r="A6" s="23" t="s">
        <v>2</v>
      </c>
      <c r="B6" s="26" t="s">
        <v>3</v>
      </c>
      <c r="C6" s="13">
        <v>1980</v>
      </c>
      <c r="D6" s="7">
        <v>1985</v>
      </c>
      <c r="E6" s="7">
        <v>1990</v>
      </c>
      <c r="F6" s="7">
        <v>1995</v>
      </c>
      <c r="G6" s="34">
        <v>2000</v>
      </c>
      <c r="H6" s="7">
        <v>2001</v>
      </c>
      <c r="I6" s="7">
        <v>2002</v>
      </c>
      <c r="J6" s="7">
        <v>2003</v>
      </c>
      <c r="K6" s="7">
        <v>2004</v>
      </c>
      <c r="L6" s="7">
        <v>2005</v>
      </c>
      <c r="M6" s="7">
        <v>2006</v>
      </c>
    </row>
    <row r="7" spans="1:13" ht="15.75">
      <c r="A7" s="1"/>
      <c r="B7" s="27"/>
      <c r="C7" s="11"/>
      <c r="D7" s="1"/>
      <c r="E7" s="1"/>
      <c r="F7" s="1"/>
      <c r="G7" s="1"/>
      <c r="H7" s="24"/>
      <c r="I7" s="24"/>
      <c r="J7" s="24"/>
      <c r="K7" s="24"/>
      <c r="L7" s="24"/>
      <c r="M7" s="24"/>
    </row>
    <row r="8" spans="1:13" ht="15.75">
      <c r="A8" s="9"/>
      <c r="B8" s="28"/>
      <c r="C8" s="12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.75">
      <c r="A9" s="1" t="s">
        <v>4</v>
      </c>
      <c r="B9" s="29" t="s">
        <v>5</v>
      </c>
      <c r="C9" s="14">
        <v>16044</v>
      </c>
      <c r="D9" s="2">
        <v>15812</v>
      </c>
      <c r="E9" s="2">
        <v>15552</v>
      </c>
      <c r="F9" s="2">
        <v>14947</v>
      </c>
      <c r="G9" s="2">
        <v>15403</v>
      </c>
      <c r="H9" s="18">
        <v>15519</v>
      </c>
      <c r="I9" s="18">
        <v>15641</v>
      </c>
      <c r="J9" s="18">
        <v>15759</v>
      </c>
      <c r="K9" s="18">
        <v>15789</v>
      </c>
      <c r="L9" s="18">
        <v>15745</v>
      </c>
      <c r="M9" s="18">
        <v>15728</v>
      </c>
    </row>
    <row r="10" spans="1:6" ht="15.75">
      <c r="A10" s="1"/>
      <c r="B10" s="29"/>
      <c r="C10" s="11"/>
      <c r="D10" s="1"/>
      <c r="E10" s="1"/>
      <c r="F10" s="1"/>
    </row>
    <row r="11" spans="1:15" ht="16.5">
      <c r="A11" s="4" t="s">
        <v>6</v>
      </c>
      <c r="B11" s="29"/>
      <c r="C11" s="46"/>
      <c r="D11" s="1"/>
      <c r="E11" s="46"/>
      <c r="F11" s="46"/>
      <c r="G11" s="46"/>
      <c r="H11" s="48"/>
      <c r="I11" s="47"/>
      <c r="J11" s="47"/>
      <c r="K11" s="47"/>
      <c r="L11" s="47"/>
      <c r="M11" s="47"/>
      <c r="N11" s="47"/>
      <c r="O11" s="47"/>
    </row>
    <row r="12" spans="1:13" ht="15.75">
      <c r="A12" s="1" t="s">
        <v>7</v>
      </c>
      <c r="B12" s="29" t="s">
        <v>8</v>
      </c>
      <c r="C12" s="14">
        <v>48041</v>
      </c>
      <c r="D12" s="2">
        <v>44787</v>
      </c>
      <c r="E12" s="2">
        <v>44949</v>
      </c>
      <c r="F12" s="2">
        <v>48854.67</v>
      </c>
      <c r="G12" s="2">
        <v>52811</v>
      </c>
      <c r="H12" s="46">
        <v>53118.876000000004</v>
      </c>
      <c r="I12" s="46">
        <v>53263.384000000005</v>
      </c>
      <c r="J12" s="46">
        <v>53324.922999999995</v>
      </c>
      <c r="K12" s="46">
        <v>53249.575000000004</v>
      </c>
      <c r="L12" s="46">
        <v>53157.905</v>
      </c>
      <c r="M12" s="46">
        <v>53131.740999999995</v>
      </c>
    </row>
    <row r="13" spans="1:27" ht="15.75">
      <c r="A13" s="1" t="s">
        <v>9</v>
      </c>
      <c r="B13" s="29" t="s">
        <v>10</v>
      </c>
      <c r="C13" s="15">
        <v>21.4</v>
      </c>
      <c r="D13" s="3">
        <v>19</v>
      </c>
      <c r="E13" s="3">
        <v>18.2</v>
      </c>
      <c r="F13" s="3">
        <v>18.6</v>
      </c>
      <c r="G13" s="33">
        <v>18.84267143527225</v>
      </c>
      <c r="H13" s="33">
        <v>18.874993736332975</v>
      </c>
      <c r="I13" s="33">
        <v>18.681563173605827</v>
      </c>
      <c r="J13" s="33">
        <v>18.52280022446644</v>
      </c>
      <c r="K13" s="33">
        <v>18.333622633895423</v>
      </c>
      <c r="L13" s="33">
        <v>18.130779032002735</v>
      </c>
      <c r="M13" s="33">
        <v>17.956227693147092</v>
      </c>
      <c r="O13" s="35"/>
      <c r="P13" s="35"/>
      <c r="Q13" s="35"/>
      <c r="R13" s="35"/>
      <c r="S13" s="35"/>
      <c r="U13" s="35"/>
      <c r="V13" s="35"/>
      <c r="Z13" s="35"/>
      <c r="AA13" s="35"/>
    </row>
    <row r="14" spans="1:27" ht="15.75">
      <c r="A14" s="1" t="s">
        <v>11</v>
      </c>
      <c r="B14" s="29" t="s">
        <v>8</v>
      </c>
      <c r="C14" s="14">
        <v>41777.947</v>
      </c>
      <c r="D14" s="2">
        <v>39354.335</v>
      </c>
      <c r="E14" s="2">
        <v>40526.99</v>
      </c>
      <c r="F14" s="2">
        <v>43897.841</v>
      </c>
      <c r="G14" s="2">
        <v>46577.1053</v>
      </c>
      <c r="H14" s="18">
        <v>46974.15</v>
      </c>
      <c r="I14" s="18">
        <v>47360.963</v>
      </c>
      <c r="J14" s="18">
        <v>47798.702</v>
      </c>
      <c r="K14" s="18">
        <v>48109.063</v>
      </c>
      <c r="L14" s="18">
        <v>48392.198</v>
      </c>
      <c r="M14" s="18">
        <v>48727.536</v>
      </c>
      <c r="O14" s="18"/>
      <c r="P14" s="18"/>
      <c r="Q14" s="18"/>
      <c r="R14" s="18"/>
      <c r="S14" s="18"/>
      <c r="U14" s="18"/>
      <c r="V14" s="18"/>
      <c r="Z14" s="18"/>
      <c r="AA14" s="18"/>
    </row>
    <row r="15" spans="1:27" ht="15.75">
      <c r="A15" s="1"/>
      <c r="B15" s="29"/>
      <c r="C15" s="14"/>
      <c r="D15" s="2"/>
      <c r="E15" s="2"/>
      <c r="F15" s="2"/>
      <c r="G15" s="2"/>
      <c r="H15" s="18"/>
      <c r="I15" s="18"/>
      <c r="J15" s="18"/>
      <c r="K15" s="18"/>
      <c r="L15" s="18"/>
      <c r="O15" s="18"/>
      <c r="P15" s="18"/>
      <c r="Q15" s="18"/>
      <c r="R15" s="18"/>
      <c r="S15" s="18"/>
      <c r="U15" s="18"/>
      <c r="V15" s="18"/>
      <c r="Z15" s="18"/>
      <c r="AA15" s="18"/>
    </row>
    <row r="16" spans="1:7" ht="15.75">
      <c r="A16" s="1" t="s">
        <v>12</v>
      </c>
      <c r="B16" s="29"/>
      <c r="C16" s="15"/>
      <c r="D16" s="3"/>
      <c r="E16" s="3"/>
      <c r="F16" s="3"/>
      <c r="G16" s="2"/>
    </row>
    <row r="17" spans="1:13" ht="15.75">
      <c r="A17" s="1" t="s">
        <v>13</v>
      </c>
      <c r="B17" s="29" t="s">
        <v>10</v>
      </c>
      <c r="C17" s="45">
        <f>(C14/C12)*100</f>
        <v>86.96310859474198</v>
      </c>
      <c r="D17" s="45">
        <f aca="true" t="shared" si="0" ref="D17:M17">(D14/D12)*100</f>
        <v>87.86999575769754</v>
      </c>
      <c r="E17" s="45">
        <f t="shared" si="0"/>
        <v>90.16216156088011</v>
      </c>
      <c r="F17" s="45">
        <f t="shared" si="0"/>
        <v>89.8539300337102</v>
      </c>
      <c r="G17" s="45">
        <f t="shared" si="0"/>
        <v>88.19584044990627</v>
      </c>
      <c r="H17" s="45">
        <f t="shared" si="0"/>
        <v>88.43212345080495</v>
      </c>
      <c r="I17" s="45">
        <f t="shared" si="0"/>
        <v>88.91842658739068</v>
      </c>
      <c r="J17" s="45">
        <f t="shared" si="0"/>
        <v>89.63670139758102</v>
      </c>
      <c r="K17" s="45">
        <f t="shared" si="0"/>
        <v>90.34637929035114</v>
      </c>
      <c r="L17" s="45">
        <f t="shared" si="0"/>
        <v>91.03481034476434</v>
      </c>
      <c r="M17" s="45">
        <f t="shared" si="0"/>
        <v>91.7107835785016</v>
      </c>
    </row>
    <row r="18" spans="1:27" ht="15.75">
      <c r="A18" s="1" t="s">
        <v>14</v>
      </c>
      <c r="B18" s="29" t="s">
        <v>8</v>
      </c>
      <c r="C18" s="14">
        <v>24396.509</v>
      </c>
      <c r="D18" s="2">
        <v>23830.428</v>
      </c>
      <c r="E18" s="2">
        <v>26253.375</v>
      </c>
      <c r="F18" s="2">
        <v>28147.578</v>
      </c>
      <c r="G18" s="2">
        <v>29243.0217</v>
      </c>
      <c r="H18" s="2">
        <v>29423.082</v>
      </c>
      <c r="I18" s="18">
        <v>29533.237</v>
      </c>
      <c r="J18" s="18">
        <v>29577.015</v>
      </c>
      <c r="K18" s="18">
        <v>29598.464</v>
      </c>
      <c r="L18" s="18">
        <v>29626.001</v>
      </c>
      <c r="M18" s="18">
        <v>29706.85</v>
      </c>
      <c r="O18" s="18"/>
      <c r="P18" s="18"/>
      <c r="Q18" s="18"/>
      <c r="R18" s="18"/>
      <c r="S18" s="18"/>
      <c r="U18" s="18"/>
      <c r="V18" s="18"/>
      <c r="Z18" s="18"/>
      <c r="AA18" s="18"/>
    </row>
    <row r="19" spans="1:27" ht="15.75">
      <c r="A19" s="1" t="s">
        <v>15</v>
      </c>
      <c r="B19" s="29" t="s">
        <v>8</v>
      </c>
      <c r="C19" s="14">
        <v>17381.438</v>
      </c>
      <c r="D19" s="2">
        <v>15523.907</v>
      </c>
      <c r="E19" s="2">
        <v>14273.615</v>
      </c>
      <c r="F19" s="2">
        <v>15750.263</v>
      </c>
      <c r="G19" s="2">
        <v>17334.0836</v>
      </c>
      <c r="H19" s="2">
        <v>17551.068</v>
      </c>
      <c r="I19" s="18">
        <v>17827.726</v>
      </c>
      <c r="J19" s="18">
        <v>18221.687</v>
      </c>
      <c r="K19" s="18">
        <v>18510.599</v>
      </c>
      <c r="L19" s="18">
        <v>18766.197</v>
      </c>
      <c r="M19" s="18">
        <v>19020.686</v>
      </c>
      <c r="O19" s="18"/>
      <c r="P19" s="18"/>
      <c r="Q19" s="18"/>
      <c r="R19" s="18"/>
      <c r="S19" s="18"/>
      <c r="U19" s="18"/>
      <c r="V19" s="18"/>
      <c r="Z19" s="18"/>
      <c r="AA19" s="18"/>
    </row>
    <row r="20" spans="1:12" ht="15.75">
      <c r="A20" s="1"/>
      <c r="B20" s="29"/>
      <c r="C20" s="11"/>
      <c r="D20" s="1"/>
      <c r="E20" s="1"/>
      <c r="F20" s="1"/>
      <c r="G20" s="2"/>
      <c r="H20" s="18"/>
      <c r="I20" s="18"/>
      <c r="J20" s="18"/>
      <c r="K20" s="18"/>
      <c r="L20" s="18"/>
    </row>
    <row r="21" spans="1:13" ht="15.75">
      <c r="A21" s="1" t="s">
        <v>16</v>
      </c>
      <c r="B21" s="29" t="s">
        <v>8</v>
      </c>
      <c r="C21" s="14">
        <v>38411.337</v>
      </c>
      <c r="D21" s="2">
        <v>36530.477</v>
      </c>
      <c r="E21" s="2">
        <v>37572.651</v>
      </c>
      <c r="F21" s="2">
        <v>40791.509</v>
      </c>
      <c r="G21" s="2">
        <v>43313.28401</v>
      </c>
      <c r="H21" s="18">
        <v>43715.56</v>
      </c>
      <c r="I21" s="18">
        <v>44283.33413</v>
      </c>
      <c r="J21" s="18">
        <v>44567.672</v>
      </c>
      <c r="K21" s="18">
        <v>44932.351</v>
      </c>
      <c r="L21" s="18">
        <v>45120.871</v>
      </c>
      <c r="M21" s="18">
        <v>45484.979</v>
      </c>
    </row>
    <row r="22" spans="1:27" ht="15.75">
      <c r="A22" s="1" t="s">
        <v>17</v>
      </c>
      <c r="B22" s="29" t="s">
        <v>8</v>
      </c>
      <c r="C22" s="14">
        <v>2762.439</v>
      </c>
      <c r="D22" s="2">
        <v>2424.04</v>
      </c>
      <c r="E22" s="2">
        <v>2327.403</v>
      </c>
      <c r="F22" s="2">
        <v>2281.839</v>
      </c>
      <c r="G22" s="2">
        <v>2544.487921</v>
      </c>
      <c r="H22" s="2">
        <v>2562.685</v>
      </c>
      <c r="I22" s="18">
        <v>2624.713</v>
      </c>
      <c r="J22" s="18">
        <v>2711.94</v>
      </c>
      <c r="K22" s="18">
        <v>2767.485</v>
      </c>
      <c r="L22" s="18">
        <v>2805.508</v>
      </c>
      <c r="M22" s="18">
        <v>2844.044</v>
      </c>
      <c r="O22" s="18"/>
      <c r="P22" s="18"/>
      <c r="Q22" s="18"/>
      <c r="R22" s="18"/>
      <c r="S22" s="18"/>
      <c r="U22" s="18"/>
      <c r="V22" s="18"/>
      <c r="Z22" s="18"/>
      <c r="AA22" s="18"/>
    </row>
    <row r="23" spans="1:7" ht="15.75">
      <c r="A23" s="1"/>
      <c r="B23" s="29"/>
      <c r="C23" s="11"/>
      <c r="D23" s="1"/>
      <c r="E23" s="1"/>
      <c r="F23" s="1"/>
      <c r="G23" s="1"/>
    </row>
    <row r="24" spans="1:7" ht="15.75">
      <c r="A24" s="4" t="s">
        <v>18</v>
      </c>
      <c r="B24" s="29"/>
      <c r="C24" s="11"/>
      <c r="D24" s="1"/>
      <c r="E24" s="1"/>
      <c r="F24" s="1"/>
      <c r="G24" s="1"/>
    </row>
    <row r="25" spans="1:13" ht="15.75">
      <c r="A25" s="1" t="s">
        <v>19</v>
      </c>
      <c r="B25" s="29" t="s">
        <v>8</v>
      </c>
      <c r="C25" s="14">
        <v>2521.233</v>
      </c>
      <c r="D25" s="2">
        <v>2472.585</v>
      </c>
      <c r="E25" s="2">
        <v>2685.388</v>
      </c>
      <c r="F25" s="2">
        <v>2919.258</v>
      </c>
      <c r="G25" s="2">
        <v>3272.539122</v>
      </c>
      <c r="H25" s="18">
        <v>3341.234376</v>
      </c>
      <c r="I25" s="18">
        <v>3393.411043</v>
      </c>
      <c r="J25" s="18">
        <v>3436.416</v>
      </c>
      <c r="K25" s="18">
        <v>3468.836</v>
      </c>
      <c r="L25" s="18">
        <v>3515.505</v>
      </c>
      <c r="M25" s="18">
        <v>3565.829</v>
      </c>
    </row>
    <row r="26" spans="1:13" ht="15.75">
      <c r="A26" s="1" t="s">
        <v>20</v>
      </c>
      <c r="B26" s="29" t="s">
        <v>8</v>
      </c>
      <c r="C26" s="14">
        <v>2211.365</v>
      </c>
      <c r="D26" s="2">
        <v>2175.156</v>
      </c>
      <c r="E26" s="2">
        <v>2361.588</v>
      </c>
      <c r="F26" s="2">
        <v>2565.396</v>
      </c>
      <c r="G26" s="2">
        <v>2891.071</v>
      </c>
      <c r="H26" s="18">
        <v>2947.462286</v>
      </c>
      <c r="I26" s="18">
        <v>2991.723735</v>
      </c>
      <c r="J26" s="18">
        <v>3020.608</v>
      </c>
      <c r="K26" s="18">
        <v>3042.67</v>
      </c>
      <c r="L26" s="18">
        <v>3076.715</v>
      </c>
      <c r="M26" s="18">
        <v>3121.638</v>
      </c>
    </row>
    <row r="27" spans="1:13" ht="15.75">
      <c r="A27" s="1" t="s">
        <v>21</v>
      </c>
      <c r="B27" s="29"/>
      <c r="C27" s="14"/>
      <c r="D27" s="2"/>
      <c r="E27" s="1"/>
      <c r="F27" s="1"/>
      <c r="M27" s="18"/>
    </row>
    <row r="28" spans="1:13" ht="15.75">
      <c r="A28" s="1" t="s">
        <v>22</v>
      </c>
      <c r="B28" s="29" t="s">
        <v>23</v>
      </c>
      <c r="C28" s="14">
        <v>16715</v>
      </c>
      <c r="D28" s="2">
        <v>24666</v>
      </c>
      <c r="E28" s="2">
        <v>32638</v>
      </c>
      <c r="F28" s="2">
        <v>38349</v>
      </c>
      <c r="G28" s="2">
        <v>43837</v>
      </c>
      <c r="H28" s="18">
        <v>45038</v>
      </c>
      <c r="I28" s="18">
        <v>46439</v>
      </c>
      <c r="J28" s="18">
        <v>47571</v>
      </c>
      <c r="K28" s="18">
        <v>48491</v>
      </c>
      <c r="L28" s="18">
        <v>49425</v>
      </c>
      <c r="M28" s="18">
        <v>50924</v>
      </c>
    </row>
    <row r="29" spans="1:13" ht="15.75">
      <c r="A29" s="1" t="s">
        <v>20</v>
      </c>
      <c r="B29" s="29" t="s">
        <v>23</v>
      </c>
      <c r="C29" s="14">
        <v>15970</v>
      </c>
      <c r="D29" s="2">
        <v>23600</v>
      </c>
      <c r="E29" s="2">
        <v>31367</v>
      </c>
      <c r="F29" s="2">
        <v>36675</v>
      </c>
      <c r="G29" s="2">
        <v>41807</v>
      </c>
      <c r="H29" s="18">
        <v>43378</v>
      </c>
      <c r="I29" s="18">
        <v>44655</v>
      </c>
      <c r="J29" s="18">
        <v>45688</v>
      </c>
      <c r="K29" s="18">
        <v>46605</v>
      </c>
      <c r="L29" s="18">
        <v>47659</v>
      </c>
      <c r="M29" s="18">
        <v>49026</v>
      </c>
    </row>
    <row r="30" spans="1:7" ht="15.75">
      <c r="A30" s="1"/>
      <c r="B30" s="29"/>
      <c r="C30" s="11"/>
      <c r="D30" s="1"/>
      <c r="E30" s="1"/>
      <c r="F30" s="1"/>
      <c r="G30" s="1"/>
    </row>
    <row r="31" spans="1:7" ht="15.75">
      <c r="A31" s="4" t="s">
        <v>24</v>
      </c>
      <c r="B31" s="29"/>
      <c r="C31" s="14"/>
      <c r="D31" s="2"/>
      <c r="E31" s="1"/>
      <c r="F31" s="1"/>
      <c r="G31" s="1"/>
    </row>
    <row r="32" spans="1:13" ht="15.75">
      <c r="A32" s="1" t="s">
        <v>25</v>
      </c>
      <c r="B32" s="22" t="s">
        <v>56</v>
      </c>
      <c r="C32" s="14">
        <v>97634.788</v>
      </c>
      <c r="D32" s="2">
        <v>141012.96</v>
      </c>
      <c r="E32" s="2">
        <v>208656.367</v>
      </c>
      <c r="F32" s="2">
        <v>273255.337</v>
      </c>
      <c r="G32" s="2">
        <v>369754.3267</v>
      </c>
      <c r="H32" s="18">
        <v>397254.6592</v>
      </c>
      <c r="I32" s="18">
        <v>416890.6486</v>
      </c>
      <c r="J32" s="18">
        <v>435745.662</v>
      </c>
      <c r="K32" s="18">
        <v>455063.078</v>
      </c>
      <c r="L32" s="18">
        <v>477525.567</v>
      </c>
      <c r="M32" s="18">
        <v>505489.92</v>
      </c>
    </row>
    <row r="33" spans="1:13" ht="15.75">
      <c r="A33" s="1" t="s">
        <v>26</v>
      </c>
      <c r="B33" s="22" t="s">
        <v>56</v>
      </c>
      <c r="C33" s="14">
        <v>9020.165</v>
      </c>
      <c r="D33" s="2">
        <v>9532.78</v>
      </c>
      <c r="E33" s="2">
        <v>13184.192</v>
      </c>
      <c r="F33" s="2">
        <v>18764.273</v>
      </c>
      <c r="G33" s="2">
        <v>26346.4905</v>
      </c>
      <c r="H33" s="18">
        <v>28300.4896</v>
      </c>
      <c r="I33" s="18">
        <v>32213.47467</v>
      </c>
      <c r="J33" s="18">
        <v>36115.645</v>
      </c>
      <c r="K33" s="18">
        <v>40623.46</v>
      </c>
      <c r="L33" s="18">
        <v>42909.08</v>
      </c>
      <c r="M33" s="18">
        <v>45455.063</v>
      </c>
    </row>
    <row r="34" spans="1:13" ht="15.75">
      <c r="A34" s="1" t="s">
        <v>27</v>
      </c>
      <c r="B34" s="22" t="s">
        <v>56</v>
      </c>
      <c r="C34" s="14">
        <v>47928.66</v>
      </c>
      <c r="D34" s="2">
        <v>69107.452</v>
      </c>
      <c r="E34" s="2">
        <v>100787.214</v>
      </c>
      <c r="F34" s="2">
        <v>129958.464</v>
      </c>
      <c r="G34" s="2">
        <v>183986.4384</v>
      </c>
      <c r="H34" s="18">
        <v>198801.7595</v>
      </c>
      <c r="I34" s="18">
        <v>206111.967</v>
      </c>
      <c r="J34" s="18">
        <v>214018.946</v>
      </c>
      <c r="K34" s="18">
        <v>215762.533</v>
      </c>
      <c r="L34" s="18">
        <v>225878.578</v>
      </c>
      <c r="M34" s="18">
        <v>238947.511</v>
      </c>
    </row>
    <row r="35" spans="1:13" ht="15.75">
      <c r="A35" s="1" t="s">
        <v>28</v>
      </c>
      <c r="B35" s="22" t="s">
        <v>56</v>
      </c>
      <c r="C35" s="14">
        <v>40685.963</v>
      </c>
      <c r="D35" s="2">
        <v>62372.728</v>
      </c>
      <c r="E35" s="2">
        <v>94684.961</v>
      </c>
      <c r="F35" s="2">
        <v>124532.6</v>
      </c>
      <c r="G35" s="2">
        <v>159421.3977</v>
      </c>
      <c r="H35" s="18">
        <v>170152.4101</v>
      </c>
      <c r="I35" s="18">
        <v>178565.2069</v>
      </c>
      <c r="J35" s="18">
        <v>185611.071</v>
      </c>
      <c r="K35" s="18">
        <v>198677.085</v>
      </c>
      <c r="L35" s="18">
        <v>208737.91</v>
      </c>
      <c r="M35" s="18">
        <v>221087.347</v>
      </c>
    </row>
    <row r="36" spans="1:6" ht="15.75">
      <c r="A36" s="1"/>
      <c r="B36" s="29"/>
      <c r="C36" s="11"/>
      <c r="D36" s="1"/>
      <c r="E36" s="1"/>
      <c r="F36" s="1"/>
    </row>
    <row r="37" spans="1:7" ht="15.75">
      <c r="A37" s="1" t="s">
        <v>29</v>
      </c>
      <c r="B37" s="29"/>
      <c r="C37" s="11"/>
      <c r="D37" s="1"/>
      <c r="E37" s="1"/>
      <c r="F37" s="1"/>
      <c r="G37" s="1"/>
    </row>
    <row r="38" spans="1:13" ht="15.75">
      <c r="A38" s="1" t="s">
        <v>26</v>
      </c>
      <c r="B38" s="29" t="s">
        <v>10</v>
      </c>
      <c r="C38" s="39">
        <f>C33/C32*100</f>
        <v>9.23867935269138</v>
      </c>
      <c r="D38" s="39">
        <f aca="true" t="shared" si="1" ref="D38:M38">D33/D32*100</f>
        <v>6.760215514942741</v>
      </c>
      <c r="E38" s="39">
        <f t="shared" si="1"/>
        <v>6.318614758590137</v>
      </c>
      <c r="F38" s="39">
        <f t="shared" si="1"/>
        <v>6.866937424171884</v>
      </c>
      <c r="G38" s="39">
        <f t="shared" si="1"/>
        <v>7.125404247500859</v>
      </c>
      <c r="H38" s="39">
        <f t="shared" si="1"/>
        <v>7.124017036576018</v>
      </c>
      <c r="I38" s="39">
        <f t="shared" si="1"/>
        <v>7.7270801775427485</v>
      </c>
      <c r="J38" s="39">
        <f t="shared" si="1"/>
        <v>8.288239711724312</v>
      </c>
      <c r="K38" s="39">
        <f t="shared" si="1"/>
        <v>8.926995391175199</v>
      </c>
      <c r="L38" s="39">
        <f t="shared" si="1"/>
        <v>8.985713638239606</v>
      </c>
      <c r="M38" s="40">
        <f t="shared" si="1"/>
        <v>8.992278817350108</v>
      </c>
    </row>
    <row r="39" spans="1:13" ht="15.75">
      <c r="A39" s="1" t="s">
        <v>27</v>
      </c>
      <c r="B39" s="29" t="s">
        <v>10</v>
      </c>
      <c r="C39" s="39">
        <f>C34/C32*100</f>
        <v>49.089736334553216</v>
      </c>
      <c r="D39" s="39">
        <f aca="true" t="shared" si="2" ref="D39:M39">D34/D32*100</f>
        <v>49.00787275155419</v>
      </c>
      <c r="E39" s="39">
        <f t="shared" si="2"/>
        <v>48.30296599576087</v>
      </c>
      <c r="F39" s="39">
        <f t="shared" si="2"/>
        <v>47.55935068891262</v>
      </c>
      <c r="G39" s="39">
        <f t="shared" si="2"/>
        <v>49.75910357616379</v>
      </c>
      <c r="H39" s="39">
        <f t="shared" si="2"/>
        <v>50.043908836802885</v>
      </c>
      <c r="I39" s="39">
        <f t="shared" si="2"/>
        <v>49.44029512107411</v>
      </c>
      <c r="J39" s="39">
        <f t="shared" si="2"/>
        <v>49.115565492422505</v>
      </c>
      <c r="K39" s="39">
        <f t="shared" si="2"/>
        <v>47.41376381232143</v>
      </c>
      <c r="L39" s="39">
        <f t="shared" si="2"/>
        <v>47.30188153464881</v>
      </c>
      <c r="M39" s="40">
        <f t="shared" si="2"/>
        <v>47.27047989404022</v>
      </c>
    </row>
    <row r="40" spans="1:13" ht="15.75">
      <c r="A40" s="1" t="s">
        <v>28</v>
      </c>
      <c r="B40" s="29" t="s">
        <v>10</v>
      </c>
      <c r="C40" s="39">
        <f>C35/C32*100</f>
        <v>41.671584312755414</v>
      </c>
      <c r="D40" s="39">
        <f aca="true" t="shared" si="3" ref="D40:M40">D35/D32*100</f>
        <v>44.23191173350308</v>
      </c>
      <c r="E40" s="39">
        <f t="shared" si="3"/>
        <v>45.37841924564899</v>
      </c>
      <c r="F40" s="39">
        <f t="shared" si="3"/>
        <v>45.5737118869155</v>
      </c>
      <c r="G40" s="39">
        <f t="shared" si="3"/>
        <v>43.11549214929038</v>
      </c>
      <c r="H40" s="39">
        <f t="shared" si="3"/>
        <v>42.832074126621094</v>
      </c>
      <c r="I40" s="39">
        <f t="shared" si="3"/>
        <v>42.83262469418701</v>
      </c>
      <c r="J40" s="39">
        <f t="shared" si="3"/>
        <v>42.59619479585318</v>
      </c>
      <c r="K40" s="39">
        <f t="shared" si="3"/>
        <v>43.659240796503376</v>
      </c>
      <c r="L40" s="39">
        <f t="shared" si="3"/>
        <v>43.712405036524466</v>
      </c>
      <c r="M40" s="40">
        <f t="shared" si="3"/>
        <v>43.737241486437554</v>
      </c>
    </row>
    <row r="41" spans="1:12" ht="15.75">
      <c r="A41" s="1"/>
      <c r="B41" s="29"/>
      <c r="C41" s="11"/>
      <c r="D41" s="1"/>
      <c r="E41" s="1"/>
      <c r="F41" s="1"/>
      <c r="G41" s="1"/>
      <c r="I41" s="18"/>
      <c r="J41" s="18"/>
      <c r="K41" s="18"/>
      <c r="L41" s="18"/>
    </row>
    <row r="42" spans="1:7" ht="15.75">
      <c r="A42" s="4" t="s">
        <v>30</v>
      </c>
      <c r="B42" s="29"/>
      <c r="C42" s="11"/>
      <c r="D42" s="1"/>
      <c r="E42" s="1"/>
      <c r="F42" s="1"/>
      <c r="G42" s="1"/>
    </row>
    <row r="43" spans="1:13" ht="15.75">
      <c r="A43" s="1" t="s">
        <v>31</v>
      </c>
      <c r="B43" s="22" t="s">
        <v>56</v>
      </c>
      <c r="C43" s="14">
        <v>96105.379</v>
      </c>
      <c r="D43" s="2">
        <v>139381.648</v>
      </c>
      <c r="E43" s="2">
        <v>209698.211</v>
      </c>
      <c r="F43" s="2">
        <v>276584.464</v>
      </c>
      <c r="G43" s="2">
        <v>374782.023</v>
      </c>
      <c r="H43" s="18">
        <v>404270.785</v>
      </c>
      <c r="I43" s="18">
        <v>427576.6</v>
      </c>
      <c r="J43" s="18">
        <v>451420.901</v>
      </c>
      <c r="K43" s="18">
        <v>469404.061</v>
      </c>
      <c r="L43" s="18">
        <v>495517.645</v>
      </c>
      <c r="M43" s="18">
        <v>521701.146</v>
      </c>
    </row>
    <row r="44" spans="1:8" ht="15.75">
      <c r="A44" s="1"/>
      <c r="B44" s="17"/>
      <c r="C44" s="11"/>
      <c r="D44" s="1"/>
      <c r="E44" s="1"/>
      <c r="F44" s="1"/>
      <c r="G44" s="1"/>
      <c r="H44" s="18"/>
    </row>
    <row r="45" spans="1:13" ht="15.75">
      <c r="A45" s="6" t="s">
        <v>59</v>
      </c>
      <c r="B45" s="22" t="s">
        <v>56</v>
      </c>
      <c r="C45" s="14">
        <v>85660.796</v>
      </c>
      <c r="D45" s="2">
        <v>127229.869</v>
      </c>
      <c r="E45" s="2">
        <v>186582.625</v>
      </c>
      <c r="F45" s="2">
        <v>242995.01</v>
      </c>
      <c r="G45" s="2">
        <v>320953.702</v>
      </c>
      <c r="H45" s="18">
        <v>344032.775</v>
      </c>
      <c r="I45" s="18">
        <v>363551.233</v>
      </c>
      <c r="J45" s="18">
        <v>385566.007</v>
      </c>
      <c r="K45" s="18">
        <v>400657.269</v>
      </c>
      <c r="L45" s="18">
        <v>421833.535</v>
      </c>
      <c r="M45" s="18">
        <v>443414.949</v>
      </c>
    </row>
    <row r="46" spans="1:13" ht="15.75">
      <c r="A46" s="1" t="s">
        <v>32</v>
      </c>
      <c r="B46" s="22" t="s">
        <v>56</v>
      </c>
      <c r="C46" s="14">
        <v>1859.447</v>
      </c>
      <c r="D46" s="2">
        <v>2108.783</v>
      </c>
      <c r="E46" s="2">
        <v>3341.125</v>
      </c>
      <c r="F46" s="2">
        <v>5564.268</v>
      </c>
      <c r="G46" s="2">
        <v>6618.025</v>
      </c>
      <c r="H46" s="18">
        <v>7268.517</v>
      </c>
      <c r="I46" s="18">
        <v>7776.859</v>
      </c>
      <c r="J46" s="18">
        <v>8268.194</v>
      </c>
      <c r="K46" s="18">
        <v>8680.954</v>
      </c>
      <c r="L46" s="18">
        <v>8699.891</v>
      </c>
      <c r="M46" s="18">
        <v>9539.368</v>
      </c>
    </row>
    <row r="47" spans="1:13" ht="15.75">
      <c r="A47" s="1" t="s">
        <v>33</v>
      </c>
      <c r="B47" s="22" t="s">
        <v>56</v>
      </c>
      <c r="C47" s="14">
        <v>6503.975</v>
      </c>
      <c r="D47" s="2">
        <v>7529.383</v>
      </c>
      <c r="E47" s="2">
        <v>16012.192</v>
      </c>
      <c r="F47" s="2">
        <v>21646.311</v>
      </c>
      <c r="G47" s="2">
        <v>37551.783</v>
      </c>
      <c r="H47" s="18">
        <v>41925.873</v>
      </c>
      <c r="I47" s="18">
        <v>44929.915</v>
      </c>
      <c r="J47" s="18">
        <v>44958.901</v>
      </c>
      <c r="K47" s="18">
        <v>45211.825</v>
      </c>
      <c r="L47" s="18">
        <v>48615.985</v>
      </c>
      <c r="M47" s="18">
        <v>52952.2</v>
      </c>
    </row>
    <row r="48" spans="1:13" ht="15.75">
      <c r="A48" s="1" t="s">
        <v>34</v>
      </c>
      <c r="B48" s="22" t="s">
        <v>56</v>
      </c>
      <c r="C48" s="14">
        <v>2081.161</v>
      </c>
      <c r="D48" s="2">
        <v>2513.613</v>
      </c>
      <c r="E48" s="2">
        <v>3762.269</v>
      </c>
      <c r="F48" s="2">
        <v>6378.875</v>
      </c>
      <c r="G48" s="2">
        <v>9658.513</v>
      </c>
      <c r="H48" s="18">
        <v>11043.621</v>
      </c>
      <c r="I48" s="18">
        <v>11318.592</v>
      </c>
      <c r="J48" s="18">
        <v>12627.8</v>
      </c>
      <c r="K48" s="18">
        <v>14854.013</v>
      </c>
      <c r="L48" s="18">
        <v>16368.234</v>
      </c>
      <c r="M48" s="18">
        <v>15794.629</v>
      </c>
    </row>
    <row r="49" spans="1:7" ht="15.75">
      <c r="A49" s="1"/>
      <c r="B49" s="29"/>
      <c r="C49" s="14"/>
      <c r="D49" s="2"/>
      <c r="E49" s="1"/>
      <c r="F49" s="1"/>
      <c r="G49" s="1"/>
    </row>
    <row r="50" spans="1:12" ht="15.75">
      <c r="A50" s="1" t="s">
        <v>29</v>
      </c>
      <c r="B50" s="29"/>
      <c r="C50" s="14"/>
      <c r="D50" s="2"/>
      <c r="E50" s="1"/>
      <c r="F50" s="1"/>
      <c r="G50" s="2"/>
      <c r="H50" s="18"/>
      <c r="I50" s="18"/>
      <c r="J50" s="18"/>
      <c r="K50" s="18"/>
      <c r="L50" s="18"/>
    </row>
    <row r="51" spans="1:12" ht="15.75">
      <c r="A51" s="1"/>
      <c r="B51" s="29"/>
      <c r="C51" s="11"/>
      <c r="D51" s="1"/>
      <c r="E51" s="1"/>
      <c r="F51" s="1"/>
      <c r="G51" s="2"/>
      <c r="H51" s="18"/>
      <c r="I51" s="18"/>
      <c r="J51" s="18"/>
      <c r="K51" s="18"/>
      <c r="L51" s="18"/>
    </row>
    <row r="52" spans="1:13" ht="15.75">
      <c r="A52" s="6" t="s">
        <v>59</v>
      </c>
      <c r="B52" s="29" t="s">
        <v>10</v>
      </c>
      <c r="C52" s="16">
        <f>(C45/C$43)*100</f>
        <v>89.13215565176638</v>
      </c>
      <c r="D52" s="5">
        <v>91.28165065174149</v>
      </c>
      <c r="E52" s="5">
        <v>88.97673666848783</v>
      </c>
      <c r="F52" s="5">
        <v>87.85562518074046</v>
      </c>
      <c r="G52" s="5">
        <f aca="true" t="shared" si="4" ref="G52:L52">(G45/G$43)*100</f>
        <v>85.63743250833565</v>
      </c>
      <c r="H52" s="5">
        <f t="shared" si="4"/>
        <v>85.09958863339581</v>
      </c>
      <c r="I52" s="5">
        <f t="shared" si="4"/>
        <v>85.02598902746315</v>
      </c>
      <c r="J52" s="5">
        <f t="shared" si="4"/>
        <v>85.41164269219337</v>
      </c>
      <c r="K52" s="5">
        <f t="shared" si="4"/>
        <v>85.35445307960384</v>
      </c>
      <c r="L52" s="41">
        <f t="shared" si="4"/>
        <v>85.12987161133282</v>
      </c>
      <c r="M52" s="41">
        <f>(M45/M$43)*100</f>
        <v>84.99405308954411</v>
      </c>
    </row>
    <row r="53" spans="1:13" ht="15.75">
      <c r="A53" s="1" t="s">
        <v>32</v>
      </c>
      <c r="B53" s="29" t="s">
        <v>10</v>
      </c>
      <c r="C53" s="16">
        <f>(C46/C$43)*100</f>
        <v>1.934800132258986</v>
      </c>
      <c r="D53" s="5">
        <v>1.5129559954693605</v>
      </c>
      <c r="E53" s="5">
        <v>1.5933016233505206</v>
      </c>
      <c r="F53" s="5">
        <v>2.01177894070001</v>
      </c>
      <c r="G53" s="5">
        <f aca="true" t="shared" si="5" ref="G53:L55">(G46/G$43)*100</f>
        <v>1.7658330960020459</v>
      </c>
      <c r="H53" s="5">
        <f t="shared" si="5"/>
        <v>1.7979327890339638</v>
      </c>
      <c r="I53" s="5">
        <f t="shared" si="5"/>
        <v>1.8188224051550061</v>
      </c>
      <c r="J53" s="5">
        <f t="shared" si="5"/>
        <v>1.8315930834580472</v>
      </c>
      <c r="K53" s="5">
        <f t="shared" si="5"/>
        <v>1.849356390634209</v>
      </c>
      <c r="L53" s="41">
        <f t="shared" si="5"/>
        <v>1.7557177000225692</v>
      </c>
      <c r="M53" s="41">
        <f>(M46/M$43)*100</f>
        <v>1.8285119887392387</v>
      </c>
    </row>
    <row r="54" spans="1:13" ht="15.75">
      <c r="A54" s="1" t="s">
        <v>33</v>
      </c>
      <c r="B54" s="29" t="s">
        <v>10</v>
      </c>
      <c r="C54" s="16">
        <f>(C47/C$43)*100</f>
        <v>6.767545238024606</v>
      </c>
      <c r="D54" s="5">
        <v>5.4019902247102145</v>
      </c>
      <c r="E54" s="5">
        <v>7.63582670717205</v>
      </c>
      <c r="F54" s="5">
        <v>7.826293164463498</v>
      </c>
      <c r="G54" s="5">
        <f t="shared" si="5"/>
        <v>10.019632932073694</v>
      </c>
      <c r="H54" s="5">
        <f t="shared" si="5"/>
        <v>10.370740245303653</v>
      </c>
      <c r="I54" s="5">
        <f t="shared" si="5"/>
        <v>10.508038793516764</v>
      </c>
      <c r="J54" s="5">
        <f t="shared" si="5"/>
        <v>9.959419446553271</v>
      </c>
      <c r="K54" s="5">
        <f t="shared" si="5"/>
        <v>9.63174986251344</v>
      </c>
      <c r="L54" s="41">
        <f t="shared" si="5"/>
        <v>9.811151124598197</v>
      </c>
      <c r="M54" s="41">
        <f>(M47/M$43)*100</f>
        <v>10.149910615684176</v>
      </c>
    </row>
    <row r="55" spans="1:13" ht="15.75">
      <c r="A55" s="1" t="s">
        <v>34</v>
      </c>
      <c r="B55" s="29" t="s">
        <v>10</v>
      </c>
      <c r="C55" s="16">
        <f>(C48/C$43)*100</f>
        <v>2.165498977950027</v>
      </c>
      <c r="D55" s="5">
        <v>1.8034031280789564</v>
      </c>
      <c r="E55" s="5">
        <v>1.7941350009895884</v>
      </c>
      <c r="F55" s="5">
        <v>2.306302714096046</v>
      </c>
      <c r="G55" s="5">
        <f t="shared" si="5"/>
        <v>2.57710146358861</v>
      </c>
      <c r="H55" s="5">
        <f t="shared" si="5"/>
        <v>2.731738579625535</v>
      </c>
      <c r="I55" s="5">
        <f t="shared" si="5"/>
        <v>2.6471495399888587</v>
      </c>
      <c r="J55" s="5">
        <f t="shared" si="5"/>
        <v>2.797344999318053</v>
      </c>
      <c r="K55" s="5">
        <f t="shared" si="5"/>
        <v>3.1644406672485097</v>
      </c>
      <c r="L55" s="41">
        <f t="shared" si="5"/>
        <v>3.3032595640464026</v>
      </c>
      <c r="M55" s="41">
        <f>(M48/M$43)*100</f>
        <v>3.0275243060324812</v>
      </c>
    </row>
    <row r="56" spans="1:12" ht="15.75">
      <c r="A56" s="1"/>
      <c r="B56" s="29"/>
      <c r="C56" s="11"/>
      <c r="D56" s="1"/>
      <c r="E56" s="1"/>
      <c r="F56" s="1"/>
      <c r="G56" s="1"/>
      <c r="I56" s="18"/>
      <c r="J56" s="18"/>
      <c r="K56" s="18"/>
      <c r="L56" s="18"/>
    </row>
    <row r="57" spans="1:12" ht="15.75">
      <c r="A57" s="1" t="s">
        <v>35</v>
      </c>
      <c r="B57" s="29"/>
      <c r="C57" s="11"/>
      <c r="D57" s="1"/>
      <c r="E57" s="1"/>
      <c r="F57" s="1"/>
      <c r="G57" s="1"/>
      <c r="I57" s="18"/>
      <c r="J57" s="18"/>
      <c r="K57" s="18"/>
      <c r="L57" s="18"/>
    </row>
    <row r="58" spans="1:7" ht="15.75">
      <c r="A58" s="1"/>
      <c r="B58" s="29"/>
      <c r="C58" s="14"/>
      <c r="D58" s="2"/>
      <c r="E58" s="2"/>
      <c r="F58" s="2"/>
      <c r="G58" s="1"/>
    </row>
    <row r="59" spans="1:13" ht="15.75">
      <c r="A59" s="6" t="s">
        <v>57</v>
      </c>
      <c r="B59" s="29" t="s">
        <v>23</v>
      </c>
      <c r="C59" s="14">
        <f>((C32*1000/C14))</f>
        <v>2336.993438188813</v>
      </c>
      <c r="D59" s="2">
        <f>((D32*1000/D14))</f>
        <v>3583.1620582586393</v>
      </c>
      <c r="E59" s="2">
        <f>((E32*1000/E14))</f>
        <v>5148.577947683753</v>
      </c>
      <c r="F59" s="2">
        <f>((F32*1000/F14))</f>
        <v>6224.801283507314</v>
      </c>
      <c r="G59" s="2">
        <f aca="true" t="shared" si="6" ref="G59:L59">(G32*1000/G14)</f>
        <v>7938.542430201217</v>
      </c>
      <c r="H59" s="2">
        <f t="shared" si="6"/>
        <v>8456.878074430299</v>
      </c>
      <c r="I59" s="2">
        <f t="shared" si="6"/>
        <v>8802.410723785324</v>
      </c>
      <c r="J59" s="2">
        <f t="shared" si="6"/>
        <v>9116.265583948285</v>
      </c>
      <c r="K59" s="2">
        <f t="shared" si="6"/>
        <v>9458.988590154</v>
      </c>
      <c r="L59" s="42">
        <f t="shared" si="6"/>
        <v>9867.82139963967</v>
      </c>
      <c r="M59" s="42">
        <f>(M32*1000/M14)</f>
        <v>10373.804248997938</v>
      </c>
    </row>
    <row r="60" spans="1:13" ht="15.75">
      <c r="A60" s="1"/>
      <c r="B60" s="29"/>
      <c r="C60" s="14"/>
      <c r="D60" s="2"/>
      <c r="E60" s="2"/>
      <c r="F60" s="2"/>
      <c r="G60" s="1"/>
      <c r="L60" s="43"/>
      <c r="M60" s="43"/>
    </row>
    <row r="61" spans="1:13" ht="15.75">
      <c r="A61" s="1"/>
      <c r="B61" s="29"/>
      <c r="C61" s="14"/>
      <c r="D61" s="2"/>
      <c r="E61" s="2"/>
      <c r="F61" s="2"/>
      <c r="G61" s="1"/>
      <c r="L61" s="43"/>
      <c r="M61" s="43"/>
    </row>
    <row r="62" spans="1:13" ht="15.75">
      <c r="A62" s="6" t="s">
        <v>58</v>
      </c>
      <c r="B62" s="29" t="s">
        <v>23</v>
      </c>
      <c r="C62" s="14">
        <f>((C45*1000/C14))</f>
        <v>2050.3830884748836</v>
      </c>
      <c r="D62" s="2">
        <f>((D45*1000/D14))</f>
        <v>3232.9314928075905</v>
      </c>
      <c r="E62" s="2">
        <f>((E45*1000/E14))</f>
        <v>4603.910258324144</v>
      </c>
      <c r="F62" s="2">
        <f>((F45*1000/F14))</f>
        <v>5535.466083628122</v>
      </c>
      <c r="G62" s="2">
        <f aca="true" t="shared" si="7" ref="G62:L62">(G45*1000/G14)</f>
        <v>6890.803967587913</v>
      </c>
      <c r="H62" s="2">
        <f t="shared" si="7"/>
        <v>7323.87440751988</v>
      </c>
      <c r="I62" s="2">
        <f t="shared" si="7"/>
        <v>7676.17907178112</v>
      </c>
      <c r="J62" s="2">
        <f t="shared" si="7"/>
        <v>8066.453499092926</v>
      </c>
      <c r="K62" s="2">
        <f t="shared" si="7"/>
        <v>8328.103771216662</v>
      </c>
      <c r="L62" s="42">
        <f t="shared" si="7"/>
        <v>8716.97406677002</v>
      </c>
      <c r="M62" s="42">
        <f>(M45*1000/M14)</f>
        <v>9099.884488310676</v>
      </c>
    </row>
    <row r="63" spans="1:13" ht="15.75">
      <c r="A63" s="1"/>
      <c r="B63" s="29"/>
      <c r="C63" s="14"/>
      <c r="D63" s="2"/>
      <c r="E63" s="2"/>
      <c r="F63" s="2"/>
      <c r="G63" s="1"/>
      <c r="L63" s="43"/>
      <c r="M63" s="43"/>
    </row>
    <row r="64" spans="1:13" ht="16.5">
      <c r="A64" s="6" t="s">
        <v>62</v>
      </c>
      <c r="B64" s="29"/>
      <c r="C64" s="11"/>
      <c r="D64" s="1"/>
      <c r="E64" s="1"/>
      <c r="F64" s="1"/>
      <c r="G64" s="1"/>
      <c r="L64" s="43"/>
      <c r="M64" s="43"/>
    </row>
    <row r="65" spans="1:45" ht="15.75">
      <c r="A65" s="1"/>
      <c r="B65" s="29"/>
      <c r="C65" s="11"/>
      <c r="D65" s="31"/>
      <c r="E65" s="31"/>
      <c r="F65" s="31"/>
      <c r="G65" s="31"/>
      <c r="H65" s="32"/>
      <c r="I65" s="32"/>
      <c r="J65" s="32"/>
      <c r="K65" s="32"/>
      <c r="L65" s="44"/>
      <c r="M65" s="44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45" ht="15.75">
      <c r="A66" s="6" t="s">
        <v>61</v>
      </c>
      <c r="B66" s="29" t="s">
        <v>23</v>
      </c>
      <c r="C66" s="20">
        <f>($M$71/C71)*C59</f>
        <v>5507.8563595189</v>
      </c>
      <c r="D66" s="20">
        <f aca="true" t="shared" si="8" ref="D66:M66">($M$71/D71)*D59</f>
        <v>6721.722206714966</v>
      </c>
      <c r="E66" s="20">
        <f t="shared" si="8"/>
        <v>7847.832405692711</v>
      </c>
      <c r="F66" s="20">
        <f t="shared" si="8"/>
        <v>8223.184090380859</v>
      </c>
      <c r="G66" s="20">
        <f t="shared" si="8"/>
        <v>9253.3210165852</v>
      </c>
      <c r="H66" s="20">
        <f t="shared" si="8"/>
        <v>9686.020286146038</v>
      </c>
      <c r="I66" s="20">
        <f t="shared" si="8"/>
        <v>9865.854084154777</v>
      </c>
      <c r="J66" s="20">
        <f t="shared" si="8"/>
        <v>9998.01077745215</v>
      </c>
      <c r="K66" s="20">
        <f t="shared" si="8"/>
        <v>10070.837617373143</v>
      </c>
      <c r="L66" s="20">
        <f t="shared" si="8"/>
        <v>10120.715314906816</v>
      </c>
      <c r="M66" s="20">
        <f t="shared" si="8"/>
        <v>10373.804248997938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13" ht="15.75">
      <c r="A67" s="1"/>
      <c r="B67" s="29"/>
      <c r="C67" s="11"/>
      <c r="D67" s="1"/>
      <c r="E67" s="1"/>
      <c r="F67" s="1"/>
      <c r="G67" s="1"/>
      <c r="L67" s="43"/>
      <c r="M67" s="43"/>
    </row>
    <row r="68" spans="1:13" ht="15.75">
      <c r="A68" s="1"/>
      <c r="B68" s="29"/>
      <c r="C68" s="11"/>
      <c r="D68" s="1"/>
      <c r="E68" s="1"/>
      <c r="F68" s="1"/>
      <c r="G68" s="1"/>
      <c r="L68" s="43"/>
      <c r="M68" s="43"/>
    </row>
    <row r="69" spans="1:13" ht="15.75">
      <c r="A69" s="6" t="s">
        <v>58</v>
      </c>
      <c r="B69" s="29" t="s">
        <v>23</v>
      </c>
      <c r="C69" s="20">
        <f>($M$71/C71)*C62</f>
        <v>4832.369380574177</v>
      </c>
      <c r="D69" s="20">
        <f aca="true" t="shared" si="9" ref="D69:M69">($M$71/D71)*D62</f>
        <v>6064.717993401004</v>
      </c>
      <c r="E69" s="20">
        <f t="shared" si="9"/>
        <v>7017.610782105734</v>
      </c>
      <c r="F69" s="20">
        <f t="shared" si="9"/>
        <v>7312.547751899674</v>
      </c>
      <c r="G69" s="20">
        <f t="shared" si="9"/>
        <v>8032.056480780657</v>
      </c>
      <c r="H69" s="20">
        <f t="shared" si="9"/>
        <v>8388.343246772209</v>
      </c>
      <c r="I69" s="20">
        <f t="shared" si="9"/>
        <v>8603.559300112722</v>
      </c>
      <c r="J69" s="20">
        <f t="shared" si="9"/>
        <v>8846.65856617338</v>
      </c>
      <c r="K69" s="20">
        <f t="shared" si="9"/>
        <v>8866.802189386128</v>
      </c>
      <c r="L69" s="20">
        <f t="shared" si="9"/>
        <v>8940.373904662116</v>
      </c>
      <c r="M69" s="20">
        <f t="shared" si="9"/>
        <v>9099.884488310676</v>
      </c>
    </row>
    <row r="70" spans="1:7" ht="15.75">
      <c r="A70" s="1"/>
      <c r="B70" s="29"/>
      <c r="C70" s="14"/>
      <c r="D70" s="2"/>
      <c r="E70" s="2"/>
      <c r="F70" s="2"/>
      <c r="G70" s="2"/>
    </row>
    <row r="71" spans="1:13" ht="15.75">
      <c r="A71" s="1" t="s">
        <v>36</v>
      </c>
      <c r="B71" s="29" t="s">
        <v>37</v>
      </c>
      <c r="C71" s="11">
        <v>86.6</v>
      </c>
      <c r="D71" s="3">
        <v>108.8</v>
      </c>
      <c r="E71" s="3">
        <v>133.9</v>
      </c>
      <c r="F71" s="1">
        <v>154.5</v>
      </c>
      <c r="G71" s="1">
        <v>175.1</v>
      </c>
      <c r="H71" s="37">
        <v>178.2</v>
      </c>
      <c r="I71" s="37">
        <v>182.1</v>
      </c>
      <c r="J71" s="38">
        <v>186.1</v>
      </c>
      <c r="K71" s="38">
        <v>191.7</v>
      </c>
      <c r="L71" s="38">
        <v>199</v>
      </c>
      <c r="M71" s="38">
        <v>204.1</v>
      </c>
    </row>
    <row r="72" spans="1:13" ht="15.75">
      <c r="A72" s="9"/>
      <c r="B72" s="30"/>
      <c r="C72" s="12"/>
      <c r="D72" s="9"/>
      <c r="E72" s="9"/>
      <c r="F72" s="9"/>
      <c r="G72" s="9"/>
      <c r="H72" s="19"/>
      <c r="I72" s="19"/>
      <c r="J72" s="19"/>
      <c r="K72" s="19"/>
      <c r="L72" s="19"/>
      <c r="M72" s="19"/>
    </row>
    <row r="73" spans="1:7" ht="15.75">
      <c r="A73" s="1" t="s">
        <v>38</v>
      </c>
      <c r="B73" s="1"/>
      <c r="C73" s="1"/>
      <c r="D73" s="1"/>
      <c r="E73" s="1"/>
      <c r="F73" s="1"/>
      <c r="G73" s="1"/>
    </row>
    <row r="74" spans="1:7" ht="15.75">
      <c r="A74" s="1" t="s">
        <v>51</v>
      </c>
      <c r="B74" s="1"/>
      <c r="C74" s="1"/>
      <c r="D74" s="1"/>
      <c r="E74" s="1"/>
      <c r="F74" s="1"/>
      <c r="G74" s="1"/>
    </row>
    <row r="75" spans="1:7" ht="15.75">
      <c r="A75" s="1" t="s">
        <v>52</v>
      </c>
      <c r="B75" s="1"/>
      <c r="C75" s="1"/>
      <c r="D75" s="1"/>
      <c r="E75" s="1"/>
      <c r="F75" s="1"/>
      <c r="G75" s="1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4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1" t="s">
        <v>67</v>
      </c>
    </row>
    <row r="2" ht="15.75">
      <c r="A2" s="1"/>
    </row>
    <row r="3" ht="15.75">
      <c r="A3" s="36" t="s">
        <v>63</v>
      </c>
    </row>
    <row r="4" ht="15.75">
      <c r="A4" s="1"/>
    </row>
    <row r="5" ht="15.75">
      <c r="A5" s="6" t="s">
        <v>64</v>
      </c>
    </row>
    <row r="6" ht="16.5">
      <c r="A6" s="7" t="s">
        <v>0</v>
      </c>
    </row>
    <row r="7" ht="16.5">
      <c r="A7" s="7" t="s">
        <v>1</v>
      </c>
    </row>
    <row r="9" ht="15.75">
      <c r="A9" s="6" t="s">
        <v>54</v>
      </c>
    </row>
    <row r="10" ht="15.75">
      <c r="A10" s="1" t="s">
        <v>39</v>
      </c>
    </row>
    <row r="11" ht="15.75">
      <c r="A11" s="6" t="s">
        <v>60</v>
      </c>
    </row>
    <row r="12" ht="15.75">
      <c r="A12" s="1" t="s">
        <v>40</v>
      </c>
    </row>
    <row r="13" ht="15.75">
      <c r="A13" s="1" t="s">
        <v>41</v>
      </c>
    </row>
    <row r="14" ht="15.75">
      <c r="A14" s="1" t="s">
        <v>42</v>
      </c>
    </row>
    <row r="15" ht="15.75">
      <c r="A15" s="1" t="s">
        <v>43</v>
      </c>
    </row>
    <row r="16" ht="15.75">
      <c r="A16" s="1" t="s">
        <v>44</v>
      </c>
    </row>
    <row r="17" ht="15.75">
      <c r="A17" s="1" t="s">
        <v>45</v>
      </c>
    </row>
    <row r="18" ht="15.75">
      <c r="A18" s="1" t="s">
        <v>46</v>
      </c>
    </row>
    <row r="19" ht="15.75">
      <c r="A19" s="1" t="s">
        <v>47</v>
      </c>
    </row>
    <row r="20" ht="15.75">
      <c r="A20" s="1" t="s">
        <v>48</v>
      </c>
    </row>
    <row r="21" ht="15.75">
      <c r="A21" s="1" t="s">
        <v>49</v>
      </c>
    </row>
    <row r="22" ht="15.75">
      <c r="A22" s="6" t="s">
        <v>55</v>
      </c>
    </row>
    <row r="23" ht="15.75">
      <c r="A23" s="1" t="s">
        <v>50</v>
      </c>
    </row>
    <row r="24" ht="15.75">
      <c r="A24" s="1"/>
    </row>
    <row r="25" ht="15.75">
      <c r="A25" s="1" t="s">
        <v>51</v>
      </c>
    </row>
    <row r="26" ht="15.75">
      <c r="A26" s="1" t="s">
        <v>52</v>
      </c>
    </row>
    <row r="27" ht="15.75">
      <c r="A27" s="1"/>
    </row>
    <row r="28" ht="15.75">
      <c r="A28" s="6" t="s">
        <v>65</v>
      </c>
    </row>
    <row r="29" ht="15.75">
      <c r="A29" s="36" t="s">
        <v>53</v>
      </c>
    </row>
  </sheetData>
  <hyperlinks>
    <hyperlink ref="A29" r:id="rId1" display="http://www.nea.org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Elementary and Secondary Schools--Summary</dc:title>
  <dc:subject/>
  <dc:creator>U.S. Census Bureau</dc:creator>
  <cp:keywords/>
  <dc:description/>
  <cp:lastModifiedBy>mulli320</cp:lastModifiedBy>
  <cp:lastPrinted>2008-07-23T16:49:22Z</cp:lastPrinted>
  <dcterms:created xsi:type="dcterms:W3CDTF">2004-10-14T17:55:08Z</dcterms:created>
  <dcterms:modified xsi:type="dcterms:W3CDTF">2008-11-12T15:47:58Z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