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604" activeTab="0"/>
  </bookViews>
  <sheets>
    <sheet name="Data" sheetId="1" r:id="rId1"/>
    <sheet name="Notes" sheetId="2" r:id="rId2"/>
    <sheet name="2006 data" sheetId="3" r:id="rId3"/>
    <sheet name="2004" sheetId="4" r:id="rId4"/>
    <sheet name="2003" sheetId="5" r:id="rId5"/>
  </sheets>
  <externalReferences>
    <externalReference r:id="rId8"/>
  </externalReferences>
  <definedNames>
    <definedName name="_xlnm.Print_Area" localSheetId="4">'2003'!$A$1:$Y$83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<sst xmlns="http://schemas.openxmlformats.org/spreadsheetml/2006/main" count="812" uniqueCount="181">
  <si>
    <t>Percent of units by units in structures--</t>
  </si>
  <si>
    <t>FIPS</t>
  </si>
  <si>
    <t>STATE</t>
  </si>
  <si>
    <t>Code</t>
  </si>
  <si>
    <t xml:space="preserve">Total </t>
  </si>
  <si>
    <t>Boat,</t>
  </si>
  <si>
    <t>housing</t>
  </si>
  <si>
    <t>1-unit</t>
  </si>
  <si>
    <t>2</t>
  </si>
  <si>
    <t>3 or 4</t>
  </si>
  <si>
    <t>5 to 9</t>
  </si>
  <si>
    <t>10 to 19</t>
  </si>
  <si>
    <t>20 or more</t>
  </si>
  <si>
    <t>Mobile</t>
  </si>
  <si>
    <t>RV, van,</t>
  </si>
  <si>
    <t>units</t>
  </si>
  <si>
    <t>detached</t>
  </si>
  <si>
    <t>attached</t>
  </si>
  <si>
    <t>homes</t>
  </si>
  <si>
    <t>etc.</t>
  </si>
  <si>
    <t>(1,000)</t>
  </si>
  <si>
    <t>and such</t>
  </si>
  <si>
    <t xml:space="preserve">  United States 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</si>
  <si>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</si>
  <si>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</si>
  <si>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</si>
  <si>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</si>
  <si>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</si>
  <si>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</si>
  <si>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</si>
  <si>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</si>
  <si>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</si>
  <si>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</si>
  <si>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</si>
  <si>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</si>
  <si>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</si>
  <si>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</si>
  <si>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</si>
  <si>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>(Z)</t>
  </si>
  <si>
    <t xml:space="preserve">Delaware </t>
  </si>
  <si>
    <t>10000</t>
  </si>
  <si>
    <t xml:space="preserve">District of Columbia 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</si>
  <si>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</si>
  <si>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</si>
  <si>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</si>
  <si>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</si>
  <si>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</si>
  <si>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</si>
  <si>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</si>
  <si>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</si>
  <si>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</si>
  <si>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</si>
  <si>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</si>
  <si>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</si>
  <si>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</si>
  <si>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</si>
  <si>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</si>
  <si>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</si>
  <si>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</si>
  <si>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</si>
  <si>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</si>
  <si>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</si>
  <si>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</si>
  <si>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</si>
  <si>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</si>
  <si>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</si>
  <si>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</si>
  <si>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 xml:space="preserve">Massachusetts </t>
  </si>
  <si>
    <t>25000</t>
  </si>
  <si>
    <t xml:space="preserve">Michigan 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</si>
  <si>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</si>
  <si>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</si>
  <si>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</si>
  <si>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</si>
  <si>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</si>
  <si>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</si>
  <si>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</si>
  <si>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</si>
  <si>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</si>
  <si>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</si>
  <si>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</si>
  <si>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</si>
  <si>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</si>
  <si>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</si>
  <si>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</si>
  <si>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</si>
  <si>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</si>
  <si>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</si>
  <si>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</si>
  <si>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</si>
  <si>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</si>
  <si>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</si>
  <si>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</si>
  <si>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</si>
  <si>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</si>
  <si>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</si>
  <si>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</si>
  <si>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</si>
  <si>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</si>
  <si>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</si>
  <si>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</si>
  <si>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</si>
  <si>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</si>
  <si>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</si>
  <si>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</si>
  <si>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</si>
  <si>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</si>
  <si>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</si>
  <si>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</si>
  <si>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</si>
  <si>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</si>
  <si>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</si>
  <si>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</si>
  <si>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</si>
  <si>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</si>
  <si>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</si>
  <si>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</si>
  <si>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</si>
  <si>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</si>
  <si>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</si>
  <si>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</si>
  <si>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</si>
  <si>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</si>
  <si>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</si>
  <si>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</si>
  <si>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</si>
  <si>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</si>
  <si>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>Z Less than .05 percent.</t>
  </si>
  <si>
    <t>SYMBOL</t>
  </si>
  <si>
    <t xml:space="preserve">   Units in structure</t>
  </si>
  <si>
    <t>ADD</t>
  </si>
  <si>
    <t>the population living in institutions, college dormitories, and other group quarters.</t>
  </si>
  <si>
    <t>Based on a sample and subject to sampling variability; see Appendix III.</t>
  </si>
  <si>
    <t>FIPS means Federal Information Processing Standards]</t>
  </si>
  <si>
    <t>Source: U.S. Census Bureau,</t>
  </si>
  <si>
    <t>American FactFinder, 2003 American Community Survey Summary Tables,</t>
  </si>
  <si>
    <t>\&lt;http://factfinder.census.gov/\&gt;; and</t>
  </si>
  <si>
    <t>&lt;http://www.census.gov/acs/www/Products/Profiles/Chg/2003/ACS/index.htm&gt;;</t>
  </si>
  <si>
    <t>H027. Units in Structure, Internet site</t>
  </si>
  <si>
    <t>American Community Survey, Multi-Year Profiles 2003 - Housing Characteristics, Internet site</t>
  </si>
  <si>
    <t>The American Community Survey universe is limited to the household population and excludes</t>
  </si>
  <si>
    <t>(accessed 25 July 2005)</t>
  </si>
  <si>
    <t>[In percent, except as indicated (120,879 represents 129,879,0000.</t>
  </si>
  <si>
    <t>2004 American Community Survey;</t>
  </si>
  <si>
    <t>using American FactFinder;</t>
  </si>
  <si>
    <t xml:space="preserve">\&lt;http://factfinder.census.gov/\&gt;; </t>
  </si>
  <si>
    <t>(31 January 2006)</t>
  </si>
  <si>
    <t>Source: U.S. Census Bureau;</t>
  </si>
  <si>
    <t>B25024. Units in Structure;</t>
  </si>
  <si>
    <t>using American FactFinder. See Internet site</t>
  </si>
  <si>
    <t>State</t>
  </si>
  <si>
    <t>SYMBOLS</t>
  </si>
  <si>
    <t xml:space="preserve">Housing Units by Units in Structure and State: 2003 </t>
  </si>
  <si>
    <t xml:space="preserve">Housing Units by Units in Structure and State: 2004 </t>
  </si>
  <si>
    <t>[The American Community Survey universe is limited to the household population and excludes</t>
  </si>
  <si>
    <t>Units by units in structures--</t>
  </si>
  <si>
    <t>Total</t>
  </si>
  <si>
    <t>http://factfinder.census.gov/</t>
  </si>
  <si>
    <t>Unit indicator</t>
  </si>
  <si>
    <t>(number)</t>
  </si>
  <si>
    <t>(percent</t>
  </si>
  <si>
    <t>Total housing units</t>
  </si>
  <si>
    <t>1-unit detached</t>
  </si>
  <si>
    <t>1-unit attached</t>
  </si>
  <si>
    <t>2 units</t>
  </si>
  <si>
    <t>3 or 4 units</t>
  </si>
  <si>
    <t>5 or 9 units</t>
  </si>
  <si>
    <t>10 or 19 units</t>
  </si>
  <si>
    <t>20 or more units</t>
  </si>
  <si>
    <t>Mobile homes</t>
  </si>
  <si>
    <t>Housing Units by Units in Structure and State: 2006</t>
  </si>
  <si>
    <r>
      <t>Table 947.</t>
    </r>
    <r>
      <rPr>
        <b/>
        <sz val="12"/>
        <rFont val="Courier New"/>
        <family val="3"/>
      </rPr>
      <t xml:space="preserve"> Housing Units by Units in Structure and State: 2006</t>
    </r>
  </si>
  <si>
    <t>2006 American Community Survey Tables</t>
  </si>
  <si>
    <t>Boat, RV, van, and such</t>
  </si>
  <si>
    <t>Based on a sample and subject to sampling variability; see Appendix III]</t>
  </si>
  <si>
    <r>
      <t>[</t>
    </r>
    <r>
      <rPr>
        <b/>
        <sz val="12"/>
        <rFont val="Courier New"/>
        <family val="3"/>
      </rPr>
      <t>In percent, except as indicated (126,312 represents 126,312,000.</t>
    </r>
  </si>
  <si>
    <t>Back to Data</t>
  </si>
  <si>
    <t>HEADNOTE</t>
  </si>
  <si>
    <t>For more information:</t>
  </si>
  <si>
    <t>See Notes</t>
  </si>
  <si>
    <t xml:space="preserve">using American FactFinder.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</si>
</sst>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fill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72" fontId="4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3" fontId="0" fillId="0" borderId="3" xfId="0" applyNumberFormat="1" applyFont="1" applyBorder="1" applyAlignment="1">
      <alignment horizontal="fill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fill"/>
    </xf>
    <xf numFmtId="0" fontId="0" fillId="0" borderId="5" xfId="0" applyFont="1" applyBorder="1" applyAlignment="1">
      <alignment horizontal="fill"/>
    </xf>
    <xf numFmtId="3" fontId="0" fillId="0" borderId="4" xfId="0" applyNumberFormat="1" applyFont="1" applyBorder="1" applyAlignment="1">
      <alignment horizontal="fill"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horizontal="fill"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174" fontId="4" fillId="0" borderId="11" xfId="0" applyNumberFormat="1" applyFont="1" applyBorder="1" applyAlignment="1">
      <alignment horizontal="right" wrapText="1"/>
    </xf>
    <xf numFmtId="174" fontId="4" fillId="0" borderId="0" xfId="0" applyNumberFormat="1" applyFont="1" applyBorder="1" applyAlignment="1">
      <alignment horizontal="right" wrapText="1"/>
    </xf>
    <xf numFmtId="174" fontId="0" fillId="0" borderId="11" xfId="0" applyNumberFormat="1" applyFont="1" applyBorder="1" applyAlignment="1">
      <alignment horizontal="right" wrapText="1"/>
    </xf>
    <xf numFmtId="174" fontId="0" fillId="0" borderId="0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174" fontId="0" fillId="0" borderId="15" xfId="0" applyNumberFormat="1" applyFont="1" applyBorder="1" applyAlignment="1">
      <alignment horizontal="right" wrapText="1"/>
    </xf>
    <xf numFmtId="174" fontId="0" fillId="0" borderId="2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7" fillId="0" borderId="0" xfId="16" applyNumberFormat="1" applyFont="1" applyAlignment="1">
      <alignment/>
    </xf>
    <xf numFmtId="0" fontId="7" fillId="0" borderId="0" xfId="16" applyFont="1" applyAlignment="1">
      <alignment/>
    </xf>
    <xf numFmtId="0" fontId="5" fillId="0" borderId="0" xfId="16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ie014\Local%20Settings\Temp\dt_acs_2006_est_g00__dat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GridLines="0" tabSelected="1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34.19921875" style="44" customWidth="1"/>
    <col min="2" max="2" width="9.69921875" style="44" customWidth="1"/>
    <col min="3" max="3" width="13.5" style="44" customWidth="1"/>
    <col min="4" max="4" width="12" style="44" customWidth="1"/>
    <col min="5" max="5" width="12.5" style="44" customWidth="1"/>
    <col min="6" max="6" width="9.09765625" style="44" customWidth="1"/>
    <col min="7" max="7" width="8.8984375" style="44" customWidth="1"/>
    <col min="8" max="8" width="8.8984375" style="45" customWidth="1"/>
    <col min="9" max="9" width="12.796875" style="45" customWidth="1"/>
    <col min="10" max="10" width="16.59765625" style="45" customWidth="1"/>
    <col min="11" max="11" width="9.09765625" style="45" customWidth="1"/>
    <col min="12" max="12" width="15.296875" style="45" customWidth="1"/>
    <col min="13" max="13" width="14" style="45" customWidth="1"/>
    <col min="14" max="14" width="10.69921875" style="45" customWidth="1"/>
    <col min="15" max="19" width="10.69921875" style="44" customWidth="1"/>
    <col min="20" max="20" width="13.69921875" style="44" customWidth="1"/>
    <col min="21" max="21" width="10.69921875" style="44" customWidth="1"/>
    <col min="22" max="22" width="15.296875" style="44" customWidth="1"/>
    <col min="23" max="16384" width="9.69921875" style="44" customWidth="1"/>
  </cols>
  <sheetData>
    <row r="1" ht="16.5">
      <c r="A1" s="41" t="s">
        <v>171</v>
      </c>
    </row>
    <row r="2" ht="15.75">
      <c r="A2" s="46"/>
    </row>
    <row r="3" ht="15.75">
      <c r="A3" s="96" t="s">
        <v>179</v>
      </c>
    </row>
    <row r="4" ht="15.75">
      <c r="A4" s="41"/>
    </row>
    <row r="5" spans="1:23" ht="15.75">
      <c r="A5" s="110" t="s">
        <v>150</v>
      </c>
      <c r="B5" s="47"/>
      <c r="C5" s="47"/>
      <c r="D5" s="101" t="s">
        <v>155</v>
      </c>
      <c r="E5" s="102"/>
      <c r="F5" s="102"/>
      <c r="G5" s="102"/>
      <c r="H5" s="102"/>
      <c r="I5" s="102"/>
      <c r="J5" s="102"/>
      <c r="K5" s="102"/>
      <c r="L5" s="103"/>
      <c r="M5" s="48"/>
      <c r="N5" s="113" t="s">
        <v>0</v>
      </c>
      <c r="O5" s="110"/>
      <c r="P5" s="110"/>
      <c r="Q5" s="110"/>
      <c r="R5" s="110"/>
      <c r="S5" s="110"/>
      <c r="T5" s="110"/>
      <c r="U5" s="110"/>
      <c r="V5" s="110"/>
      <c r="W5" s="62"/>
    </row>
    <row r="6" spans="1:23" ht="15.75">
      <c r="A6" s="111"/>
      <c r="B6" s="49"/>
      <c r="C6" s="116" t="s">
        <v>161</v>
      </c>
      <c r="D6" s="104"/>
      <c r="E6" s="105"/>
      <c r="F6" s="105"/>
      <c r="G6" s="105"/>
      <c r="H6" s="105"/>
      <c r="I6" s="105"/>
      <c r="J6" s="105"/>
      <c r="K6" s="105"/>
      <c r="L6" s="106"/>
      <c r="M6" s="50"/>
      <c r="N6" s="114"/>
      <c r="O6" s="111"/>
      <c r="P6" s="111"/>
      <c r="Q6" s="111"/>
      <c r="R6" s="111"/>
      <c r="S6" s="111"/>
      <c r="T6" s="111"/>
      <c r="U6" s="111"/>
      <c r="V6" s="111"/>
      <c r="W6" s="62"/>
    </row>
    <row r="7" spans="1:23" ht="15.75">
      <c r="A7" s="111"/>
      <c r="B7" s="51" t="s">
        <v>1</v>
      </c>
      <c r="C7" s="117"/>
      <c r="D7" s="107"/>
      <c r="E7" s="108"/>
      <c r="F7" s="108"/>
      <c r="G7" s="108"/>
      <c r="H7" s="108"/>
      <c r="I7" s="108"/>
      <c r="J7" s="108"/>
      <c r="K7" s="108"/>
      <c r="L7" s="109"/>
      <c r="M7" s="54"/>
      <c r="N7" s="115"/>
      <c r="O7" s="112"/>
      <c r="P7" s="112"/>
      <c r="Q7" s="112"/>
      <c r="R7" s="112"/>
      <c r="S7" s="112"/>
      <c r="T7" s="112"/>
      <c r="U7" s="112"/>
      <c r="V7" s="112"/>
      <c r="W7" s="62"/>
    </row>
    <row r="8" spans="1:23" ht="15.75">
      <c r="A8" s="111"/>
      <c r="B8" s="51" t="s">
        <v>3</v>
      </c>
      <c r="C8" s="117"/>
      <c r="D8" s="49"/>
      <c r="E8" s="62"/>
      <c r="F8" s="62"/>
      <c r="G8" s="62"/>
      <c r="H8" s="91"/>
      <c r="I8" s="91"/>
      <c r="J8" s="91"/>
      <c r="K8" s="91"/>
      <c r="L8" s="91"/>
      <c r="M8" s="56" t="s">
        <v>156</v>
      </c>
      <c r="N8" s="50"/>
      <c r="O8" s="62"/>
      <c r="P8" s="62"/>
      <c r="Q8" s="62"/>
      <c r="R8" s="62"/>
      <c r="S8" s="62"/>
      <c r="T8" s="62"/>
      <c r="U8" s="62"/>
      <c r="V8" s="62"/>
      <c r="W8" s="62"/>
    </row>
    <row r="9" spans="1:23" ht="15.75">
      <c r="A9" s="111"/>
      <c r="B9" s="49"/>
      <c r="C9" s="117"/>
      <c r="D9" s="49"/>
      <c r="E9" s="62"/>
      <c r="F9" s="62"/>
      <c r="G9" s="62"/>
      <c r="H9" s="91"/>
      <c r="I9" s="91"/>
      <c r="J9" s="91"/>
      <c r="K9" s="91"/>
      <c r="L9" s="61" t="s">
        <v>5</v>
      </c>
      <c r="M9" s="56" t="s">
        <v>6</v>
      </c>
      <c r="N9" s="119" t="s">
        <v>162</v>
      </c>
      <c r="O9" s="122" t="s">
        <v>163</v>
      </c>
      <c r="P9" s="99" t="s">
        <v>164</v>
      </c>
      <c r="Q9" s="99" t="s">
        <v>165</v>
      </c>
      <c r="R9" s="99" t="s">
        <v>166</v>
      </c>
      <c r="S9" s="99" t="s">
        <v>167</v>
      </c>
      <c r="T9" s="99" t="s">
        <v>168</v>
      </c>
      <c r="U9" s="99" t="s">
        <v>169</v>
      </c>
      <c r="V9" s="99" t="s">
        <v>173</v>
      </c>
      <c r="W9" s="62"/>
    </row>
    <row r="10" spans="1:23" ht="15.75">
      <c r="A10" s="111"/>
      <c r="B10" s="49"/>
      <c r="C10" s="117"/>
      <c r="D10" s="55" t="s">
        <v>7</v>
      </c>
      <c r="E10" s="93" t="s">
        <v>7</v>
      </c>
      <c r="F10" s="93" t="s">
        <v>8</v>
      </c>
      <c r="G10" s="93" t="s">
        <v>9</v>
      </c>
      <c r="H10" s="61" t="s">
        <v>10</v>
      </c>
      <c r="I10" s="61" t="s">
        <v>11</v>
      </c>
      <c r="J10" s="61" t="s">
        <v>12</v>
      </c>
      <c r="K10" s="61" t="s">
        <v>13</v>
      </c>
      <c r="L10" s="61" t="s">
        <v>14</v>
      </c>
      <c r="M10" s="56" t="s">
        <v>15</v>
      </c>
      <c r="N10" s="120"/>
      <c r="O10" s="99"/>
      <c r="P10" s="99"/>
      <c r="Q10" s="99"/>
      <c r="R10" s="99"/>
      <c r="S10" s="99"/>
      <c r="T10" s="99"/>
      <c r="U10" s="99"/>
      <c r="V10" s="99"/>
      <c r="W10" s="62"/>
    </row>
    <row r="11" spans="1:23" ht="15.75">
      <c r="A11" s="112"/>
      <c r="B11" s="94"/>
      <c r="C11" s="118"/>
      <c r="D11" s="67" t="s">
        <v>16</v>
      </c>
      <c r="E11" s="68" t="s">
        <v>17</v>
      </c>
      <c r="F11" s="68" t="s">
        <v>15</v>
      </c>
      <c r="G11" s="68" t="s">
        <v>15</v>
      </c>
      <c r="H11" s="70" t="s">
        <v>15</v>
      </c>
      <c r="I11" s="70" t="s">
        <v>15</v>
      </c>
      <c r="J11" s="70" t="s">
        <v>15</v>
      </c>
      <c r="K11" s="70" t="s">
        <v>18</v>
      </c>
      <c r="L11" s="70" t="s">
        <v>21</v>
      </c>
      <c r="M11" s="95"/>
      <c r="N11" s="121"/>
      <c r="O11" s="100"/>
      <c r="P11" s="100"/>
      <c r="Q11" s="100"/>
      <c r="R11" s="100"/>
      <c r="S11" s="100"/>
      <c r="T11" s="100"/>
      <c r="U11" s="100"/>
      <c r="V11" s="100"/>
      <c r="W11" s="62"/>
    </row>
    <row r="12" spans="1:23" ht="15.75">
      <c r="A12" s="65" t="s">
        <v>158</v>
      </c>
      <c r="B12" s="53"/>
      <c r="C12" s="66" t="s">
        <v>159</v>
      </c>
      <c r="D12" s="67" t="s">
        <v>159</v>
      </c>
      <c r="E12" s="68" t="s">
        <v>159</v>
      </c>
      <c r="F12" s="68" t="s">
        <v>159</v>
      </c>
      <c r="G12" s="68" t="s">
        <v>159</v>
      </c>
      <c r="H12" s="68" t="s">
        <v>159</v>
      </c>
      <c r="I12" s="68" t="s">
        <v>159</v>
      </c>
      <c r="J12" s="68" t="s">
        <v>159</v>
      </c>
      <c r="K12" s="68" t="s">
        <v>159</v>
      </c>
      <c r="L12" s="68" t="s">
        <v>159</v>
      </c>
      <c r="M12" s="69" t="s">
        <v>20</v>
      </c>
      <c r="N12" s="69" t="s">
        <v>160</v>
      </c>
      <c r="O12" s="70" t="s">
        <v>160</v>
      </c>
      <c r="P12" s="70" t="s">
        <v>160</v>
      </c>
      <c r="Q12" s="70" t="s">
        <v>160</v>
      </c>
      <c r="R12" s="70" t="s">
        <v>160</v>
      </c>
      <c r="S12" s="70" t="s">
        <v>160</v>
      </c>
      <c r="T12" s="70" t="s">
        <v>160</v>
      </c>
      <c r="U12" s="70" t="s">
        <v>160</v>
      </c>
      <c r="V12" s="70" t="s">
        <v>160</v>
      </c>
      <c r="W12" s="62"/>
    </row>
    <row r="13" spans="1:23" s="17" customFormat="1" ht="16.5">
      <c r="A13" s="17" t="s">
        <v>22</v>
      </c>
      <c r="B13" s="18" t="s">
        <v>23</v>
      </c>
      <c r="C13" s="92">
        <f>SUM(C14:C64)</f>
        <v>126311.82300000003</v>
      </c>
      <c r="D13" s="43">
        <v>77604.83200000001</v>
      </c>
      <c r="E13" s="43">
        <v>7171.430999999999</v>
      </c>
      <c r="F13" s="43">
        <v>5073.972000000002</v>
      </c>
      <c r="G13" s="43">
        <v>5769.16</v>
      </c>
      <c r="H13" s="43">
        <v>6162.813</v>
      </c>
      <c r="I13" s="43">
        <v>5643.605999999999</v>
      </c>
      <c r="J13" s="43">
        <v>10009.529</v>
      </c>
      <c r="K13" s="43">
        <v>8771.39</v>
      </c>
      <c r="L13" s="77">
        <v>105.09</v>
      </c>
      <c r="M13" s="19">
        <v>126.31182300000003</v>
      </c>
      <c r="N13" s="80">
        <v>61.43908793082654</v>
      </c>
      <c r="O13" s="81">
        <v>5.677561157517295</v>
      </c>
      <c r="P13" s="81">
        <v>4.017020639469355</v>
      </c>
      <c r="Q13" s="81">
        <v>4.567395088581691</v>
      </c>
      <c r="R13" s="81">
        <v>4.879046833169369</v>
      </c>
      <c r="S13" s="81">
        <v>4.467995050629582</v>
      </c>
      <c r="T13" s="81">
        <v>7.924459296260808</v>
      </c>
      <c r="U13" s="81">
        <v>6.944235140997049</v>
      </c>
      <c r="V13" s="81">
        <v>0.0831988625482826</v>
      </c>
      <c r="W13" s="63"/>
    </row>
    <row r="14" spans="1:23" ht="15.75">
      <c r="A14" s="44" t="s">
        <v>24</v>
      </c>
      <c r="B14" s="49" t="s">
        <v>25</v>
      </c>
      <c r="C14" s="71">
        <v>2110.139</v>
      </c>
      <c r="D14" s="91">
        <v>1426.542</v>
      </c>
      <c r="E14" s="91">
        <v>41.521</v>
      </c>
      <c r="F14" s="91">
        <v>48.216</v>
      </c>
      <c r="G14" s="91">
        <v>64.023</v>
      </c>
      <c r="H14" s="91">
        <v>89.463</v>
      </c>
      <c r="I14" s="91">
        <v>61.456</v>
      </c>
      <c r="J14" s="45">
        <v>60.766</v>
      </c>
      <c r="K14" s="45">
        <v>316.259</v>
      </c>
      <c r="L14" s="45">
        <v>1.893</v>
      </c>
      <c r="M14" s="28">
        <v>2.110139</v>
      </c>
      <c r="N14" s="82">
        <v>67.60417204743383</v>
      </c>
      <c r="O14" s="83">
        <v>1.9676902801189875</v>
      </c>
      <c r="P14" s="83">
        <v>2.2849679570871873</v>
      </c>
      <c r="Q14" s="83">
        <v>3.0340655283846227</v>
      </c>
      <c r="R14" s="83">
        <v>4.239673310620769</v>
      </c>
      <c r="S14" s="83">
        <v>2.9124147745717224</v>
      </c>
      <c r="T14" s="83">
        <v>2.8797155068931475</v>
      </c>
      <c r="U14" s="83">
        <v>14.987590864867196</v>
      </c>
      <c r="V14" s="83" t="s">
        <v>38</v>
      </c>
      <c r="W14" s="62"/>
    </row>
    <row r="15" spans="1:23" ht="15.75">
      <c r="A15" s="44" t="s">
        <v>26</v>
      </c>
      <c r="B15" s="49" t="s">
        <v>27</v>
      </c>
      <c r="C15" s="71">
        <v>276.59</v>
      </c>
      <c r="D15" s="91">
        <v>164.907</v>
      </c>
      <c r="E15" s="91">
        <v>21.946</v>
      </c>
      <c r="F15" s="91">
        <v>14.254</v>
      </c>
      <c r="G15" s="91">
        <v>21.258</v>
      </c>
      <c r="H15" s="91">
        <v>14.706</v>
      </c>
      <c r="I15" s="91">
        <v>9.119</v>
      </c>
      <c r="J15" s="45">
        <v>13.748</v>
      </c>
      <c r="K15" s="45">
        <v>16.4</v>
      </c>
      <c r="L15" s="45">
        <v>0.252</v>
      </c>
      <c r="M15" s="28">
        <v>0.27659</v>
      </c>
      <c r="N15" s="82">
        <v>59.62146136881306</v>
      </c>
      <c r="O15" s="83">
        <v>7.934487870132689</v>
      </c>
      <c r="P15" s="83">
        <v>5.153476264507032</v>
      </c>
      <c r="Q15" s="83">
        <v>7.6857442423804185</v>
      </c>
      <c r="R15" s="83">
        <v>5.3168950432047435</v>
      </c>
      <c r="S15" s="83">
        <v>3.296937705629271</v>
      </c>
      <c r="T15" s="83">
        <v>4.970534003398532</v>
      </c>
      <c r="U15" s="83">
        <v>5.929353917350591</v>
      </c>
      <c r="V15" s="83">
        <v>0.09110958458367983</v>
      </c>
      <c r="W15" s="62"/>
    </row>
    <row r="16" spans="1:23" ht="15.75">
      <c r="A16" s="44" t="s">
        <v>28</v>
      </c>
      <c r="B16" s="49" t="s">
        <v>29</v>
      </c>
      <c r="C16" s="71">
        <v>2605.095</v>
      </c>
      <c r="D16" s="91">
        <v>1619.63</v>
      </c>
      <c r="E16" s="91">
        <v>135.081</v>
      </c>
      <c r="F16" s="91">
        <v>41.082</v>
      </c>
      <c r="G16" s="91">
        <v>89.417</v>
      </c>
      <c r="H16" s="91">
        <v>114.42</v>
      </c>
      <c r="I16" s="91">
        <v>126.755</v>
      </c>
      <c r="J16" s="45">
        <v>167.731</v>
      </c>
      <c r="K16" s="45">
        <v>298.957</v>
      </c>
      <c r="L16" s="45">
        <v>12.022</v>
      </c>
      <c r="M16" s="28">
        <v>2.605095</v>
      </c>
      <c r="N16" s="82">
        <v>62.17162905767353</v>
      </c>
      <c r="O16" s="83">
        <v>5.185261957817278</v>
      </c>
      <c r="P16" s="83">
        <v>1.5769866358040687</v>
      </c>
      <c r="Q16" s="83">
        <v>3.4323892218901806</v>
      </c>
      <c r="R16" s="83">
        <v>4.392162281989717</v>
      </c>
      <c r="S16" s="83">
        <v>4.865657490417816</v>
      </c>
      <c r="T16" s="83">
        <v>6.438575176721002</v>
      </c>
      <c r="U16" s="83">
        <v>11.475857886180735</v>
      </c>
      <c r="V16" s="83">
        <v>0.46148029150568415</v>
      </c>
      <c r="W16" s="62"/>
    </row>
    <row r="17" spans="1:23" ht="15.75">
      <c r="A17" s="44" t="s">
        <v>30</v>
      </c>
      <c r="B17" s="49" t="s">
        <v>31</v>
      </c>
      <c r="C17" s="71">
        <v>1273.433</v>
      </c>
      <c r="D17" s="91">
        <v>895.208</v>
      </c>
      <c r="E17" s="91">
        <v>22.677</v>
      </c>
      <c r="F17" s="91">
        <v>40.031</v>
      </c>
      <c r="G17" s="91">
        <v>39.012</v>
      </c>
      <c r="H17" s="91">
        <v>39.263</v>
      </c>
      <c r="I17" s="91">
        <v>39.767</v>
      </c>
      <c r="J17" s="45">
        <v>26.68</v>
      </c>
      <c r="K17" s="45">
        <v>170.025</v>
      </c>
      <c r="L17" s="45">
        <v>0.77</v>
      </c>
      <c r="M17" s="28">
        <v>1.273433</v>
      </c>
      <c r="N17" s="82">
        <v>70.29879074910104</v>
      </c>
      <c r="O17" s="83">
        <v>1.7807768449537589</v>
      </c>
      <c r="P17" s="83">
        <v>3.1435497588016017</v>
      </c>
      <c r="Q17" s="83">
        <v>3.0635298441300014</v>
      </c>
      <c r="R17" s="83">
        <v>3.083240343229679</v>
      </c>
      <c r="S17" s="83">
        <v>3.1228183971987535</v>
      </c>
      <c r="T17" s="83">
        <v>2.095123968045433</v>
      </c>
      <c r="U17" s="83">
        <v>13.35170362319808</v>
      </c>
      <c r="V17" s="83" t="s">
        <v>38</v>
      </c>
      <c r="W17" s="62"/>
    </row>
    <row r="18" spans="1:23" ht="15.75">
      <c r="A18" s="44" t="s">
        <v>32</v>
      </c>
      <c r="B18" s="49" t="s">
        <v>33</v>
      </c>
      <c r="C18" s="71">
        <v>13174.781</v>
      </c>
      <c r="D18" s="91">
        <v>7651.638</v>
      </c>
      <c r="E18" s="91">
        <v>928.349</v>
      </c>
      <c r="F18" s="91">
        <v>336.212</v>
      </c>
      <c r="G18" s="91">
        <v>751.208</v>
      </c>
      <c r="H18" s="91">
        <v>823.582</v>
      </c>
      <c r="I18" s="91">
        <v>689.161</v>
      </c>
      <c r="J18" s="45">
        <v>1441.504</v>
      </c>
      <c r="K18" s="45">
        <v>535.311</v>
      </c>
      <c r="L18" s="45">
        <v>17.816</v>
      </c>
      <c r="M18" s="28">
        <v>13.174781000000001</v>
      </c>
      <c r="N18" s="82">
        <v>58.07791416039477</v>
      </c>
      <c r="O18" s="83">
        <v>7.046409348284423</v>
      </c>
      <c r="P18" s="83">
        <v>2.551936157420757</v>
      </c>
      <c r="Q18" s="83">
        <v>5.70186327954901</v>
      </c>
      <c r="R18" s="83">
        <v>6.251200684094862</v>
      </c>
      <c r="S18" s="83">
        <v>5.230910479650476</v>
      </c>
      <c r="T18" s="83">
        <v>10.941388703159467</v>
      </c>
      <c r="U18" s="83">
        <v>4.063149133181038</v>
      </c>
      <c r="V18" s="83">
        <v>0.13522805426519044</v>
      </c>
      <c r="W18" s="62"/>
    </row>
    <row r="19" spans="1:23" ht="15.75">
      <c r="A19" s="44" t="s">
        <v>34</v>
      </c>
      <c r="B19" s="49" t="s">
        <v>35</v>
      </c>
      <c r="C19" s="71">
        <v>2095.235</v>
      </c>
      <c r="D19" s="91">
        <v>1331.305</v>
      </c>
      <c r="E19" s="91">
        <v>142.561</v>
      </c>
      <c r="F19" s="91">
        <v>41.788</v>
      </c>
      <c r="G19" s="91">
        <v>69.029</v>
      </c>
      <c r="H19" s="91">
        <v>91.96</v>
      </c>
      <c r="I19" s="91">
        <v>130.868</v>
      </c>
      <c r="J19" s="45">
        <v>189.189</v>
      </c>
      <c r="K19" s="45">
        <v>97.342</v>
      </c>
      <c r="L19" s="45">
        <v>1.193</v>
      </c>
      <c r="M19" s="28">
        <v>2.095235</v>
      </c>
      <c r="N19" s="82">
        <v>63.53965068357488</v>
      </c>
      <c r="O19" s="83">
        <v>6.8040577787217185</v>
      </c>
      <c r="P19" s="83">
        <v>1.9944302190446417</v>
      </c>
      <c r="Q19" s="83">
        <v>3.294570776070464</v>
      </c>
      <c r="R19" s="83">
        <v>4.3890064837595775</v>
      </c>
      <c r="S19" s="83">
        <v>6.245981954291523</v>
      </c>
      <c r="T19" s="83">
        <v>9.029488339016863</v>
      </c>
      <c r="U19" s="83">
        <v>4.64587504504268</v>
      </c>
      <c r="V19" s="83" t="s">
        <v>38</v>
      </c>
      <c r="W19" s="62"/>
    </row>
    <row r="20" spans="1:23" ht="15.75">
      <c r="A20" s="44" t="s">
        <v>36</v>
      </c>
      <c r="B20" s="49" t="s">
        <v>37</v>
      </c>
      <c r="C20" s="71">
        <v>1432.25</v>
      </c>
      <c r="D20" s="91">
        <v>851.457</v>
      </c>
      <c r="E20" s="91">
        <v>72.55</v>
      </c>
      <c r="F20" s="91">
        <v>118.46</v>
      </c>
      <c r="G20" s="91">
        <v>133.591</v>
      </c>
      <c r="H20" s="91">
        <v>73.843</v>
      </c>
      <c r="I20" s="91">
        <v>52.235</v>
      </c>
      <c r="J20" s="45">
        <v>115.913</v>
      </c>
      <c r="K20" s="45">
        <v>14.091</v>
      </c>
      <c r="L20" s="45">
        <v>0.11</v>
      </c>
      <c r="M20" s="28">
        <v>1.43225</v>
      </c>
      <c r="N20" s="82">
        <v>59.44890905917263</v>
      </c>
      <c r="O20" s="83">
        <v>5.065456449642172</v>
      </c>
      <c r="P20" s="83">
        <v>8.2709024262524</v>
      </c>
      <c r="Q20" s="83">
        <v>9.32735206842381</v>
      </c>
      <c r="R20" s="83">
        <v>5.155733984988655</v>
      </c>
      <c r="S20" s="83">
        <v>3.6470588235294117</v>
      </c>
      <c r="T20" s="83">
        <v>8.093070343864548</v>
      </c>
      <c r="U20" s="83">
        <v>0.9838366207016931</v>
      </c>
      <c r="V20" s="83" t="s">
        <v>38</v>
      </c>
      <c r="W20" s="62"/>
    </row>
    <row r="21" spans="1:23" ht="15.75">
      <c r="A21" s="44" t="s">
        <v>39</v>
      </c>
      <c r="B21" s="49" t="s">
        <v>40</v>
      </c>
      <c r="C21" s="71">
        <v>382.866</v>
      </c>
      <c r="D21" s="91">
        <v>218.745</v>
      </c>
      <c r="E21" s="91">
        <v>51.185</v>
      </c>
      <c r="F21" s="91">
        <v>6.432</v>
      </c>
      <c r="G21" s="91">
        <v>11.08</v>
      </c>
      <c r="H21" s="91">
        <v>15.431</v>
      </c>
      <c r="I21" s="91">
        <v>22.159</v>
      </c>
      <c r="J21" s="45">
        <v>14.94</v>
      </c>
      <c r="K21" s="45">
        <v>42.718</v>
      </c>
      <c r="L21" s="45">
        <v>0.176</v>
      </c>
      <c r="M21" s="28">
        <v>0.382866</v>
      </c>
      <c r="N21" s="82">
        <v>57.133566313018136</v>
      </c>
      <c r="O21" s="83">
        <v>13.368907137222946</v>
      </c>
      <c r="P21" s="83">
        <v>1.6799611352274688</v>
      </c>
      <c r="Q21" s="83">
        <v>2.893962900858264</v>
      </c>
      <c r="R21" s="83">
        <v>4.030391834218761</v>
      </c>
      <c r="S21" s="83">
        <v>5.787664613729086</v>
      </c>
      <c r="T21" s="83">
        <v>3.9021485323846985</v>
      </c>
      <c r="U21" s="83">
        <v>11.157428447550842</v>
      </c>
      <c r="V21" s="83" t="s">
        <v>38</v>
      </c>
      <c r="W21" s="62"/>
    </row>
    <row r="22" spans="1:23" ht="15.75">
      <c r="A22" s="44" t="s">
        <v>41</v>
      </c>
      <c r="B22" s="49" t="s">
        <v>42</v>
      </c>
      <c r="C22" s="71">
        <v>282.9</v>
      </c>
      <c r="D22" s="91">
        <v>38.976</v>
      </c>
      <c r="E22" s="91">
        <v>74.839</v>
      </c>
      <c r="F22" s="91">
        <v>8.418</v>
      </c>
      <c r="G22" s="91">
        <v>20.995</v>
      </c>
      <c r="H22" s="91">
        <v>17.755</v>
      </c>
      <c r="I22" s="91">
        <v>31.401</v>
      </c>
      <c r="J22" s="45">
        <v>90.178</v>
      </c>
      <c r="K22" s="45">
        <v>0.101</v>
      </c>
      <c r="L22" s="45">
        <v>0.237</v>
      </c>
      <c r="M22" s="28">
        <v>0.2829</v>
      </c>
      <c r="N22" s="82">
        <v>13.777306468716862</v>
      </c>
      <c r="O22" s="83">
        <v>26.45422410745847</v>
      </c>
      <c r="P22" s="83">
        <v>2.975609756097561</v>
      </c>
      <c r="Q22" s="83">
        <v>7.421350300459527</v>
      </c>
      <c r="R22" s="83">
        <v>6.276069282431955</v>
      </c>
      <c r="S22" s="83">
        <v>11.099681866383882</v>
      </c>
      <c r="T22" s="83">
        <v>31.876281371509368</v>
      </c>
      <c r="U22" s="83" t="s">
        <v>38</v>
      </c>
      <c r="V22" s="83">
        <v>0.08377518557794274</v>
      </c>
      <c r="W22" s="62"/>
    </row>
    <row r="23" spans="1:23" ht="15.75">
      <c r="A23" s="44" t="s">
        <v>43</v>
      </c>
      <c r="B23" s="49" t="s">
        <v>44</v>
      </c>
      <c r="C23" s="71">
        <v>8531.86</v>
      </c>
      <c r="D23" s="91">
        <v>4588.171</v>
      </c>
      <c r="E23" s="91">
        <v>500.085</v>
      </c>
      <c r="F23" s="91">
        <v>194.065</v>
      </c>
      <c r="G23" s="91">
        <v>333.27</v>
      </c>
      <c r="H23" s="91">
        <v>442.956</v>
      </c>
      <c r="I23" s="91">
        <v>518.287</v>
      </c>
      <c r="J23" s="45">
        <v>1055.124</v>
      </c>
      <c r="K23" s="45">
        <v>888.32</v>
      </c>
      <c r="L23" s="45">
        <v>11.582</v>
      </c>
      <c r="M23" s="28">
        <v>8.53186</v>
      </c>
      <c r="N23" s="82">
        <v>53.77691382652786</v>
      </c>
      <c r="O23" s="83">
        <v>5.861383098175544</v>
      </c>
      <c r="P23" s="83">
        <v>2.274591941264859</v>
      </c>
      <c r="Q23" s="83">
        <v>3.90618223927725</v>
      </c>
      <c r="R23" s="83">
        <v>5.191787019477582</v>
      </c>
      <c r="S23" s="83">
        <v>6.074724620422744</v>
      </c>
      <c r="T23" s="83">
        <v>12.366869592328051</v>
      </c>
      <c r="U23" s="83">
        <v>10.41179766194007</v>
      </c>
      <c r="V23" s="83">
        <v>0.13575000058603867</v>
      </c>
      <c r="W23" s="62"/>
    </row>
    <row r="24" spans="1:23" ht="15.75">
      <c r="A24" s="44" t="s">
        <v>45</v>
      </c>
      <c r="B24" s="49" t="s">
        <v>46</v>
      </c>
      <c r="C24" s="71">
        <v>3873.405</v>
      </c>
      <c r="D24" s="91">
        <v>2555.944</v>
      </c>
      <c r="E24" s="91">
        <v>133.264</v>
      </c>
      <c r="F24" s="91">
        <v>91.577</v>
      </c>
      <c r="G24" s="91">
        <v>124.19</v>
      </c>
      <c r="H24" s="91">
        <v>217.839</v>
      </c>
      <c r="I24" s="91">
        <v>179.592</v>
      </c>
      <c r="J24" s="45">
        <v>166.382</v>
      </c>
      <c r="K24" s="45">
        <v>403.819</v>
      </c>
      <c r="L24" s="45">
        <v>0.798</v>
      </c>
      <c r="M24" s="28">
        <v>3.873405</v>
      </c>
      <c r="N24" s="82">
        <v>65.98700626451404</v>
      </c>
      <c r="O24" s="83">
        <v>3.4404871166325233</v>
      </c>
      <c r="P24" s="83">
        <v>2.3642505753981315</v>
      </c>
      <c r="Q24" s="83">
        <v>3.2062229485426905</v>
      </c>
      <c r="R24" s="83">
        <v>5.6239665100860865</v>
      </c>
      <c r="S24" s="83">
        <v>4.636540718050398</v>
      </c>
      <c r="T24" s="83">
        <v>4.295497114296078</v>
      </c>
      <c r="U24" s="83">
        <v>10.425426724032215</v>
      </c>
      <c r="V24" s="83" t="s">
        <v>38</v>
      </c>
      <c r="W24" s="62"/>
    </row>
    <row r="25" spans="1:23" ht="15.75">
      <c r="A25" s="44" t="s">
        <v>47</v>
      </c>
      <c r="B25" s="49" t="s">
        <v>48</v>
      </c>
      <c r="C25" s="71">
        <v>500.021</v>
      </c>
      <c r="D25" s="91">
        <v>268.342</v>
      </c>
      <c r="E25" s="91">
        <v>34.237</v>
      </c>
      <c r="F25" s="91">
        <v>14.712</v>
      </c>
      <c r="G25" s="91">
        <v>25.99</v>
      </c>
      <c r="H25" s="91">
        <v>31.852</v>
      </c>
      <c r="I25" s="91">
        <v>24.424</v>
      </c>
      <c r="J25" s="45">
        <v>99.375</v>
      </c>
      <c r="K25" s="45">
        <v>0.846</v>
      </c>
      <c r="L25" s="45">
        <v>0.243</v>
      </c>
      <c r="M25" s="28">
        <v>0.500021</v>
      </c>
      <c r="N25" s="82">
        <v>53.66614602186708</v>
      </c>
      <c r="O25" s="83">
        <v>6.8471124212783065</v>
      </c>
      <c r="P25" s="83">
        <v>2.9422764243901756</v>
      </c>
      <c r="Q25" s="83">
        <v>5.197781693168886</v>
      </c>
      <c r="R25" s="83">
        <v>6.370132454436914</v>
      </c>
      <c r="S25" s="83">
        <v>4.884594847016425</v>
      </c>
      <c r="T25" s="83">
        <v>19.874165285058027</v>
      </c>
      <c r="U25" s="83">
        <v>0.16919289389845626</v>
      </c>
      <c r="V25" s="83" t="s">
        <v>38</v>
      </c>
      <c r="W25" s="62"/>
    </row>
    <row r="26" spans="1:23" ht="15.75">
      <c r="A26" s="44" t="s">
        <v>49</v>
      </c>
      <c r="B26" s="49" t="s">
        <v>50</v>
      </c>
      <c r="C26" s="71">
        <v>615.703</v>
      </c>
      <c r="D26" s="91">
        <v>444.899</v>
      </c>
      <c r="E26" s="91">
        <v>18.051</v>
      </c>
      <c r="F26" s="91">
        <v>16.949</v>
      </c>
      <c r="G26" s="91">
        <v>29.666</v>
      </c>
      <c r="H26" s="91">
        <v>15.879</v>
      </c>
      <c r="I26" s="91">
        <v>11.95</v>
      </c>
      <c r="J26" s="45">
        <v>14.972</v>
      </c>
      <c r="K26" s="45">
        <v>62.188</v>
      </c>
      <c r="L26" s="45">
        <v>1.149</v>
      </c>
      <c r="M26" s="28">
        <v>0.615703</v>
      </c>
      <c r="N26" s="82">
        <v>72.25870265371454</v>
      </c>
      <c r="O26" s="83">
        <v>2.9317706751469457</v>
      </c>
      <c r="P26" s="83">
        <v>2.7527882761656195</v>
      </c>
      <c r="Q26" s="83">
        <v>4.81823216713253</v>
      </c>
      <c r="R26" s="83">
        <v>2.579003188225492</v>
      </c>
      <c r="S26" s="83">
        <v>1.940870841948147</v>
      </c>
      <c r="T26" s="83">
        <v>2.4316919034014775</v>
      </c>
      <c r="U26" s="83">
        <v>10.100324344692165</v>
      </c>
      <c r="V26" s="83" t="s">
        <v>38</v>
      </c>
      <c r="W26" s="62"/>
    </row>
    <row r="27" spans="1:23" ht="15.75">
      <c r="A27" s="44" t="s">
        <v>51</v>
      </c>
      <c r="B27" s="49" t="s">
        <v>52</v>
      </c>
      <c r="C27" s="71">
        <v>5199.743</v>
      </c>
      <c r="D27" s="91">
        <v>3037.491</v>
      </c>
      <c r="E27" s="91">
        <v>292.917</v>
      </c>
      <c r="F27" s="91">
        <v>321.772</v>
      </c>
      <c r="G27" s="91">
        <v>364.56</v>
      </c>
      <c r="H27" s="91">
        <v>328.133</v>
      </c>
      <c r="I27" s="91">
        <v>216.224</v>
      </c>
      <c r="J27" s="45">
        <v>491.534</v>
      </c>
      <c r="K27" s="45">
        <v>145.527</v>
      </c>
      <c r="L27" s="45">
        <v>1.585</v>
      </c>
      <c r="M27" s="28">
        <v>5.199743000000001</v>
      </c>
      <c r="N27" s="82">
        <v>58.41617556867714</v>
      </c>
      <c r="O27" s="83">
        <v>5.633297645672102</v>
      </c>
      <c r="P27" s="83">
        <v>6.18822891823692</v>
      </c>
      <c r="Q27" s="83">
        <v>7.011115741681848</v>
      </c>
      <c r="R27" s="83">
        <v>6.310561887385588</v>
      </c>
      <c r="S27" s="83">
        <v>4.15835936506862</v>
      </c>
      <c r="T27" s="83">
        <v>9.453044121603702</v>
      </c>
      <c r="U27" s="83">
        <v>2.798734475915444</v>
      </c>
      <c r="V27" s="83" t="s">
        <v>38</v>
      </c>
      <c r="W27" s="62"/>
    </row>
    <row r="28" spans="1:23" ht="15.75">
      <c r="A28" s="44" t="s">
        <v>53</v>
      </c>
      <c r="B28" s="49" t="s">
        <v>54</v>
      </c>
      <c r="C28" s="71">
        <v>2756.583</v>
      </c>
      <c r="D28" s="91">
        <v>1979.098</v>
      </c>
      <c r="E28" s="91">
        <v>98.324</v>
      </c>
      <c r="F28" s="91">
        <v>81.398</v>
      </c>
      <c r="G28" s="91">
        <v>100.474</v>
      </c>
      <c r="H28" s="91">
        <v>135.579</v>
      </c>
      <c r="I28" s="91">
        <v>98.225</v>
      </c>
      <c r="J28" s="45">
        <v>102.064</v>
      </c>
      <c r="K28" s="45">
        <v>160.812</v>
      </c>
      <c r="L28" s="45">
        <v>0.609</v>
      </c>
      <c r="M28" s="28">
        <v>2.756583</v>
      </c>
      <c r="N28" s="82">
        <v>71.79533502165543</v>
      </c>
      <c r="O28" s="83">
        <v>3.5668797202913898</v>
      </c>
      <c r="P28" s="83">
        <v>2.9528586659643477</v>
      </c>
      <c r="Q28" s="83">
        <v>3.644874832355855</v>
      </c>
      <c r="R28" s="83">
        <v>4.918371766785183</v>
      </c>
      <c r="S28" s="83">
        <v>3.5632883174567933</v>
      </c>
      <c r="T28" s="83">
        <v>3.70255493848725</v>
      </c>
      <c r="U28" s="83">
        <v>5.833744168051534</v>
      </c>
      <c r="V28" s="83" t="s">
        <v>38</v>
      </c>
      <c r="W28" s="62"/>
    </row>
    <row r="29" spans="1:23" ht="15.75">
      <c r="A29" s="44" t="s">
        <v>55</v>
      </c>
      <c r="B29" s="49" t="s">
        <v>56</v>
      </c>
      <c r="C29" s="71">
        <v>1319.98</v>
      </c>
      <c r="D29" s="91">
        <v>974.888</v>
      </c>
      <c r="E29" s="91">
        <v>43.45</v>
      </c>
      <c r="F29" s="91">
        <v>36.366</v>
      </c>
      <c r="G29" s="91">
        <v>51.2</v>
      </c>
      <c r="H29" s="91">
        <v>49.374</v>
      </c>
      <c r="I29" s="91">
        <v>45.78</v>
      </c>
      <c r="J29" s="45">
        <v>59.825</v>
      </c>
      <c r="K29" s="45">
        <v>58.166</v>
      </c>
      <c r="L29" s="45">
        <v>0.931</v>
      </c>
      <c r="M29" s="28">
        <v>1.31998</v>
      </c>
      <c r="N29" s="82">
        <v>73.85627054955378</v>
      </c>
      <c r="O29" s="83">
        <v>3.291716541159715</v>
      </c>
      <c r="P29" s="83">
        <v>2.755041743056713</v>
      </c>
      <c r="Q29" s="83">
        <v>3.8788466491916544</v>
      </c>
      <c r="R29" s="83">
        <v>3.7405112198669674</v>
      </c>
      <c r="S29" s="83">
        <v>3.4682343671873817</v>
      </c>
      <c r="T29" s="83">
        <v>4.5322656403884904</v>
      </c>
      <c r="U29" s="83">
        <v>4.406581917907847</v>
      </c>
      <c r="V29" s="83" t="s">
        <v>38</v>
      </c>
      <c r="W29" s="62"/>
    </row>
    <row r="30" spans="1:23" ht="15.75">
      <c r="A30" s="44" t="s">
        <v>57</v>
      </c>
      <c r="B30" s="49" t="s">
        <v>58</v>
      </c>
      <c r="C30" s="71">
        <v>1207.391</v>
      </c>
      <c r="D30" s="91">
        <v>883.811</v>
      </c>
      <c r="E30" s="91">
        <v>50.03</v>
      </c>
      <c r="F30" s="91">
        <v>31.693</v>
      </c>
      <c r="G30" s="91">
        <v>43.974</v>
      </c>
      <c r="H30" s="91">
        <v>40.774</v>
      </c>
      <c r="I30" s="91">
        <v>41.208</v>
      </c>
      <c r="J30" s="45">
        <v>47.956</v>
      </c>
      <c r="K30" s="45">
        <v>67.368</v>
      </c>
      <c r="L30" s="45">
        <v>0.577</v>
      </c>
      <c r="M30" s="28">
        <v>1.207391</v>
      </c>
      <c r="N30" s="82">
        <v>73.20006526469056</v>
      </c>
      <c r="O30" s="83">
        <v>4.143645264872771</v>
      </c>
      <c r="P30" s="83">
        <v>2.624916037969473</v>
      </c>
      <c r="Q30" s="83">
        <v>3.642067896812217</v>
      </c>
      <c r="R30" s="83">
        <v>3.3770336204261917</v>
      </c>
      <c r="S30" s="83">
        <v>3.412978894161046</v>
      </c>
      <c r="T30" s="83">
        <v>3.971869924490078</v>
      </c>
      <c r="U30" s="83">
        <v>5.579634103616806</v>
      </c>
      <c r="V30" s="83" t="s">
        <v>38</v>
      </c>
      <c r="W30" s="62"/>
    </row>
    <row r="31" spans="1:23" ht="15.75">
      <c r="A31" s="44" t="s">
        <v>59</v>
      </c>
      <c r="B31" s="49" t="s">
        <v>60</v>
      </c>
      <c r="C31" s="71">
        <v>1888.336</v>
      </c>
      <c r="D31" s="91">
        <v>1270.325</v>
      </c>
      <c r="E31" s="91">
        <v>39.634</v>
      </c>
      <c r="F31" s="91">
        <v>62.411</v>
      </c>
      <c r="G31" s="91">
        <v>76.104</v>
      </c>
      <c r="H31" s="91">
        <v>82.889</v>
      </c>
      <c r="I31" s="91">
        <v>61.323</v>
      </c>
      <c r="J31" s="45">
        <v>56.848</v>
      </c>
      <c r="K31" s="45">
        <v>238.317</v>
      </c>
      <c r="L31" s="45">
        <v>0.485</v>
      </c>
      <c r="M31" s="28">
        <v>1.888336</v>
      </c>
      <c r="N31" s="82">
        <v>67.27219096601452</v>
      </c>
      <c r="O31" s="83">
        <v>2.098884944204845</v>
      </c>
      <c r="P31" s="83">
        <v>3.3050791808237516</v>
      </c>
      <c r="Q31" s="83">
        <v>4.030214961744096</v>
      </c>
      <c r="R31" s="83">
        <v>4.389526016556376</v>
      </c>
      <c r="S31" s="83">
        <v>3.2474623160285034</v>
      </c>
      <c r="T31" s="83">
        <v>3.0104811855517237</v>
      </c>
      <c r="U31" s="83">
        <v>12.620476440633446</v>
      </c>
      <c r="V31" s="83" t="s">
        <v>38</v>
      </c>
      <c r="W31" s="62"/>
    </row>
    <row r="32" spans="1:23" ht="15.75">
      <c r="A32" s="44" t="s">
        <v>61</v>
      </c>
      <c r="B32" s="49" t="s">
        <v>62</v>
      </c>
      <c r="C32" s="71">
        <v>1829.933</v>
      </c>
      <c r="D32" s="91">
        <v>1206.094</v>
      </c>
      <c r="E32" s="91">
        <v>49.972</v>
      </c>
      <c r="F32" s="91">
        <v>59.181</v>
      </c>
      <c r="G32" s="91">
        <v>69.181</v>
      </c>
      <c r="H32" s="91">
        <v>61.193</v>
      </c>
      <c r="I32" s="91">
        <v>46.46</v>
      </c>
      <c r="J32" s="45">
        <v>71.188</v>
      </c>
      <c r="K32" s="45">
        <v>263.171</v>
      </c>
      <c r="L32" s="45">
        <v>3.493</v>
      </c>
      <c r="M32" s="28">
        <v>1.829933</v>
      </c>
      <c r="N32" s="82">
        <v>65.90918902495338</v>
      </c>
      <c r="O32" s="83">
        <v>2.7308103630023615</v>
      </c>
      <c r="P32" s="83">
        <v>3.2340528314424626</v>
      </c>
      <c r="Q32" s="83">
        <v>3.780520926175986</v>
      </c>
      <c r="R32" s="83">
        <v>3.344002212102847</v>
      </c>
      <c r="S32" s="83">
        <v>2.538890768131948</v>
      </c>
      <c r="T32" s="83">
        <v>3.8901970727890043</v>
      </c>
      <c r="U32" s="83">
        <v>14.381455495911599</v>
      </c>
      <c r="V32" s="83" t="s">
        <v>38</v>
      </c>
      <c r="W32" s="62"/>
    </row>
    <row r="33" spans="1:23" ht="15.75">
      <c r="A33" s="44" t="s">
        <v>63</v>
      </c>
      <c r="B33" s="49" t="s">
        <v>64</v>
      </c>
      <c r="C33" s="71">
        <v>691.164</v>
      </c>
      <c r="D33" s="91">
        <v>471.211</v>
      </c>
      <c r="E33" s="91">
        <v>15.449</v>
      </c>
      <c r="F33" s="91">
        <v>38.113</v>
      </c>
      <c r="G33" s="91">
        <v>40.73</v>
      </c>
      <c r="H33" s="91">
        <v>30.825</v>
      </c>
      <c r="I33" s="91">
        <v>12.889</v>
      </c>
      <c r="J33" s="45">
        <v>17.293</v>
      </c>
      <c r="K33" s="45">
        <v>64.515</v>
      </c>
      <c r="L33" s="45">
        <v>0.139</v>
      </c>
      <c r="M33" s="28">
        <v>0.691164</v>
      </c>
      <c r="N33" s="82">
        <v>68.17643858765793</v>
      </c>
      <c r="O33" s="83">
        <v>2.235214797066977</v>
      </c>
      <c r="P33" s="83">
        <v>5.514320769021535</v>
      </c>
      <c r="Q33" s="83">
        <v>5.892957387826912</v>
      </c>
      <c r="R33" s="83">
        <v>4.459867701442784</v>
      </c>
      <c r="S33" s="83">
        <v>1.8648251355684036</v>
      </c>
      <c r="T33" s="83">
        <v>2.502011100115168</v>
      </c>
      <c r="U33" s="83">
        <v>9.33425352014862</v>
      </c>
      <c r="V33" s="83" t="s">
        <v>38</v>
      </c>
      <c r="W33" s="62"/>
    </row>
    <row r="34" spans="1:23" ht="15.75">
      <c r="A34" s="44" t="s">
        <v>65</v>
      </c>
      <c r="B34" s="49" t="s">
        <v>66</v>
      </c>
      <c r="C34" s="71">
        <v>2300.749</v>
      </c>
      <c r="D34" s="91">
        <v>1192.544</v>
      </c>
      <c r="E34" s="91">
        <v>484.688</v>
      </c>
      <c r="F34" s="91">
        <v>42.1</v>
      </c>
      <c r="G34" s="91">
        <v>58.222</v>
      </c>
      <c r="H34" s="91">
        <v>128.226</v>
      </c>
      <c r="I34" s="91">
        <v>189.375</v>
      </c>
      <c r="J34" s="45">
        <v>166.998</v>
      </c>
      <c r="K34" s="45">
        <v>38.421</v>
      </c>
      <c r="L34" s="45">
        <v>0.175</v>
      </c>
      <c r="M34" s="28">
        <v>2.3007489999999997</v>
      </c>
      <c r="N34" s="82">
        <v>51.83285964701061</v>
      </c>
      <c r="O34" s="83">
        <v>21.066530942749516</v>
      </c>
      <c r="P34" s="83">
        <v>1.829838891595737</v>
      </c>
      <c r="Q34" s="83">
        <v>2.53056721963152</v>
      </c>
      <c r="R34" s="83">
        <v>5.573228544269714</v>
      </c>
      <c r="S34" s="83">
        <v>8.231015204179162</v>
      </c>
      <c r="T34" s="83">
        <v>7.258418888805342</v>
      </c>
      <c r="U34" s="83">
        <v>1.6699344430878817</v>
      </c>
      <c r="V34" s="83" t="s">
        <v>38</v>
      </c>
      <c r="W34" s="62"/>
    </row>
    <row r="35" spans="1:23" ht="15.75">
      <c r="A35" s="44" t="s">
        <v>67</v>
      </c>
      <c r="B35" s="49" t="s">
        <v>68</v>
      </c>
      <c r="C35" s="71">
        <v>2709.208</v>
      </c>
      <c r="D35" s="91">
        <v>1430.443</v>
      </c>
      <c r="E35" s="91">
        <v>129.466</v>
      </c>
      <c r="F35" s="91">
        <v>296.93</v>
      </c>
      <c r="G35" s="91">
        <v>296.711</v>
      </c>
      <c r="H35" s="91">
        <v>163.103</v>
      </c>
      <c r="I35" s="91">
        <v>108.34</v>
      </c>
      <c r="J35" s="45">
        <v>260.336</v>
      </c>
      <c r="K35" s="45">
        <v>23.538</v>
      </c>
      <c r="L35" s="45">
        <v>0.341</v>
      </c>
      <c r="M35" s="28">
        <v>2.7092080000000003</v>
      </c>
      <c r="N35" s="82">
        <v>52.799305184393376</v>
      </c>
      <c r="O35" s="83">
        <v>4.778739764536351</v>
      </c>
      <c r="P35" s="83">
        <v>10.96002964704076</v>
      </c>
      <c r="Q35" s="83">
        <v>10.951946103805984</v>
      </c>
      <c r="R35" s="83">
        <v>6.020320329779035</v>
      </c>
      <c r="S35" s="83">
        <v>3.9989546760529278</v>
      </c>
      <c r="T35" s="83">
        <v>9.609302792550443</v>
      </c>
      <c r="U35" s="83">
        <v>0.8688147975349253</v>
      </c>
      <c r="V35" s="83" t="s">
        <v>38</v>
      </c>
      <c r="W35" s="62"/>
    </row>
    <row r="36" spans="1:23" ht="15.75">
      <c r="A36" s="44" t="s">
        <v>69</v>
      </c>
      <c r="B36" s="49" t="s">
        <v>70</v>
      </c>
      <c r="C36" s="71">
        <v>4513.502</v>
      </c>
      <c r="D36" s="91">
        <v>3213.554</v>
      </c>
      <c r="E36" s="91">
        <v>206.147</v>
      </c>
      <c r="F36" s="91">
        <v>129.464</v>
      </c>
      <c r="G36" s="91">
        <v>130.27</v>
      </c>
      <c r="H36" s="91">
        <v>186.422</v>
      </c>
      <c r="I36" s="91">
        <v>162.956</v>
      </c>
      <c r="J36" s="45">
        <v>214.831</v>
      </c>
      <c r="K36" s="45">
        <v>269.175</v>
      </c>
      <c r="L36" s="45">
        <v>0.683</v>
      </c>
      <c r="M36" s="28">
        <v>4.513502000000001</v>
      </c>
      <c r="N36" s="82">
        <v>71.19868341700081</v>
      </c>
      <c r="O36" s="83">
        <v>4.567340393335375</v>
      </c>
      <c r="P36" s="83">
        <v>2.86837138877971</v>
      </c>
      <c r="Q36" s="83">
        <v>2.8862289193623933</v>
      </c>
      <c r="R36" s="83">
        <v>4.130318320452721</v>
      </c>
      <c r="S36" s="83">
        <v>3.610411605002058</v>
      </c>
      <c r="T36" s="83">
        <v>4.759740884129441</v>
      </c>
      <c r="U36" s="83">
        <v>5.963772698007002</v>
      </c>
      <c r="V36" s="83" t="s">
        <v>38</v>
      </c>
      <c r="W36" s="62"/>
    </row>
    <row r="37" spans="1:23" ht="15.75">
      <c r="A37" s="44" t="s">
        <v>71</v>
      </c>
      <c r="B37" s="49" t="s">
        <v>72</v>
      </c>
      <c r="C37" s="71">
        <v>2282.837</v>
      </c>
      <c r="D37" s="91">
        <v>1559.108</v>
      </c>
      <c r="E37" s="91">
        <v>158.738</v>
      </c>
      <c r="F37" s="91">
        <v>52.911</v>
      </c>
      <c r="G37" s="91">
        <v>47.791</v>
      </c>
      <c r="H37" s="91">
        <v>54.695</v>
      </c>
      <c r="I37" s="91">
        <v>78.203</v>
      </c>
      <c r="J37" s="45">
        <v>241.163</v>
      </c>
      <c r="K37" s="45">
        <v>89.891</v>
      </c>
      <c r="L37" s="45">
        <v>0.337</v>
      </c>
      <c r="M37" s="28">
        <v>2.282837</v>
      </c>
      <c r="N37" s="82">
        <v>68.2969480519196</v>
      </c>
      <c r="O37" s="83">
        <v>6.9535407039574</v>
      </c>
      <c r="P37" s="83">
        <v>2.3177738927483653</v>
      </c>
      <c r="Q37" s="83">
        <v>2.0934915633485875</v>
      </c>
      <c r="R37" s="83">
        <v>2.3959222668986</v>
      </c>
      <c r="S37" s="83">
        <v>3.4256935558692976</v>
      </c>
      <c r="T37" s="83">
        <v>10.564179571296593</v>
      </c>
      <c r="U37" s="83">
        <v>3.937688060952228</v>
      </c>
      <c r="V37" s="83" t="s">
        <v>38</v>
      </c>
      <c r="W37" s="62"/>
    </row>
    <row r="38" spans="1:23" ht="15.75">
      <c r="A38" s="44" t="s">
        <v>73</v>
      </c>
      <c r="B38" s="49" t="s">
        <v>74</v>
      </c>
      <c r="C38" s="71">
        <v>1241.439</v>
      </c>
      <c r="D38" s="91">
        <v>858.82</v>
      </c>
      <c r="E38" s="91">
        <v>17.065</v>
      </c>
      <c r="F38" s="91">
        <v>27.794</v>
      </c>
      <c r="G38" s="91">
        <v>38.3</v>
      </c>
      <c r="H38" s="91">
        <v>51.647</v>
      </c>
      <c r="I38" s="91">
        <v>25.77</v>
      </c>
      <c r="J38" s="45">
        <v>20.75</v>
      </c>
      <c r="K38" s="45">
        <v>195.409</v>
      </c>
      <c r="L38" s="45">
        <v>5.884</v>
      </c>
      <c r="M38" s="28">
        <v>1.2414390000000002</v>
      </c>
      <c r="N38" s="82">
        <v>69.17939584627194</v>
      </c>
      <c r="O38" s="83">
        <v>1.374614459510294</v>
      </c>
      <c r="P38" s="83">
        <v>2.23885345957393</v>
      </c>
      <c r="Q38" s="83">
        <v>3.085129434470803</v>
      </c>
      <c r="R38" s="83">
        <v>4.1602527389585795</v>
      </c>
      <c r="S38" s="83">
        <v>2.075816854472914</v>
      </c>
      <c r="T38" s="83">
        <v>1.6714474090148608</v>
      </c>
      <c r="U38" s="83">
        <v>15.740523698707708</v>
      </c>
      <c r="V38" s="83">
        <v>0.47396609901896103</v>
      </c>
      <c r="W38" s="62"/>
    </row>
    <row r="39" spans="1:23" ht="15.75">
      <c r="A39" s="44" t="s">
        <v>75</v>
      </c>
      <c r="B39" s="49" t="s">
        <v>76</v>
      </c>
      <c r="C39" s="71">
        <v>2622.995</v>
      </c>
      <c r="D39" s="91">
        <v>1839.139</v>
      </c>
      <c r="E39" s="91">
        <v>80.803</v>
      </c>
      <c r="F39" s="91">
        <v>100.545</v>
      </c>
      <c r="G39" s="91">
        <v>120.897</v>
      </c>
      <c r="H39" s="91">
        <v>103.909</v>
      </c>
      <c r="I39" s="91">
        <v>86.512</v>
      </c>
      <c r="J39" s="45">
        <v>98.775</v>
      </c>
      <c r="K39" s="45">
        <v>191.58</v>
      </c>
      <c r="L39" s="45">
        <v>0.835</v>
      </c>
      <c r="M39" s="28">
        <v>2.622995</v>
      </c>
      <c r="N39" s="82">
        <v>70.11599335873686</v>
      </c>
      <c r="O39" s="83">
        <v>3.0805624867756136</v>
      </c>
      <c r="P39" s="83">
        <v>3.833213559309111</v>
      </c>
      <c r="Q39" s="83">
        <v>4.609120490126744</v>
      </c>
      <c r="R39" s="83">
        <v>3.9614638990924504</v>
      </c>
      <c r="S39" s="83">
        <v>3.29821444570043</v>
      </c>
      <c r="T39" s="83">
        <v>3.76573344592727</v>
      </c>
      <c r="U39" s="83">
        <v>7.303864475532741</v>
      </c>
      <c r="V39" s="83" t="s">
        <v>38</v>
      </c>
      <c r="W39" s="62"/>
    </row>
    <row r="40" spans="1:23" ht="15.75">
      <c r="A40" s="44" t="s">
        <v>77</v>
      </c>
      <c r="B40" s="49" t="s">
        <v>78</v>
      </c>
      <c r="C40" s="71">
        <v>432.08</v>
      </c>
      <c r="D40" s="91">
        <v>298.29</v>
      </c>
      <c r="E40" s="91">
        <v>10.517</v>
      </c>
      <c r="F40" s="91">
        <v>15.501</v>
      </c>
      <c r="G40" s="91">
        <v>16.925</v>
      </c>
      <c r="H40" s="91">
        <v>12.854</v>
      </c>
      <c r="I40" s="91">
        <v>9.593</v>
      </c>
      <c r="J40" s="45">
        <v>14.107</v>
      </c>
      <c r="K40" s="45">
        <v>53.782</v>
      </c>
      <c r="L40" s="45">
        <v>0.511</v>
      </c>
      <c r="M40" s="28">
        <v>0.43207999999999996</v>
      </c>
      <c r="N40" s="82">
        <v>69.0358266987595</v>
      </c>
      <c r="O40" s="83">
        <v>2.4340399925939638</v>
      </c>
      <c r="P40" s="83">
        <v>3.587530087020922</v>
      </c>
      <c r="Q40" s="83">
        <v>3.9170986854286243</v>
      </c>
      <c r="R40" s="83">
        <v>2.9749120533234583</v>
      </c>
      <c r="S40" s="83">
        <v>2.2201907054249213</v>
      </c>
      <c r="T40" s="83">
        <v>3.264904647287539</v>
      </c>
      <c r="U40" s="83">
        <v>12.447231994075171</v>
      </c>
      <c r="V40" s="83">
        <v>0.11826513608591002</v>
      </c>
      <c r="W40" s="62"/>
    </row>
    <row r="41" spans="1:23" ht="15.75">
      <c r="A41" s="44" t="s">
        <v>79</v>
      </c>
      <c r="B41" s="49" t="s">
        <v>80</v>
      </c>
      <c r="C41" s="71">
        <v>774.571</v>
      </c>
      <c r="D41" s="91">
        <v>564.661</v>
      </c>
      <c r="E41" s="91">
        <v>27.416</v>
      </c>
      <c r="F41" s="91">
        <v>15.688</v>
      </c>
      <c r="G41" s="91">
        <v>21.338</v>
      </c>
      <c r="H41" s="91">
        <v>29.388</v>
      </c>
      <c r="I41" s="91">
        <v>36.802</v>
      </c>
      <c r="J41" s="45">
        <v>47.395</v>
      </c>
      <c r="K41" s="45">
        <v>31.824</v>
      </c>
      <c r="L41" s="45">
        <v>0.059</v>
      </c>
      <c r="M41" s="28">
        <v>0.774571</v>
      </c>
      <c r="N41" s="82">
        <v>72.89983745841245</v>
      </c>
      <c r="O41" s="83">
        <v>3.5395076758618638</v>
      </c>
      <c r="P41" s="83">
        <v>2.025379209911035</v>
      </c>
      <c r="Q41" s="83">
        <v>2.7548152461168827</v>
      </c>
      <c r="R41" s="83">
        <v>3.7941002180561885</v>
      </c>
      <c r="S41" s="83">
        <v>4.751275222026128</v>
      </c>
      <c r="T41" s="83">
        <v>6.118870962119677</v>
      </c>
      <c r="U41" s="83">
        <v>4.108596887825648</v>
      </c>
      <c r="V41" s="83" t="s">
        <v>38</v>
      </c>
      <c r="W41" s="62"/>
    </row>
    <row r="42" spans="1:23" ht="15.75">
      <c r="A42" s="44" t="s">
        <v>81</v>
      </c>
      <c r="B42" s="49" t="s">
        <v>82</v>
      </c>
      <c r="C42" s="71">
        <v>1065.267</v>
      </c>
      <c r="D42" s="91">
        <v>624.101</v>
      </c>
      <c r="E42" s="91">
        <v>53.932</v>
      </c>
      <c r="F42" s="91">
        <v>16.667</v>
      </c>
      <c r="G42" s="91">
        <v>70.387</v>
      </c>
      <c r="H42" s="91">
        <v>98.863</v>
      </c>
      <c r="I42" s="91">
        <v>64.325</v>
      </c>
      <c r="J42" s="45">
        <v>63.297</v>
      </c>
      <c r="K42" s="45">
        <v>71.592</v>
      </c>
      <c r="L42" s="45">
        <v>2.103</v>
      </c>
      <c r="M42" s="28">
        <v>1.065267</v>
      </c>
      <c r="N42" s="82">
        <v>58.58634501960541</v>
      </c>
      <c r="O42" s="83">
        <v>5.062768301280336</v>
      </c>
      <c r="P42" s="83">
        <v>1.5645842779321992</v>
      </c>
      <c r="Q42" s="83">
        <v>6.607451465219517</v>
      </c>
      <c r="R42" s="83">
        <v>9.280584116470331</v>
      </c>
      <c r="S42" s="83">
        <v>6.038392252834266</v>
      </c>
      <c r="T42" s="83">
        <v>5.941890624603972</v>
      </c>
      <c r="U42" s="83">
        <v>6.720568646170396</v>
      </c>
      <c r="V42" s="83">
        <v>0.1974152958835672</v>
      </c>
      <c r="W42" s="62"/>
    </row>
    <row r="43" spans="1:23" ht="15.75">
      <c r="A43" s="44" t="s">
        <v>83</v>
      </c>
      <c r="B43" s="49" t="s">
        <v>84</v>
      </c>
      <c r="C43" s="71">
        <v>589.84</v>
      </c>
      <c r="D43" s="91">
        <v>370.692</v>
      </c>
      <c r="E43" s="91">
        <v>28.394</v>
      </c>
      <c r="F43" s="91">
        <v>36.075</v>
      </c>
      <c r="G43" s="91">
        <v>36.382</v>
      </c>
      <c r="H43" s="91">
        <v>30.142</v>
      </c>
      <c r="I43" s="91">
        <v>19.09</v>
      </c>
      <c r="J43" s="45">
        <v>34.709</v>
      </c>
      <c r="K43" s="45">
        <v>34.356</v>
      </c>
      <c r="L43" s="45">
        <v>0</v>
      </c>
      <c r="M43" s="28">
        <v>0.58984</v>
      </c>
      <c r="N43" s="82">
        <v>62.84619557846195</v>
      </c>
      <c r="O43" s="83">
        <v>4.813847823138477</v>
      </c>
      <c r="P43" s="83">
        <v>6.116065373660654</v>
      </c>
      <c r="Q43" s="83">
        <v>6.168113386681133</v>
      </c>
      <c r="R43" s="83">
        <v>5.110199376101994</v>
      </c>
      <c r="S43" s="83">
        <v>3.236470907364709</v>
      </c>
      <c r="T43" s="83">
        <v>5.884477146344771</v>
      </c>
      <c r="U43" s="83">
        <v>5.824630408246304</v>
      </c>
      <c r="V43" s="83" t="s">
        <v>38</v>
      </c>
      <c r="W43" s="62"/>
    </row>
    <row r="44" spans="1:23" ht="15.75">
      <c r="A44" s="44" t="s">
        <v>85</v>
      </c>
      <c r="B44" s="49" t="s">
        <v>86</v>
      </c>
      <c r="C44" s="71">
        <v>3472.782</v>
      </c>
      <c r="D44" s="91">
        <v>1875.067</v>
      </c>
      <c r="E44" s="91">
        <v>319.769</v>
      </c>
      <c r="F44" s="91">
        <v>330.066</v>
      </c>
      <c r="G44" s="91">
        <v>229.841</v>
      </c>
      <c r="H44" s="91">
        <v>175.914</v>
      </c>
      <c r="I44" s="91">
        <v>177.47</v>
      </c>
      <c r="J44" s="45">
        <v>329.096</v>
      </c>
      <c r="K44" s="45">
        <v>34.779</v>
      </c>
      <c r="L44" s="45">
        <v>0.78</v>
      </c>
      <c r="M44" s="28">
        <v>3.472782</v>
      </c>
      <c r="N44" s="82">
        <v>53.99322502823385</v>
      </c>
      <c r="O44" s="83">
        <v>9.20786274519967</v>
      </c>
      <c r="P44" s="83">
        <v>9.504368543720854</v>
      </c>
      <c r="Q44" s="83">
        <v>6.618353815471285</v>
      </c>
      <c r="R44" s="83">
        <v>5.065506559294536</v>
      </c>
      <c r="S44" s="83">
        <v>5.110312135918695</v>
      </c>
      <c r="T44" s="83">
        <v>9.476437046725076</v>
      </c>
      <c r="U44" s="83">
        <v>1.001473746408499</v>
      </c>
      <c r="V44" s="83" t="s">
        <v>38</v>
      </c>
      <c r="W44" s="62"/>
    </row>
    <row r="45" spans="1:23" ht="15.75">
      <c r="A45" s="44" t="s">
        <v>87</v>
      </c>
      <c r="B45" s="49" t="s">
        <v>88</v>
      </c>
      <c r="C45" s="71">
        <v>850.153</v>
      </c>
      <c r="D45" s="91">
        <v>540.568</v>
      </c>
      <c r="E45" s="91">
        <v>34.43</v>
      </c>
      <c r="F45" s="91">
        <v>15.265</v>
      </c>
      <c r="G45" s="91">
        <v>33.045</v>
      </c>
      <c r="H45" s="91">
        <v>23.556</v>
      </c>
      <c r="I45" s="91">
        <v>19.432</v>
      </c>
      <c r="J45" s="45">
        <v>35.77</v>
      </c>
      <c r="K45" s="45">
        <v>146.642</v>
      </c>
      <c r="L45" s="45">
        <v>1.445</v>
      </c>
      <c r="M45" s="28">
        <v>0.850153</v>
      </c>
      <c r="N45" s="82">
        <v>63.5847900319119</v>
      </c>
      <c r="O45" s="83">
        <v>4.049859260627205</v>
      </c>
      <c r="P45" s="83">
        <v>1.7955591522937637</v>
      </c>
      <c r="Q45" s="83">
        <v>3.8869474082900375</v>
      </c>
      <c r="R45" s="83">
        <v>2.7707953744796527</v>
      </c>
      <c r="S45" s="83">
        <v>2.285706219939234</v>
      </c>
      <c r="T45" s="83">
        <v>4.207477948086992</v>
      </c>
      <c r="U45" s="83">
        <v>17.248895198864204</v>
      </c>
      <c r="V45" s="83">
        <v>0.16996940550700876</v>
      </c>
      <c r="W45" s="62"/>
    </row>
    <row r="46" spans="1:23" ht="15.75">
      <c r="A46" s="44" t="s">
        <v>89</v>
      </c>
      <c r="B46" s="49" t="s">
        <v>90</v>
      </c>
      <c r="C46" s="71">
        <v>7907.514</v>
      </c>
      <c r="D46" s="91">
        <v>3294.091</v>
      </c>
      <c r="E46" s="91">
        <v>390.117</v>
      </c>
      <c r="F46" s="91">
        <v>894.492</v>
      </c>
      <c r="G46" s="91">
        <v>570.856</v>
      </c>
      <c r="H46" s="91">
        <v>416.099</v>
      </c>
      <c r="I46" s="91">
        <v>326.835</v>
      </c>
      <c r="J46" s="45">
        <v>1811.385</v>
      </c>
      <c r="K46" s="45">
        <v>201.293</v>
      </c>
      <c r="L46" s="45">
        <v>2.346</v>
      </c>
      <c r="M46" s="28">
        <v>7.907514</v>
      </c>
      <c r="N46" s="82">
        <v>41.657732126683555</v>
      </c>
      <c r="O46" s="83">
        <v>4.933497430418713</v>
      </c>
      <c r="P46" s="83">
        <v>11.311924329188667</v>
      </c>
      <c r="Q46" s="83">
        <v>7.2191588911508715</v>
      </c>
      <c r="R46" s="83">
        <v>5.262070987164866</v>
      </c>
      <c r="S46" s="83">
        <v>4.13322063040293</v>
      </c>
      <c r="T46" s="83">
        <v>22.907136174529693</v>
      </c>
      <c r="U46" s="83">
        <v>2.5455914463129625</v>
      </c>
      <c r="V46" s="83" t="s">
        <v>38</v>
      </c>
      <c r="W46" s="62"/>
    </row>
    <row r="47" spans="1:23" ht="15.75">
      <c r="A47" s="44" t="s">
        <v>91</v>
      </c>
      <c r="B47" s="49" t="s">
        <v>92</v>
      </c>
      <c r="C47" s="71">
        <v>4026.558</v>
      </c>
      <c r="D47" s="91">
        <v>2613.279</v>
      </c>
      <c r="E47" s="91">
        <v>131.475</v>
      </c>
      <c r="F47" s="91">
        <v>94.986</v>
      </c>
      <c r="G47" s="91">
        <v>127.888</v>
      </c>
      <c r="H47" s="91">
        <v>178.401</v>
      </c>
      <c r="I47" s="91">
        <v>159.302</v>
      </c>
      <c r="J47" s="45">
        <v>118.575</v>
      </c>
      <c r="K47" s="45">
        <v>601.749</v>
      </c>
      <c r="L47" s="45">
        <v>0.903</v>
      </c>
      <c r="M47" s="28">
        <v>4.026558</v>
      </c>
      <c r="N47" s="82">
        <v>64.90106438302888</v>
      </c>
      <c r="O47" s="83">
        <v>3.265195732931203</v>
      </c>
      <c r="P47" s="83">
        <v>2.358987502477302</v>
      </c>
      <c r="Q47" s="83">
        <v>3.1761122030279956</v>
      </c>
      <c r="R47" s="83">
        <v>4.430607978327892</v>
      </c>
      <c r="S47" s="83">
        <v>3.9562822639087774</v>
      </c>
      <c r="T47" s="83">
        <v>2.9448228486960826</v>
      </c>
      <c r="U47" s="83">
        <v>14.944500985705409</v>
      </c>
      <c r="V47" s="83" t="s">
        <v>38</v>
      </c>
      <c r="W47" s="62"/>
    </row>
    <row r="48" spans="1:23" ht="15.75">
      <c r="A48" s="44" t="s">
        <v>93</v>
      </c>
      <c r="B48" s="49" t="s">
        <v>94</v>
      </c>
      <c r="C48" s="71">
        <v>306.982</v>
      </c>
      <c r="D48" s="91">
        <v>194.624</v>
      </c>
      <c r="E48" s="91">
        <v>12.476</v>
      </c>
      <c r="F48" s="91">
        <v>6.876</v>
      </c>
      <c r="G48" s="91">
        <v>14.903</v>
      </c>
      <c r="H48" s="91">
        <v>11.414</v>
      </c>
      <c r="I48" s="91">
        <v>15.609</v>
      </c>
      <c r="J48" s="45">
        <v>26.913</v>
      </c>
      <c r="K48" s="45">
        <v>24.167</v>
      </c>
      <c r="L48" s="45">
        <v>0</v>
      </c>
      <c r="M48" s="28">
        <v>0.30698200000000003</v>
      </c>
      <c r="N48" s="82">
        <v>63.399156953827905</v>
      </c>
      <c r="O48" s="83">
        <v>4.06408193314266</v>
      </c>
      <c r="P48" s="83">
        <v>2.2398707416069996</v>
      </c>
      <c r="Q48" s="83">
        <v>4.854682033474275</v>
      </c>
      <c r="R48" s="83">
        <v>3.718133310747861</v>
      </c>
      <c r="S48" s="83">
        <v>5.084662944407164</v>
      </c>
      <c r="T48" s="83">
        <v>8.766963535321288</v>
      </c>
      <c r="U48" s="83">
        <v>7.872448547471839</v>
      </c>
      <c r="V48" s="83" t="s">
        <v>38</v>
      </c>
      <c r="W48" s="62"/>
    </row>
    <row r="49" spans="1:23" ht="15.75">
      <c r="A49" s="44" t="s">
        <v>95</v>
      </c>
      <c r="B49" s="49" t="s">
        <v>96</v>
      </c>
      <c r="C49" s="71">
        <v>5045.356</v>
      </c>
      <c r="D49" s="91">
        <v>3440.25</v>
      </c>
      <c r="E49" s="91">
        <v>222.519</v>
      </c>
      <c r="F49" s="91">
        <v>252.344</v>
      </c>
      <c r="G49" s="91">
        <v>232.806</v>
      </c>
      <c r="H49" s="91">
        <v>241.186</v>
      </c>
      <c r="I49" s="91">
        <v>200.589</v>
      </c>
      <c r="J49" s="45">
        <v>249.448</v>
      </c>
      <c r="K49" s="45">
        <v>205.314</v>
      </c>
      <c r="L49" s="45">
        <v>0.9</v>
      </c>
      <c r="M49" s="28">
        <v>5.045356</v>
      </c>
      <c r="N49" s="82">
        <v>68.18646692126383</v>
      </c>
      <c r="O49" s="83">
        <v>4.410372627818533</v>
      </c>
      <c r="P49" s="83">
        <v>5.0015102997687375</v>
      </c>
      <c r="Q49" s="83">
        <v>4.6142630965981395</v>
      </c>
      <c r="R49" s="83">
        <v>4.780356430745422</v>
      </c>
      <c r="S49" s="83">
        <v>3.975715489650285</v>
      </c>
      <c r="T49" s="83">
        <v>4.944110980473925</v>
      </c>
      <c r="U49" s="83">
        <v>4.069365967436193</v>
      </c>
      <c r="V49" s="83" t="s">
        <v>38</v>
      </c>
      <c r="W49" s="62"/>
    </row>
    <row r="50" spans="1:23" ht="15.75">
      <c r="A50" s="44" t="s">
        <v>97</v>
      </c>
      <c r="B50" s="49" t="s">
        <v>98</v>
      </c>
      <c r="C50" s="71">
        <v>1607.416</v>
      </c>
      <c r="D50" s="91">
        <v>1170.43</v>
      </c>
      <c r="E50" s="91">
        <v>36.039</v>
      </c>
      <c r="F50" s="91">
        <v>32.154</v>
      </c>
      <c r="G50" s="91">
        <v>42.596</v>
      </c>
      <c r="H50" s="91">
        <v>64.185</v>
      </c>
      <c r="I50" s="91">
        <v>56.172</v>
      </c>
      <c r="J50" s="45">
        <v>53.267</v>
      </c>
      <c r="K50" s="45">
        <v>151.73</v>
      </c>
      <c r="L50" s="45">
        <v>0.843</v>
      </c>
      <c r="M50" s="28">
        <v>1.607416</v>
      </c>
      <c r="N50" s="82">
        <v>72.81438034709123</v>
      </c>
      <c r="O50" s="83">
        <v>2.242045618557984</v>
      </c>
      <c r="P50" s="83">
        <v>2.000353362166359</v>
      </c>
      <c r="Q50" s="83">
        <v>2.64996740109592</v>
      </c>
      <c r="R50" s="83">
        <v>3.993054691504875</v>
      </c>
      <c r="S50" s="83">
        <v>3.49455274801296</v>
      </c>
      <c r="T50" s="83">
        <v>3.3138279076480517</v>
      </c>
      <c r="U50" s="83">
        <v>9.43937350380984</v>
      </c>
      <c r="V50" s="83" t="s">
        <v>38</v>
      </c>
      <c r="W50" s="62"/>
    </row>
    <row r="51" spans="1:23" ht="15.75">
      <c r="A51" s="44" t="s">
        <v>99</v>
      </c>
      <c r="B51" s="49" t="s">
        <v>100</v>
      </c>
      <c r="C51" s="71">
        <v>1586.6</v>
      </c>
      <c r="D51" s="91">
        <v>1005.1</v>
      </c>
      <c r="E51" s="91">
        <v>65.642</v>
      </c>
      <c r="F51" s="91">
        <v>46.753</v>
      </c>
      <c r="G51" s="91">
        <v>70.056</v>
      </c>
      <c r="H51" s="91">
        <v>75.875</v>
      </c>
      <c r="I51" s="91">
        <v>59.392</v>
      </c>
      <c r="J51" s="45">
        <v>115.155</v>
      </c>
      <c r="K51" s="45">
        <v>142.779</v>
      </c>
      <c r="L51" s="45">
        <v>5.848</v>
      </c>
      <c r="M51" s="28">
        <v>1.5866</v>
      </c>
      <c r="N51" s="82">
        <v>63.349300390772726</v>
      </c>
      <c r="O51" s="83">
        <v>4.1372746754065295</v>
      </c>
      <c r="P51" s="83">
        <v>2.9467414597251986</v>
      </c>
      <c r="Q51" s="83">
        <v>4.415479642001765</v>
      </c>
      <c r="R51" s="83">
        <v>4.782238749527291</v>
      </c>
      <c r="S51" s="83">
        <v>3.7433505609479396</v>
      </c>
      <c r="T51" s="83">
        <v>7.257973024076643</v>
      </c>
      <c r="U51" s="83">
        <v>8.9990545821253</v>
      </c>
      <c r="V51" s="83">
        <v>0.36858691541661415</v>
      </c>
      <c r="W51" s="62"/>
    </row>
    <row r="52" spans="1:23" ht="15.75">
      <c r="A52" s="44" t="s">
        <v>101</v>
      </c>
      <c r="B52" s="49" t="s">
        <v>102</v>
      </c>
      <c r="C52" s="71">
        <v>5453.647</v>
      </c>
      <c r="D52" s="91">
        <v>3087.139</v>
      </c>
      <c r="E52" s="91">
        <v>1001.152</v>
      </c>
      <c r="F52" s="91">
        <v>280.313</v>
      </c>
      <c r="G52" s="91">
        <v>244.541</v>
      </c>
      <c r="H52" s="91">
        <v>180.745</v>
      </c>
      <c r="I52" s="91">
        <v>136.134</v>
      </c>
      <c r="J52" s="45">
        <v>276.929</v>
      </c>
      <c r="K52" s="45">
        <v>246.072</v>
      </c>
      <c r="L52" s="45">
        <v>0.622</v>
      </c>
      <c r="M52" s="28">
        <v>5.453647</v>
      </c>
      <c r="N52" s="82">
        <v>56.60687242867021</v>
      </c>
      <c r="O52" s="83">
        <v>18.35747711577225</v>
      </c>
      <c r="P52" s="83">
        <v>5.139918296875467</v>
      </c>
      <c r="Q52" s="83">
        <v>4.483990254594769</v>
      </c>
      <c r="R52" s="83">
        <v>3.3142042380080707</v>
      </c>
      <c r="S52" s="83">
        <v>2.496201165935382</v>
      </c>
      <c r="T52" s="83">
        <v>5.077868076169946</v>
      </c>
      <c r="U52" s="83">
        <v>4.512063212012072</v>
      </c>
      <c r="V52" s="83" t="s">
        <v>38</v>
      </c>
      <c r="W52" s="62"/>
    </row>
    <row r="53" spans="1:23" ht="15.75">
      <c r="A53" s="44" t="s">
        <v>103</v>
      </c>
      <c r="B53" s="49" t="s">
        <v>104</v>
      </c>
      <c r="C53" s="71">
        <v>449.574</v>
      </c>
      <c r="D53" s="91">
        <v>249.683</v>
      </c>
      <c r="E53" s="91">
        <v>15.645</v>
      </c>
      <c r="F53" s="91">
        <v>52.852</v>
      </c>
      <c r="G53" s="91">
        <v>58.271</v>
      </c>
      <c r="H53" s="91">
        <v>20.003</v>
      </c>
      <c r="I53" s="91">
        <v>16.84</v>
      </c>
      <c r="J53" s="45">
        <v>30.525</v>
      </c>
      <c r="K53" s="45">
        <v>5.597</v>
      </c>
      <c r="L53" s="45">
        <v>0.158</v>
      </c>
      <c r="M53" s="28">
        <v>0.44957400000000003</v>
      </c>
      <c r="N53" s="82">
        <v>55.53768678793703</v>
      </c>
      <c r="O53" s="83">
        <v>3.4799610297748536</v>
      </c>
      <c r="P53" s="83">
        <v>11.756017919185718</v>
      </c>
      <c r="Q53" s="83">
        <v>12.96138121866478</v>
      </c>
      <c r="R53" s="83">
        <v>4.449323137014151</v>
      </c>
      <c r="S53" s="83">
        <v>3.745768216133495</v>
      </c>
      <c r="T53" s="83">
        <v>6.78976097372179</v>
      </c>
      <c r="U53" s="83">
        <v>1.244956336442944</v>
      </c>
      <c r="V53" s="83" t="s">
        <v>38</v>
      </c>
      <c r="W53" s="62"/>
    </row>
    <row r="54" spans="1:23" ht="15.75">
      <c r="A54" s="44" t="s">
        <v>105</v>
      </c>
      <c r="B54" s="49" t="s">
        <v>106</v>
      </c>
      <c r="C54" s="71">
        <v>1975.816</v>
      </c>
      <c r="D54" s="91">
        <v>1225.337</v>
      </c>
      <c r="E54" s="91">
        <v>46.056</v>
      </c>
      <c r="F54" s="91">
        <v>41.451</v>
      </c>
      <c r="G54" s="91">
        <v>61.242</v>
      </c>
      <c r="H54" s="91">
        <v>98.077</v>
      </c>
      <c r="I54" s="91">
        <v>59.36</v>
      </c>
      <c r="J54" s="45">
        <v>64.1</v>
      </c>
      <c r="K54" s="45">
        <v>378.366</v>
      </c>
      <c r="L54" s="45">
        <v>1.827</v>
      </c>
      <c r="M54" s="28">
        <v>1.975816</v>
      </c>
      <c r="N54" s="82">
        <v>62.01675662106187</v>
      </c>
      <c r="O54" s="83">
        <v>2.3309862861723962</v>
      </c>
      <c r="P54" s="83">
        <v>2.0979180247553417</v>
      </c>
      <c r="Q54" s="83">
        <v>3.099580122845447</v>
      </c>
      <c r="R54" s="83">
        <v>4.963873154180349</v>
      </c>
      <c r="S54" s="83">
        <v>3.0043283382663164</v>
      </c>
      <c r="T54" s="83">
        <v>3.244229219724913</v>
      </c>
      <c r="U54" s="83">
        <v>19.14986010843115</v>
      </c>
      <c r="V54" s="83" t="s">
        <v>38</v>
      </c>
      <c r="W54" s="62"/>
    </row>
    <row r="55" spans="1:23" ht="15.75">
      <c r="A55" s="44" t="s">
        <v>107</v>
      </c>
      <c r="B55" s="49" t="s">
        <v>108</v>
      </c>
      <c r="C55" s="71">
        <v>352.289</v>
      </c>
      <c r="D55" s="91">
        <v>241.553</v>
      </c>
      <c r="E55" s="91">
        <v>8.87</v>
      </c>
      <c r="F55" s="91">
        <v>8.287</v>
      </c>
      <c r="G55" s="91">
        <v>10.396</v>
      </c>
      <c r="H55" s="91">
        <v>14.92</v>
      </c>
      <c r="I55" s="91">
        <v>11.467</v>
      </c>
      <c r="J55" s="45">
        <v>23.111</v>
      </c>
      <c r="K55" s="45">
        <v>33.386</v>
      </c>
      <c r="L55" s="45">
        <v>0.299</v>
      </c>
      <c r="M55" s="28">
        <v>0.35228899999999996</v>
      </c>
      <c r="N55" s="82">
        <v>68.56671653102993</v>
      </c>
      <c r="O55" s="83">
        <v>2.517819176868991</v>
      </c>
      <c r="P55" s="83">
        <v>2.352330047205562</v>
      </c>
      <c r="Q55" s="83">
        <v>2.9509862641183804</v>
      </c>
      <c r="R55" s="83">
        <v>4.235159201678168</v>
      </c>
      <c r="S55" s="83">
        <v>3.2549980271879053</v>
      </c>
      <c r="T55" s="83">
        <v>6.560238894771055</v>
      </c>
      <c r="U55" s="83">
        <v>9.476878358393252</v>
      </c>
      <c r="V55" s="83">
        <v>0.08487349874676756</v>
      </c>
      <c r="W55" s="62"/>
    </row>
    <row r="56" spans="1:23" ht="15.75">
      <c r="A56" s="44" t="s">
        <v>109</v>
      </c>
      <c r="B56" s="49" t="s">
        <v>110</v>
      </c>
      <c r="C56" s="71">
        <v>2681.32</v>
      </c>
      <c r="D56" s="91">
        <v>1823.871</v>
      </c>
      <c r="E56" s="91">
        <v>78.771</v>
      </c>
      <c r="F56" s="91">
        <v>86.158</v>
      </c>
      <c r="G56" s="91">
        <v>78.063</v>
      </c>
      <c r="H56" s="91">
        <v>120.698</v>
      </c>
      <c r="I56" s="91">
        <v>107.445</v>
      </c>
      <c r="J56" s="45">
        <v>97.621</v>
      </c>
      <c r="K56" s="45">
        <v>287.655</v>
      </c>
      <c r="L56" s="45">
        <v>1.038</v>
      </c>
      <c r="M56" s="28">
        <v>2.6813200000000004</v>
      </c>
      <c r="N56" s="82">
        <v>68.0213849894828</v>
      </c>
      <c r="O56" s="83">
        <v>2.937769456834693</v>
      </c>
      <c r="P56" s="83">
        <v>3.213268091835365</v>
      </c>
      <c r="Q56" s="83">
        <v>2.9113645517879254</v>
      </c>
      <c r="R56" s="83">
        <v>4.501439589455939</v>
      </c>
      <c r="S56" s="83">
        <v>4.007168111228798</v>
      </c>
      <c r="T56" s="83">
        <v>3.6407814061730783</v>
      </c>
      <c r="U56" s="83">
        <v>10.728111527158264</v>
      </c>
      <c r="V56" s="83" t="s">
        <v>38</v>
      </c>
      <c r="W56" s="62"/>
    </row>
    <row r="57" spans="1:23" ht="15.75">
      <c r="A57" s="44" t="s">
        <v>111</v>
      </c>
      <c r="B57" s="49" t="s">
        <v>112</v>
      </c>
      <c r="C57" s="71">
        <v>9224.92</v>
      </c>
      <c r="D57" s="91">
        <v>5999.862</v>
      </c>
      <c r="E57" s="91">
        <v>243.511</v>
      </c>
      <c r="F57" s="91">
        <v>198.968</v>
      </c>
      <c r="G57" s="91">
        <v>315.885</v>
      </c>
      <c r="H57" s="91">
        <v>473.26</v>
      </c>
      <c r="I57" s="91">
        <v>595.423</v>
      </c>
      <c r="J57" s="45">
        <v>641.31</v>
      </c>
      <c r="K57" s="45">
        <v>742.847</v>
      </c>
      <c r="L57" s="45">
        <v>13.854</v>
      </c>
      <c r="M57" s="28">
        <v>9.224920000000001</v>
      </c>
      <c r="N57" s="82">
        <v>65.03971850162387</v>
      </c>
      <c r="O57" s="83">
        <v>2.6397085286376463</v>
      </c>
      <c r="P57" s="83">
        <v>2.15685339276655</v>
      </c>
      <c r="Q57" s="83">
        <v>3.4242573377330103</v>
      </c>
      <c r="R57" s="83">
        <v>5.130234191732828</v>
      </c>
      <c r="S57" s="83">
        <v>6.454505838533017</v>
      </c>
      <c r="T57" s="83">
        <v>6.951930206440814</v>
      </c>
      <c r="U57" s="83">
        <v>8.052611838368245</v>
      </c>
      <c r="V57" s="83">
        <v>0.15018016416402524</v>
      </c>
      <c r="W57" s="62"/>
    </row>
    <row r="58" spans="1:23" ht="15.75">
      <c r="A58" s="44" t="s">
        <v>113</v>
      </c>
      <c r="B58" s="49" t="s">
        <v>114</v>
      </c>
      <c r="C58" s="71">
        <v>901.322</v>
      </c>
      <c r="D58" s="91">
        <v>615.202</v>
      </c>
      <c r="E58" s="91">
        <v>45.99</v>
      </c>
      <c r="F58" s="91">
        <v>31.134</v>
      </c>
      <c r="G58" s="91">
        <v>43.635</v>
      </c>
      <c r="H58" s="91">
        <v>31.812</v>
      </c>
      <c r="I58" s="91">
        <v>39.71</v>
      </c>
      <c r="J58" s="45">
        <v>53.121</v>
      </c>
      <c r="K58" s="45">
        <v>39.802</v>
      </c>
      <c r="L58" s="45">
        <v>0.916</v>
      </c>
      <c r="M58" s="28">
        <v>0.901322</v>
      </c>
      <c r="N58" s="82">
        <v>68.25551800577374</v>
      </c>
      <c r="O58" s="83">
        <v>5.102504987118921</v>
      </c>
      <c r="P58" s="83">
        <v>3.4542594100665465</v>
      </c>
      <c r="Q58" s="83">
        <v>4.8412221159585584</v>
      </c>
      <c r="R58" s="83">
        <v>3.5294822494069824</v>
      </c>
      <c r="S58" s="83">
        <v>4.405750664024622</v>
      </c>
      <c r="T58" s="83">
        <v>5.893676177880936</v>
      </c>
      <c r="U58" s="83">
        <v>4.415957892961671</v>
      </c>
      <c r="V58" s="83">
        <v>0.10162849680802201</v>
      </c>
      <c r="W58" s="62"/>
    </row>
    <row r="59" spans="1:23" ht="15.75">
      <c r="A59" s="44" t="s">
        <v>115</v>
      </c>
      <c r="B59" s="49" t="s">
        <v>116</v>
      </c>
      <c r="C59" s="71">
        <v>309.566</v>
      </c>
      <c r="D59" s="91">
        <v>207.222</v>
      </c>
      <c r="E59" s="91">
        <v>10.705</v>
      </c>
      <c r="F59" s="91">
        <v>18.059</v>
      </c>
      <c r="G59" s="91">
        <v>20.201</v>
      </c>
      <c r="H59" s="91">
        <v>16.291</v>
      </c>
      <c r="I59" s="91">
        <v>5.959</v>
      </c>
      <c r="J59" s="45">
        <v>9.524</v>
      </c>
      <c r="K59" s="45">
        <v>21.507</v>
      </c>
      <c r="L59" s="45">
        <v>0.098</v>
      </c>
      <c r="M59" s="28">
        <v>0.30956599999999995</v>
      </c>
      <c r="N59" s="82">
        <v>66.93952178210786</v>
      </c>
      <c r="O59" s="83">
        <v>3.458067100392162</v>
      </c>
      <c r="P59" s="83">
        <v>5.8336509823430225</v>
      </c>
      <c r="Q59" s="83">
        <v>6.525587435312665</v>
      </c>
      <c r="R59" s="83">
        <v>5.2625288306855404</v>
      </c>
      <c r="S59" s="83">
        <v>1.9249529987143292</v>
      </c>
      <c r="T59" s="83">
        <v>3.0765652558743533</v>
      </c>
      <c r="U59" s="83">
        <v>6.947468391231597</v>
      </c>
      <c r="V59" s="83" t="s">
        <v>38</v>
      </c>
      <c r="W59" s="62"/>
    </row>
    <row r="60" spans="1:23" ht="15.75">
      <c r="A60" s="44" t="s">
        <v>117</v>
      </c>
      <c r="B60" s="49" t="s">
        <v>118</v>
      </c>
      <c r="C60" s="71">
        <v>3230.821</v>
      </c>
      <c r="D60" s="91">
        <v>2030.842</v>
      </c>
      <c r="E60" s="91">
        <v>325.21</v>
      </c>
      <c r="F60" s="91">
        <v>57.365</v>
      </c>
      <c r="G60" s="91">
        <v>83.847</v>
      </c>
      <c r="H60" s="91">
        <v>158.568</v>
      </c>
      <c r="I60" s="91">
        <v>195.198</v>
      </c>
      <c r="J60" s="45">
        <v>188.298</v>
      </c>
      <c r="K60" s="45">
        <v>190.829</v>
      </c>
      <c r="L60" s="45">
        <v>0.664</v>
      </c>
      <c r="M60" s="28">
        <v>3.2308209999999997</v>
      </c>
      <c r="N60" s="82">
        <v>62.85838800725884</v>
      </c>
      <c r="O60" s="83">
        <v>10.06586251606016</v>
      </c>
      <c r="P60" s="83">
        <v>1.7755548821801022</v>
      </c>
      <c r="Q60" s="83">
        <v>2.595222700360063</v>
      </c>
      <c r="R60" s="83">
        <v>4.907978498344539</v>
      </c>
      <c r="S60" s="83">
        <v>6.041746045355036</v>
      </c>
      <c r="T60" s="83">
        <v>5.828178038956662</v>
      </c>
      <c r="U60" s="83">
        <v>5.906517259854384</v>
      </c>
      <c r="V60" s="83" t="s">
        <v>38</v>
      </c>
      <c r="W60" s="62"/>
    </row>
    <row r="61" spans="1:23" ht="15.75">
      <c r="A61" s="44" t="s">
        <v>119</v>
      </c>
      <c r="B61" s="49" t="s">
        <v>120</v>
      </c>
      <c r="C61" s="71">
        <v>2699.658</v>
      </c>
      <c r="D61" s="91">
        <v>1692.024</v>
      </c>
      <c r="E61" s="91">
        <v>91.529</v>
      </c>
      <c r="F61" s="91">
        <v>74.421</v>
      </c>
      <c r="G61" s="91">
        <v>102.857</v>
      </c>
      <c r="H61" s="91">
        <v>132.129</v>
      </c>
      <c r="I61" s="91">
        <v>159.903</v>
      </c>
      <c r="J61" s="45">
        <v>235.324</v>
      </c>
      <c r="K61" s="45">
        <v>206.809</v>
      </c>
      <c r="L61" s="45">
        <v>4.662</v>
      </c>
      <c r="M61" s="28">
        <v>2.699658</v>
      </c>
      <c r="N61" s="82">
        <v>62.67549445151941</v>
      </c>
      <c r="O61" s="83">
        <v>3.3903924126685676</v>
      </c>
      <c r="P61" s="83">
        <v>2.756682513118329</v>
      </c>
      <c r="Q61" s="83">
        <v>3.810001118660215</v>
      </c>
      <c r="R61" s="83">
        <v>4.89428660963722</v>
      </c>
      <c r="S61" s="83">
        <v>5.923083590588141</v>
      </c>
      <c r="T61" s="83">
        <v>8.716807832695846</v>
      </c>
      <c r="U61" s="83">
        <v>7.660562930563798</v>
      </c>
      <c r="V61" s="83">
        <v>0.17268854054846947</v>
      </c>
      <c r="W61" s="62"/>
    </row>
    <row r="62" spans="1:23" ht="15.75">
      <c r="A62" s="44" t="s">
        <v>121</v>
      </c>
      <c r="B62" s="49" t="s">
        <v>122</v>
      </c>
      <c r="C62" s="71">
        <v>877.587</v>
      </c>
      <c r="D62" s="91">
        <v>625.743</v>
      </c>
      <c r="E62" s="91">
        <v>14.918</v>
      </c>
      <c r="F62" s="91">
        <v>21.319</v>
      </c>
      <c r="G62" s="91">
        <v>27.966</v>
      </c>
      <c r="H62" s="91">
        <v>22.77</v>
      </c>
      <c r="I62" s="91">
        <v>16.218</v>
      </c>
      <c r="J62" s="45">
        <v>18.415</v>
      </c>
      <c r="K62" s="45">
        <v>130.112</v>
      </c>
      <c r="L62" s="45">
        <v>0.126</v>
      </c>
      <c r="M62" s="28">
        <v>0.877587</v>
      </c>
      <c r="N62" s="82">
        <v>71.30267426477376</v>
      </c>
      <c r="O62" s="83">
        <v>1.6998884441086752</v>
      </c>
      <c r="P62" s="83">
        <v>2.4292748183370994</v>
      </c>
      <c r="Q62" s="83">
        <v>3.186692601417296</v>
      </c>
      <c r="R62" s="83">
        <v>2.5946145510359657</v>
      </c>
      <c r="S62" s="83">
        <v>1.8480219055204785</v>
      </c>
      <c r="T62" s="83">
        <v>2.0983674553064255</v>
      </c>
      <c r="U62" s="83">
        <v>14.826108408625013</v>
      </c>
      <c r="V62" s="83" t="s">
        <v>38</v>
      </c>
      <c r="W62" s="62"/>
    </row>
    <row r="63" spans="1:23" ht="15.75">
      <c r="A63" s="44" t="s">
        <v>123</v>
      </c>
      <c r="B63" s="49" t="s">
        <v>124</v>
      </c>
      <c r="C63" s="71">
        <v>2532.958</v>
      </c>
      <c r="D63" s="91">
        <v>1684.525</v>
      </c>
      <c r="E63" s="91">
        <v>105.28</v>
      </c>
      <c r="F63" s="91">
        <v>186.448</v>
      </c>
      <c r="G63" s="91">
        <v>92.084</v>
      </c>
      <c r="H63" s="91">
        <v>121.48</v>
      </c>
      <c r="I63" s="91">
        <v>81.177</v>
      </c>
      <c r="J63" s="45">
        <v>159.462</v>
      </c>
      <c r="K63" s="45">
        <v>102.135</v>
      </c>
      <c r="L63" s="45">
        <v>0.367</v>
      </c>
      <c r="M63" s="28">
        <v>2.5329580000000003</v>
      </c>
      <c r="N63" s="82">
        <v>66.50426102604149</v>
      </c>
      <c r="O63" s="83">
        <v>4.1564052779398635</v>
      </c>
      <c r="P63" s="83">
        <v>7.360880046175263</v>
      </c>
      <c r="Q63" s="83">
        <v>3.635433354994437</v>
      </c>
      <c r="R63" s="83">
        <v>4.795973719264196</v>
      </c>
      <c r="S63" s="83">
        <v>3.2048300840361352</v>
      </c>
      <c r="T63" s="83">
        <v>6.295485357435851</v>
      </c>
      <c r="U63" s="83">
        <v>4.0322421453494295</v>
      </c>
      <c r="V63" s="83" t="s">
        <v>38</v>
      </c>
      <c r="W63" s="62"/>
    </row>
    <row r="64" spans="1:23" ht="15.75">
      <c r="A64" s="44" t="s">
        <v>125</v>
      </c>
      <c r="B64" s="49" t="s">
        <v>126</v>
      </c>
      <c r="C64" s="71">
        <v>239.088</v>
      </c>
      <c r="D64" s="91">
        <v>158.386</v>
      </c>
      <c r="E64" s="91">
        <v>8.039</v>
      </c>
      <c r="F64" s="91">
        <v>7.456</v>
      </c>
      <c r="G64" s="91">
        <v>12.006</v>
      </c>
      <c r="H64" s="91">
        <v>8.465</v>
      </c>
      <c r="I64" s="91">
        <v>3.722</v>
      </c>
      <c r="J64" s="45">
        <v>6.609</v>
      </c>
      <c r="K64" s="45">
        <v>33.999</v>
      </c>
      <c r="L64" s="45">
        <v>0.406</v>
      </c>
      <c r="M64" s="28">
        <v>0.239088</v>
      </c>
      <c r="N64" s="82">
        <v>66.24590109081176</v>
      </c>
      <c r="O64" s="83">
        <v>3.3623603024827675</v>
      </c>
      <c r="P64" s="83">
        <v>3.1185170313859336</v>
      </c>
      <c r="Q64" s="83">
        <v>5.021582011644248</v>
      </c>
      <c r="R64" s="83">
        <v>3.5405373753597003</v>
      </c>
      <c r="S64" s="83">
        <v>1.5567489794552634</v>
      </c>
      <c r="T64" s="83">
        <v>2.7642541658301543</v>
      </c>
      <c r="U64" s="83">
        <v>14.220287090945593</v>
      </c>
      <c r="V64" s="83">
        <v>0.1698119520845881</v>
      </c>
      <c r="W64" s="62"/>
    </row>
    <row r="65" spans="1:23" ht="15.75">
      <c r="A65" s="52"/>
      <c r="B65" s="53"/>
      <c r="C65" s="84"/>
      <c r="D65" s="85"/>
      <c r="E65" s="86"/>
      <c r="F65" s="86"/>
      <c r="G65" s="86"/>
      <c r="H65" s="87"/>
      <c r="I65" s="87"/>
      <c r="J65" s="59"/>
      <c r="K65" s="87"/>
      <c r="L65" s="88"/>
      <c r="M65" s="64"/>
      <c r="N65" s="89"/>
      <c r="O65" s="90"/>
      <c r="P65" s="90"/>
      <c r="Q65" s="90"/>
      <c r="R65" s="90"/>
      <c r="S65" s="90"/>
      <c r="T65" s="90"/>
      <c r="U65" s="90"/>
      <c r="V65" s="90"/>
      <c r="W65" s="62"/>
    </row>
    <row r="66" spans="1:22" ht="15.75">
      <c r="A66" s="57"/>
      <c r="B66" s="57"/>
      <c r="C66" s="57"/>
      <c r="D66" s="57"/>
      <c r="E66" s="57"/>
      <c r="F66" s="57"/>
      <c r="G66" s="57"/>
      <c r="H66" s="58"/>
      <c r="I66" s="58"/>
      <c r="J66" s="58"/>
      <c r="K66" s="58"/>
      <c r="L66" s="58"/>
      <c r="M66" s="58"/>
      <c r="N66" s="58"/>
      <c r="O66" s="57"/>
      <c r="P66" s="57"/>
      <c r="Q66" s="57"/>
      <c r="R66" s="57"/>
      <c r="S66" s="57"/>
      <c r="T66" s="57"/>
      <c r="U66" s="57"/>
      <c r="V66" s="57"/>
    </row>
    <row r="67" ht="15.75">
      <c r="A67" s="44" t="s">
        <v>134</v>
      </c>
    </row>
    <row r="68" ht="15.75">
      <c r="A68" s="44" t="s">
        <v>172</v>
      </c>
    </row>
    <row r="69" ht="15.75">
      <c r="A69" s="44" t="s">
        <v>148</v>
      </c>
    </row>
    <row r="70" ht="15.75">
      <c r="A70" s="44" t="s">
        <v>180</v>
      </c>
    </row>
  </sheetData>
  <mergeCells count="13">
    <mergeCell ref="S9:S11"/>
    <mergeCell ref="T9:T11"/>
    <mergeCell ref="U9:U11"/>
    <mergeCell ref="V9:V11"/>
    <mergeCell ref="D5:L7"/>
    <mergeCell ref="A5:A11"/>
    <mergeCell ref="N5:V7"/>
    <mergeCell ref="C6:C11"/>
    <mergeCell ref="N9:N11"/>
    <mergeCell ref="O9:O11"/>
    <mergeCell ref="P9:P11"/>
    <mergeCell ref="Q9:Q11"/>
    <mergeCell ref="R9:R11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4" customWidth="1"/>
  </cols>
  <sheetData>
    <row r="1" ht="16.5">
      <c r="A1" s="41" t="s">
        <v>171</v>
      </c>
    </row>
    <row r="3" ht="15.75">
      <c r="A3" s="97" t="s">
        <v>176</v>
      </c>
    </row>
    <row r="5" ht="15.75">
      <c r="A5" s="44" t="s">
        <v>177</v>
      </c>
    </row>
    <row r="6" ht="16.5">
      <c r="A6" s="44" t="s">
        <v>175</v>
      </c>
    </row>
    <row r="7" ht="15.75">
      <c r="A7" s="44" t="s">
        <v>140</v>
      </c>
    </row>
    <row r="8" ht="15.75">
      <c r="A8" s="44" t="s">
        <v>131</v>
      </c>
    </row>
    <row r="9" ht="15.75">
      <c r="A9" s="44" t="s">
        <v>174</v>
      </c>
    </row>
    <row r="11" ht="15.75">
      <c r="A11" s="44" t="s">
        <v>151</v>
      </c>
    </row>
    <row r="12" ht="15.75">
      <c r="A12" s="60" t="s">
        <v>127</v>
      </c>
    </row>
    <row r="14" ht="15.75">
      <c r="A14" s="44" t="s">
        <v>134</v>
      </c>
    </row>
    <row r="15" ht="15.75">
      <c r="A15" s="44" t="s">
        <v>172</v>
      </c>
    </row>
    <row r="16" ht="15.75">
      <c r="A16" s="44" t="s">
        <v>148</v>
      </c>
    </row>
    <row r="17" ht="15.75">
      <c r="A17" s="44" t="s">
        <v>149</v>
      </c>
    </row>
    <row r="18" ht="15.75">
      <c r="H18" s="98"/>
    </row>
    <row r="19" ht="15.75">
      <c r="A19" s="44" t="s">
        <v>178</v>
      </c>
    </row>
    <row r="20" ht="15.75">
      <c r="A20" s="97" t="s">
        <v>157</v>
      </c>
    </row>
  </sheetData>
  <hyperlinks>
    <hyperlink ref="A3" location="Data!A1" display="Back to Data"/>
    <hyperlink ref="A20" r:id="rId1" display="http://factfinder.census.gov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showGridLines="0" workbookViewId="0" topLeftCell="A1">
      <selection activeCell="N18" sqref="N18:V69"/>
    </sheetView>
  </sheetViews>
  <sheetFormatPr defaultColWidth="8.796875" defaultRowHeight="15.75"/>
  <cols>
    <col min="1" max="1" width="31" style="0" customWidth="1"/>
    <col min="2" max="2" width="9.69921875" style="0" customWidth="1"/>
    <col min="3" max="11" width="16.69921875" style="0" customWidth="1"/>
    <col min="12" max="12" width="16.69921875" style="21" customWidth="1"/>
    <col min="13" max="13" width="9.69921875" style="0" customWidth="1"/>
    <col min="14" max="19" width="10.69921875" style="0" customWidth="1"/>
    <col min="20" max="20" width="13.69921875" style="0" customWidth="1"/>
    <col min="21" max="21" width="10.69921875" style="0" customWidth="1"/>
    <col min="22" max="22" width="14.69921875" style="0" customWidth="1"/>
    <col min="23" max="16384" width="9.69921875" style="0" customWidth="1"/>
  </cols>
  <sheetData>
    <row r="1" ht="16.5">
      <c r="A1" s="6" t="s">
        <v>170</v>
      </c>
    </row>
    <row r="3" ht="15.75">
      <c r="A3" s="2"/>
    </row>
    <row r="4" ht="15.75">
      <c r="A4" s="2" t="s">
        <v>154</v>
      </c>
    </row>
    <row r="5" ht="15.75">
      <c r="A5" s="2" t="s">
        <v>131</v>
      </c>
    </row>
    <row r="6" ht="15.75">
      <c r="A6" s="2" t="s">
        <v>132</v>
      </c>
    </row>
    <row r="7" ht="15.75">
      <c r="A7" s="2" t="s">
        <v>133</v>
      </c>
    </row>
    <row r="8" spans="1:12" ht="15.75">
      <c r="A8" s="1"/>
      <c r="L8" s="78"/>
    </row>
    <row r="9" spans="1:22" ht="15.75">
      <c r="A9" s="7"/>
      <c r="B9" s="10"/>
      <c r="C9" s="10"/>
      <c r="D9" s="7"/>
      <c r="E9" s="7"/>
      <c r="F9" s="7"/>
      <c r="G9" s="7"/>
      <c r="H9" s="7"/>
      <c r="I9" s="7"/>
      <c r="J9" s="7"/>
      <c r="K9" s="7"/>
      <c r="L9" s="9"/>
      <c r="M9" s="7"/>
      <c r="N9" s="10"/>
      <c r="O9" s="7"/>
      <c r="P9" s="7"/>
      <c r="Q9" s="7"/>
      <c r="R9" s="7"/>
      <c r="S9" s="7"/>
      <c r="T9" s="7"/>
      <c r="U9" s="7"/>
      <c r="V9" s="7"/>
    </row>
    <row r="10" spans="2:16" ht="15.75">
      <c r="B10" s="11"/>
      <c r="C10" s="11"/>
      <c r="F10" s="2" t="s">
        <v>129</v>
      </c>
      <c r="J10">
        <v>1000</v>
      </c>
      <c r="M10" s="21"/>
      <c r="N10" s="11"/>
      <c r="P10" s="2" t="s">
        <v>0</v>
      </c>
    </row>
    <row r="11" spans="2:22" ht="15.75">
      <c r="B11" s="12" t="s">
        <v>1</v>
      </c>
      <c r="C11" s="11"/>
      <c r="D11" s="8"/>
      <c r="E11" s="8"/>
      <c r="F11" s="8"/>
      <c r="G11" s="8"/>
      <c r="H11" s="8"/>
      <c r="I11" s="8"/>
      <c r="J11" s="8"/>
      <c r="K11" s="8"/>
      <c r="L11" s="8"/>
      <c r="M11" s="9"/>
      <c r="N11" s="13"/>
      <c r="O11" s="8"/>
      <c r="P11" s="8"/>
      <c r="Q11" s="8"/>
      <c r="R11" s="8"/>
      <c r="S11" s="8"/>
      <c r="T11" s="8"/>
      <c r="U11" s="8"/>
      <c r="V11" s="8"/>
    </row>
    <row r="12" spans="1:14" ht="15.75">
      <c r="A12" s="3" t="s">
        <v>2</v>
      </c>
      <c r="B12" s="12" t="s">
        <v>3</v>
      </c>
      <c r="C12" s="11"/>
      <c r="L12" s="79"/>
      <c r="M12" s="22" t="s">
        <v>4</v>
      </c>
      <c r="N12" s="11"/>
    </row>
    <row r="13" spans="2:22" ht="15.75">
      <c r="B13" s="11"/>
      <c r="C13" s="15" t="s">
        <v>4</v>
      </c>
      <c r="L13" s="75" t="s">
        <v>5</v>
      </c>
      <c r="M13" s="22" t="s">
        <v>6</v>
      </c>
      <c r="N13" s="11"/>
      <c r="V13" s="4" t="s">
        <v>5</v>
      </c>
    </row>
    <row r="14" spans="2:22" ht="15.75">
      <c r="B14" s="11"/>
      <c r="C14" s="15" t="s">
        <v>6</v>
      </c>
      <c r="D14" s="4" t="s">
        <v>7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75" t="s">
        <v>14</v>
      </c>
      <c r="M14" s="22" t="s">
        <v>15</v>
      </c>
      <c r="N14" s="15" t="s">
        <v>7</v>
      </c>
      <c r="O14" s="4" t="s">
        <v>7</v>
      </c>
      <c r="P14" s="4" t="s">
        <v>8</v>
      </c>
      <c r="Q14" s="4" t="s">
        <v>9</v>
      </c>
      <c r="R14" s="4" t="s">
        <v>10</v>
      </c>
      <c r="S14" s="4" t="s">
        <v>11</v>
      </c>
      <c r="T14" s="4" t="s">
        <v>12</v>
      </c>
      <c r="U14" s="4" t="s">
        <v>13</v>
      </c>
      <c r="V14" s="4" t="s">
        <v>14</v>
      </c>
    </row>
    <row r="15" spans="2:22" ht="15.75">
      <c r="B15" s="11">
        <v>1000</v>
      </c>
      <c r="C15" s="15" t="s">
        <v>15</v>
      </c>
      <c r="D15" s="4" t="s">
        <v>16</v>
      </c>
      <c r="E15" s="4" t="s">
        <v>17</v>
      </c>
      <c r="F15" s="4" t="s">
        <v>15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18</v>
      </c>
      <c r="L15" s="75" t="s">
        <v>19</v>
      </c>
      <c r="M15" s="22" t="s">
        <v>20</v>
      </c>
      <c r="N15" s="15" t="s">
        <v>16</v>
      </c>
      <c r="O15" s="4" t="s">
        <v>17</v>
      </c>
      <c r="P15" s="4" t="s">
        <v>15</v>
      </c>
      <c r="Q15" s="4" t="s">
        <v>15</v>
      </c>
      <c r="R15" s="4" t="s">
        <v>15</v>
      </c>
      <c r="S15" s="4" t="s">
        <v>15</v>
      </c>
      <c r="T15" s="4" t="s">
        <v>15</v>
      </c>
      <c r="U15" s="4" t="s">
        <v>18</v>
      </c>
      <c r="V15" s="4" t="s">
        <v>21</v>
      </c>
    </row>
    <row r="16" spans="1:22" ht="15.75">
      <c r="A16" s="8"/>
      <c r="B16" s="13"/>
      <c r="C16" s="13"/>
      <c r="D16" s="8"/>
      <c r="E16" s="8"/>
      <c r="F16" s="8"/>
      <c r="G16" s="8"/>
      <c r="H16" s="8"/>
      <c r="I16" s="8"/>
      <c r="J16" s="8"/>
      <c r="K16" s="8"/>
      <c r="L16" s="74"/>
      <c r="M16" s="8"/>
      <c r="N16" s="13"/>
      <c r="O16" s="8"/>
      <c r="P16" s="8"/>
      <c r="Q16" s="8"/>
      <c r="R16" s="8"/>
      <c r="S16" s="8"/>
      <c r="T16" s="8"/>
      <c r="U16" s="8"/>
      <c r="V16" s="8"/>
    </row>
    <row r="17" spans="1:22" ht="15.75">
      <c r="A17" s="24"/>
      <c r="B17" s="16"/>
      <c r="C17" s="38"/>
      <c r="D17" s="25"/>
      <c r="E17" s="25"/>
      <c r="F17" s="25"/>
      <c r="G17" s="25"/>
      <c r="H17" s="25"/>
      <c r="I17" s="25"/>
      <c r="J17" s="25"/>
      <c r="K17" s="25"/>
      <c r="L17" s="76"/>
      <c r="M17" s="73"/>
      <c r="N17" s="16"/>
      <c r="O17" s="9"/>
      <c r="P17" s="9"/>
      <c r="Q17" s="9"/>
      <c r="R17" s="9"/>
      <c r="S17" s="9"/>
      <c r="T17" s="9"/>
      <c r="U17" s="9"/>
      <c r="V17" s="9"/>
    </row>
    <row r="18" spans="1:22" s="17" customFormat="1" ht="16.5">
      <c r="A18" s="17" t="s">
        <v>22</v>
      </c>
      <c r="B18" s="18" t="s">
        <v>23</v>
      </c>
      <c r="C18" s="19">
        <f aca="true" t="shared" si="0" ref="C18:L18">SUM(C19:C69)</f>
        <v>126311.82300000003</v>
      </c>
      <c r="D18" s="43">
        <f t="shared" si="0"/>
        <v>77604.83200000001</v>
      </c>
      <c r="E18" s="43">
        <f t="shared" si="0"/>
        <v>7171.430999999999</v>
      </c>
      <c r="F18" s="43">
        <f t="shared" si="0"/>
        <v>5073.972000000002</v>
      </c>
      <c r="G18" s="43">
        <f t="shared" si="0"/>
        <v>5769.160000000001</v>
      </c>
      <c r="H18" s="43">
        <f t="shared" si="0"/>
        <v>6162.813</v>
      </c>
      <c r="I18" s="43">
        <f t="shared" si="0"/>
        <v>5643.605999999999</v>
      </c>
      <c r="J18" s="43">
        <f t="shared" si="0"/>
        <v>10009.529</v>
      </c>
      <c r="K18" s="43">
        <f t="shared" si="0"/>
        <v>8771.389999999996</v>
      </c>
      <c r="L18" s="77">
        <f t="shared" si="0"/>
        <v>105.09000000000003</v>
      </c>
      <c r="M18" s="42">
        <f>(C18/1000)</f>
        <v>126.31182300000003</v>
      </c>
      <c r="N18" s="34">
        <f aca="true" t="shared" si="1" ref="N18:V35">(D18/$C18)*100</f>
        <v>61.43908793082654</v>
      </c>
      <c r="O18" s="20">
        <f t="shared" si="1"/>
        <v>5.677561157517295</v>
      </c>
      <c r="P18" s="20">
        <f t="shared" si="1"/>
        <v>4.017020639469355</v>
      </c>
      <c r="Q18" s="20">
        <f t="shared" si="1"/>
        <v>4.567395088581691</v>
      </c>
      <c r="R18" s="20">
        <f t="shared" si="1"/>
        <v>4.879046833169369</v>
      </c>
      <c r="S18" s="20">
        <f t="shared" si="1"/>
        <v>4.467995050629582</v>
      </c>
      <c r="T18" s="30">
        <f>(J18/C18)*100</f>
        <v>7.924459296260808</v>
      </c>
      <c r="U18" s="20">
        <f t="shared" si="1"/>
        <v>6.944235140997049</v>
      </c>
      <c r="V18" s="20">
        <f t="shared" si="1"/>
        <v>0.0831988625482826</v>
      </c>
    </row>
    <row r="19" spans="1:22" ht="15.75">
      <c r="A19" s="2" t="s">
        <v>24</v>
      </c>
      <c r="B19" s="14" t="s">
        <v>25</v>
      </c>
      <c r="C19" s="72">
        <v>2110.139</v>
      </c>
      <c r="D19" s="72">
        <v>1426.542</v>
      </c>
      <c r="E19" s="72">
        <v>41.521</v>
      </c>
      <c r="F19" s="72">
        <v>48.216</v>
      </c>
      <c r="G19" s="72">
        <v>64.023</v>
      </c>
      <c r="H19" s="72">
        <v>89.463</v>
      </c>
      <c r="I19" s="72">
        <v>61.456</v>
      </c>
      <c r="J19" s="27">
        <f>(('[1]Sheet0'!L3+'[1]Sheet0'!M3))/1000</f>
        <v>60.766</v>
      </c>
      <c r="K19" s="27">
        <v>316.259</v>
      </c>
      <c r="L19" s="27">
        <v>1.893</v>
      </c>
      <c r="M19" s="23">
        <f aca="true" t="shared" si="2" ref="M19:M69">(C19/1000)</f>
        <v>2.110139</v>
      </c>
      <c r="N19" s="35">
        <f t="shared" si="1"/>
        <v>67.60417204743383</v>
      </c>
      <c r="O19" s="30">
        <f t="shared" si="1"/>
        <v>1.9676902801189875</v>
      </c>
      <c r="P19" s="30">
        <f t="shared" si="1"/>
        <v>2.2849679570871873</v>
      </c>
      <c r="Q19" s="30">
        <f t="shared" si="1"/>
        <v>3.0340655283846227</v>
      </c>
      <c r="R19" s="30">
        <f t="shared" si="1"/>
        <v>4.239673310620769</v>
      </c>
      <c r="S19" s="30">
        <f t="shared" si="1"/>
        <v>2.9124147745717224</v>
      </c>
      <c r="T19" s="30">
        <f aca="true" t="shared" si="3" ref="T19:T69">(J19/C19)*100</f>
        <v>2.8797155068931475</v>
      </c>
      <c r="U19" s="30">
        <f t="shared" si="1"/>
        <v>14.987590864867196</v>
      </c>
      <c r="V19" s="36" t="s">
        <v>38</v>
      </c>
    </row>
    <row r="20" spans="1:22" ht="15.75">
      <c r="A20" s="2" t="s">
        <v>26</v>
      </c>
      <c r="B20" s="14" t="s">
        <v>27</v>
      </c>
      <c r="C20" s="72">
        <v>276.59</v>
      </c>
      <c r="D20" s="72">
        <v>164.907</v>
      </c>
      <c r="E20" s="72">
        <v>21.946</v>
      </c>
      <c r="F20" s="72">
        <v>14.254</v>
      </c>
      <c r="G20" s="72">
        <v>21.258</v>
      </c>
      <c r="H20" s="72">
        <v>14.706</v>
      </c>
      <c r="I20" s="72">
        <v>9.119</v>
      </c>
      <c r="J20" s="27">
        <f>(('[1]Sheet0'!L4+'[1]Sheet0'!M4))/1000</f>
        <v>13.748</v>
      </c>
      <c r="K20" s="27">
        <v>16.4</v>
      </c>
      <c r="L20" s="27">
        <v>0.252</v>
      </c>
      <c r="M20" s="23">
        <f t="shared" si="2"/>
        <v>0.27659</v>
      </c>
      <c r="N20" s="35">
        <f t="shared" si="1"/>
        <v>59.62146136881306</v>
      </c>
      <c r="O20" s="30">
        <f t="shared" si="1"/>
        <v>7.934487870132689</v>
      </c>
      <c r="P20" s="30">
        <f t="shared" si="1"/>
        <v>5.153476264507032</v>
      </c>
      <c r="Q20" s="30">
        <f t="shared" si="1"/>
        <v>7.6857442423804185</v>
      </c>
      <c r="R20" s="30">
        <f t="shared" si="1"/>
        <v>5.3168950432047435</v>
      </c>
      <c r="S20" s="30">
        <f t="shared" si="1"/>
        <v>3.296937705629271</v>
      </c>
      <c r="T20" s="30">
        <f t="shared" si="3"/>
        <v>4.970534003398532</v>
      </c>
      <c r="U20" s="30">
        <f t="shared" si="1"/>
        <v>5.929353917350591</v>
      </c>
      <c r="V20" s="30">
        <f t="shared" si="1"/>
        <v>0.09110958458367983</v>
      </c>
    </row>
    <row r="21" spans="1:22" ht="15.75">
      <c r="A21" s="2" t="s">
        <v>28</v>
      </c>
      <c r="B21" s="14" t="s">
        <v>29</v>
      </c>
      <c r="C21" s="72">
        <v>2605.095</v>
      </c>
      <c r="D21" s="72">
        <v>1619.63</v>
      </c>
      <c r="E21" s="72">
        <v>135.081</v>
      </c>
      <c r="F21" s="72">
        <v>41.082</v>
      </c>
      <c r="G21" s="72">
        <v>89.417</v>
      </c>
      <c r="H21" s="72">
        <v>114.42</v>
      </c>
      <c r="I21" s="72">
        <v>126.755</v>
      </c>
      <c r="J21" s="27">
        <f>(('[1]Sheet0'!L5+'[1]Sheet0'!M5))/1000</f>
        <v>167.731</v>
      </c>
      <c r="K21" s="27">
        <v>298.957</v>
      </c>
      <c r="L21" s="27">
        <v>12.022</v>
      </c>
      <c r="M21" s="23">
        <f t="shared" si="2"/>
        <v>2.605095</v>
      </c>
      <c r="N21" s="35">
        <f t="shared" si="1"/>
        <v>62.17162905767353</v>
      </c>
      <c r="O21" s="30">
        <f t="shared" si="1"/>
        <v>5.185261957817278</v>
      </c>
      <c r="P21" s="30">
        <f t="shared" si="1"/>
        <v>1.5769866358040687</v>
      </c>
      <c r="Q21" s="30">
        <f t="shared" si="1"/>
        <v>3.4323892218901806</v>
      </c>
      <c r="R21" s="30">
        <f t="shared" si="1"/>
        <v>4.392162281989717</v>
      </c>
      <c r="S21" s="30">
        <f t="shared" si="1"/>
        <v>4.865657490417816</v>
      </c>
      <c r="T21" s="30">
        <f t="shared" si="3"/>
        <v>6.438575176721002</v>
      </c>
      <c r="U21" s="30">
        <f t="shared" si="1"/>
        <v>11.475857886180735</v>
      </c>
      <c r="V21" s="30">
        <f t="shared" si="1"/>
        <v>0.46148029150568415</v>
      </c>
    </row>
    <row r="22" spans="1:22" ht="15.75">
      <c r="A22" s="2" t="s">
        <v>30</v>
      </c>
      <c r="B22" s="14" t="s">
        <v>31</v>
      </c>
      <c r="C22" s="72">
        <v>1273.433</v>
      </c>
      <c r="D22" s="72">
        <v>895.208</v>
      </c>
      <c r="E22" s="72">
        <v>22.677</v>
      </c>
      <c r="F22" s="72">
        <v>40.031</v>
      </c>
      <c r="G22" s="72">
        <v>39.012</v>
      </c>
      <c r="H22" s="72">
        <v>39.263</v>
      </c>
      <c r="I22" s="72">
        <v>39.767</v>
      </c>
      <c r="J22" s="27">
        <f>(('[1]Sheet0'!L6+'[1]Sheet0'!M6))/1000</f>
        <v>26.68</v>
      </c>
      <c r="K22" s="27">
        <v>170.025</v>
      </c>
      <c r="L22" s="27">
        <v>0.77</v>
      </c>
      <c r="M22" s="23">
        <f t="shared" si="2"/>
        <v>1.273433</v>
      </c>
      <c r="N22" s="35">
        <f t="shared" si="1"/>
        <v>70.29879074910104</v>
      </c>
      <c r="O22" s="30">
        <f t="shared" si="1"/>
        <v>1.7807768449537589</v>
      </c>
      <c r="P22" s="30">
        <f t="shared" si="1"/>
        <v>3.1435497588016017</v>
      </c>
      <c r="Q22" s="30">
        <f t="shared" si="1"/>
        <v>3.0635298441300014</v>
      </c>
      <c r="R22" s="30">
        <f t="shared" si="1"/>
        <v>3.083240343229679</v>
      </c>
      <c r="S22" s="30">
        <f t="shared" si="1"/>
        <v>3.1228183971987535</v>
      </c>
      <c r="T22" s="30">
        <f t="shared" si="3"/>
        <v>2.095123968045433</v>
      </c>
      <c r="U22" s="30">
        <f t="shared" si="1"/>
        <v>13.35170362319808</v>
      </c>
      <c r="V22" s="36" t="s">
        <v>38</v>
      </c>
    </row>
    <row r="23" spans="1:22" ht="15.75">
      <c r="A23" s="2" t="s">
        <v>32</v>
      </c>
      <c r="B23" s="14" t="s">
        <v>33</v>
      </c>
      <c r="C23" s="72">
        <v>13174.781</v>
      </c>
      <c r="D23" s="72">
        <v>7651.638</v>
      </c>
      <c r="E23" s="72">
        <v>928.349</v>
      </c>
      <c r="F23" s="72">
        <v>336.212</v>
      </c>
      <c r="G23" s="72">
        <v>751.208</v>
      </c>
      <c r="H23" s="72">
        <v>823.582</v>
      </c>
      <c r="I23" s="72">
        <v>689.161</v>
      </c>
      <c r="J23" s="27">
        <f>(('[1]Sheet0'!L7+'[1]Sheet0'!M7))/1000</f>
        <v>1441.504</v>
      </c>
      <c r="K23" s="27">
        <v>535.311</v>
      </c>
      <c r="L23" s="27">
        <v>17.816</v>
      </c>
      <c r="M23" s="23">
        <f t="shared" si="2"/>
        <v>13.174781000000001</v>
      </c>
      <c r="N23" s="35">
        <f t="shared" si="1"/>
        <v>58.07791416039477</v>
      </c>
      <c r="O23" s="30">
        <f t="shared" si="1"/>
        <v>7.046409348284423</v>
      </c>
      <c r="P23" s="30">
        <f t="shared" si="1"/>
        <v>2.551936157420757</v>
      </c>
      <c r="Q23" s="30">
        <f t="shared" si="1"/>
        <v>5.70186327954901</v>
      </c>
      <c r="R23" s="30">
        <f t="shared" si="1"/>
        <v>6.251200684094862</v>
      </c>
      <c r="S23" s="30">
        <f t="shared" si="1"/>
        <v>5.230910479650476</v>
      </c>
      <c r="T23" s="30">
        <f t="shared" si="3"/>
        <v>10.941388703159467</v>
      </c>
      <c r="U23" s="30">
        <f t="shared" si="1"/>
        <v>4.063149133181038</v>
      </c>
      <c r="V23" s="30">
        <f t="shared" si="1"/>
        <v>0.13522805426519044</v>
      </c>
    </row>
    <row r="24" spans="1:22" ht="15.75">
      <c r="A24" s="2" t="s">
        <v>34</v>
      </c>
      <c r="B24" s="14" t="s">
        <v>35</v>
      </c>
      <c r="C24" s="72">
        <v>2095.235</v>
      </c>
      <c r="D24" s="72">
        <v>1331.305</v>
      </c>
      <c r="E24" s="72">
        <v>142.561</v>
      </c>
      <c r="F24" s="72">
        <v>41.788</v>
      </c>
      <c r="G24" s="72">
        <v>69.029</v>
      </c>
      <c r="H24" s="72">
        <v>91.96</v>
      </c>
      <c r="I24" s="72">
        <v>130.868</v>
      </c>
      <c r="J24" s="27">
        <f>(('[1]Sheet0'!L8+'[1]Sheet0'!M8))/1000</f>
        <v>189.189</v>
      </c>
      <c r="K24" s="27">
        <v>97.342</v>
      </c>
      <c r="L24" s="27">
        <v>1.193</v>
      </c>
      <c r="M24" s="23">
        <f t="shared" si="2"/>
        <v>2.095235</v>
      </c>
      <c r="N24" s="35">
        <f t="shared" si="1"/>
        <v>63.53965068357488</v>
      </c>
      <c r="O24" s="30">
        <f t="shared" si="1"/>
        <v>6.8040577787217185</v>
      </c>
      <c r="P24" s="30">
        <f t="shared" si="1"/>
        <v>1.9944302190446417</v>
      </c>
      <c r="Q24" s="30">
        <f t="shared" si="1"/>
        <v>3.294570776070464</v>
      </c>
      <c r="R24" s="30">
        <f t="shared" si="1"/>
        <v>4.3890064837595775</v>
      </c>
      <c r="S24" s="30">
        <f t="shared" si="1"/>
        <v>6.245981954291523</v>
      </c>
      <c r="T24" s="30">
        <f t="shared" si="3"/>
        <v>9.029488339016863</v>
      </c>
      <c r="U24" s="30">
        <f t="shared" si="1"/>
        <v>4.64587504504268</v>
      </c>
      <c r="V24" s="36" t="s">
        <v>38</v>
      </c>
    </row>
    <row r="25" spans="1:22" ht="15.75">
      <c r="A25" s="2" t="s">
        <v>36</v>
      </c>
      <c r="B25" s="14" t="s">
        <v>37</v>
      </c>
      <c r="C25" s="72">
        <v>1432.25</v>
      </c>
      <c r="D25" s="72">
        <v>851.457</v>
      </c>
      <c r="E25" s="72">
        <v>72.55</v>
      </c>
      <c r="F25" s="72">
        <v>118.46</v>
      </c>
      <c r="G25" s="72">
        <v>133.591</v>
      </c>
      <c r="H25" s="72">
        <v>73.843</v>
      </c>
      <c r="I25" s="72">
        <v>52.235</v>
      </c>
      <c r="J25" s="27">
        <f>(('[1]Sheet0'!L9+'[1]Sheet0'!M9))/1000</f>
        <v>115.913</v>
      </c>
      <c r="K25" s="27">
        <v>14.091</v>
      </c>
      <c r="L25" s="27">
        <v>0.11</v>
      </c>
      <c r="M25" s="23">
        <f t="shared" si="2"/>
        <v>1.43225</v>
      </c>
      <c r="N25" s="35">
        <f t="shared" si="1"/>
        <v>59.44890905917263</v>
      </c>
      <c r="O25" s="30">
        <f t="shared" si="1"/>
        <v>5.065456449642172</v>
      </c>
      <c r="P25" s="30">
        <f t="shared" si="1"/>
        <v>8.2709024262524</v>
      </c>
      <c r="Q25" s="30">
        <f t="shared" si="1"/>
        <v>9.32735206842381</v>
      </c>
      <c r="R25" s="30">
        <f t="shared" si="1"/>
        <v>5.155733984988655</v>
      </c>
      <c r="S25" s="30">
        <f t="shared" si="1"/>
        <v>3.6470588235294117</v>
      </c>
      <c r="T25" s="30">
        <f t="shared" si="3"/>
        <v>8.093070343864548</v>
      </c>
      <c r="U25" s="30">
        <f t="shared" si="1"/>
        <v>0.9838366207016931</v>
      </c>
      <c r="V25" s="36" t="s">
        <v>38</v>
      </c>
    </row>
    <row r="26" spans="1:22" ht="15.75">
      <c r="A26" s="2" t="s">
        <v>39</v>
      </c>
      <c r="B26" s="14" t="s">
        <v>40</v>
      </c>
      <c r="C26" s="72">
        <v>382.866</v>
      </c>
      <c r="D26" s="72">
        <v>218.745</v>
      </c>
      <c r="E26" s="72">
        <v>51.185</v>
      </c>
      <c r="F26" s="72">
        <v>6.432</v>
      </c>
      <c r="G26" s="72">
        <v>11.08</v>
      </c>
      <c r="H26" s="72">
        <v>15.431</v>
      </c>
      <c r="I26" s="72">
        <v>22.159</v>
      </c>
      <c r="J26" s="27">
        <f>(('[1]Sheet0'!L10+'[1]Sheet0'!M10))/1000</f>
        <v>14.94</v>
      </c>
      <c r="K26" s="27">
        <v>42.718</v>
      </c>
      <c r="L26" s="27">
        <v>0.176</v>
      </c>
      <c r="M26" s="23">
        <f t="shared" si="2"/>
        <v>0.382866</v>
      </c>
      <c r="N26" s="35">
        <f t="shared" si="1"/>
        <v>57.133566313018136</v>
      </c>
      <c r="O26" s="30">
        <f t="shared" si="1"/>
        <v>13.368907137222946</v>
      </c>
      <c r="P26" s="30">
        <f t="shared" si="1"/>
        <v>1.6799611352274688</v>
      </c>
      <c r="Q26" s="30">
        <f t="shared" si="1"/>
        <v>2.893962900858264</v>
      </c>
      <c r="R26" s="30">
        <f t="shared" si="1"/>
        <v>4.030391834218761</v>
      </c>
      <c r="S26" s="30">
        <f t="shared" si="1"/>
        <v>5.787664613729086</v>
      </c>
      <c r="T26" s="30">
        <f t="shared" si="3"/>
        <v>3.9021485323846985</v>
      </c>
      <c r="U26" s="30">
        <f t="shared" si="1"/>
        <v>11.157428447550842</v>
      </c>
      <c r="V26" s="36" t="s">
        <v>38</v>
      </c>
    </row>
    <row r="27" spans="1:22" ht="15.75">
      <c r="A27" s="2" t="s">
        <v>41</v>
      </c>
      <c r="B27" s="14" t="s">
        <v>42</v>
      </c>
      <c r="C27" s="72">
        <v>282.9</v>
      </c>
      <c r="D27" s="72">
        <v>38.976</v>
      </c>
      <c r="E27" s="72">
        <v>74.839</v>
      </c>
      <c r="F27" s="72">
        <v>8.418</v>
      </c>
      <c r="G27" s="72">
        <v>20.995</v>
      </c>
      <c r="H27" s="72">
        <v>17.755</v>
      </c>
      <c r="I27" s="72">
        <v>31.401</v>
      </c>
      <c r="J27" s="27">
        <f>(('[1]Sheet0'!L11+'[1]Sheet0'!M11))/1000</f>
        <v>90.178</v>
      </c>
      <c r="K27" s="27">
        <v>0.101</v>
      </c>
      <c r="L27" s="27">
        <v>0.237</v>
      </c>
      <c r="M27" s="23">
        <f t="shared" si="2"/>
        <v>0.2829</v>
      </c>
      <c r="N27" s="35">
        <f t="shared" si="1"/>
        <v>13.777306468716862</v>
      </c>
      <c r="O27" s="30">
        <f t="shared" si="1"/>
        <v>26.45422410745847</v>
      </c>
      <c r="P27" s="30">
        <f t="shared" si="1"/>
        <v>2.975609756097561</v>
      </c>
      <c r="Q27" s="30">
        <f t="shared" si="1"/>
        <v>7.421350300459527</v>
      </c>
      <c r="R27" s="30">
        <f t="shared" si="1"/>
        <v>6.276069282431955</v>
      </c>
      <c r="S27" s="30">
        <f t="shared" si="1"/>
        <v>11.099681866383882</v>
      </c>
      <c r="T27" s="30">
        <f t="shared" si="3"/>
        <v>31.876281371509368</v>
      </c>
      <c r="U27" s="30">
        <f t="shared" si="1"/>
        <v>0.03570166136443974</v>
      </c>
      <c r="V27" s="37">
        <f t="shared" si="1"/>
        <v>0.08377518557794274</v>
      </c>
    </row>
    <row r="28" spans="1:22" ht="15.75">
      <c r="A28" s="2" t="s">
        <v>43</v>
      </c>
      <c r="B28" s="14" t="s">
        <v>44</v>
      </c>
      <c r="C28" s="72">
        <v>8531.86</v>
      </c>
      <c r="D28" s="72">
        <v>4588.171</v>
      </c>
      <c r="E28" s="72">
        <v>500.085</v>
      </c>
      <c r="F28" s="72">
        <v>194.065</v>
      </c>
      <c r="G28" s="72">
        <v>333.27</v>
      </c>
      <c r="H28" s="72">
        <v>442.956</v>
      </c>
      <c r="I28" s="72">
        <v>518.287</v>
      </c>
      <c r="J28" s="27">
        <f>(('[1]Sheet0'!L12+'[1]Sheet0'!M12))/1000</f>
        <v>1055.124</v>
      </c>
      <c r="K28" s="27">
        <v>888.32</v>
      </c>
      <c r="L28" s="27">
        <v>11.582</v>
      </c>
      <c r="M28" s="23">
        <f t="shared" si="2"/>
        <v>8.53186</v>
      </c>
      <c r="N28" s="35">
        <f t="shared" si="1"/>
        <v>53.77691382652786</v>
      </c>
      <c r="O28" s="30">
        <f t="shared" si="1"/>
        <v>5.861383098175544</v>
      </c>
      <c r="P28" s="30">
        <f t="shared" si="1"/>
        <v>2.274591941264859</v>
      </c>
      <c r="Q28" s="30">
        <f t="shared" si="1"/>
        <v>3.90618223927725</v>
      </c>
      <c r="R28" s="30">
        <f t="shared" si="1"/>
        <v>5.191787019477582</v>
      </c>
      <c r="S28" s="30">
        <f t="shared" si="1"/>
        <v>6.074724620422744</v>
      </c>
      <c r="T28" s="30">
        <f t="shared" si="3"/>
        <v>12.366869592328051</v>
      </c>
      <c r="U28" s="30">
        <f t="shared" si="1"/>
        <v>10.41179766194007</v>
      </c>
      <c r="V28" s="30">
        <f t="shared" si="1"/>
        <v>0.13575000058603867</v>
      </c>
    </row>
    <row r="29" spans="1:22" ht="15.75">
      <c r="A29" s="2" t="s">
        <v>45</v>
      </c>
      <c r="B29" s="14" t="s">
        <v>46</v>
      </c>
      <c r="C29" s="72">
        <v>3873.405</v>
      </c>
      <c r="D29" s="72">
        <v>2555.944</v>
      </c>
      <c r="E29" s="72">
        <v>133.264</v>
      </c>
      <c r="F29" s="72">
        <v>91.577</v>
      </c>
      <c r="G29" s="72">
        <v>124.19</v>
      </c>
      <c r="H29" s="72">
        <v>217.839</v>
      </c>
      <c r="I29" s="72">
        <v>179.592</v>
      </c>
      <c r="J29" s="27">
        <f>(('[1]Sheet0'!L13+'[1]Sheet0'!M13))/1000</f>
        <v>166.382</v>
      </c>
      <c r="K29" s="27">
        <v>403.819</v>
      </c>
      <c r="L29" s="27">
        <v>0.798</v>
      </c>
      <c r="M29" s="23">
        <f t="shared" si="2"/>
        <v>3.873405</v>
      </c>
      <c r="N29" s="35">
        <f t="shared" si="1"/>
        <v>65.98700626451404</v>
      </c>
      <c r="O29" s="30">
        <f t="shared" si="1"/>
        <v>3.4404871166325233</v>
      </c>
      <c r="P29" s="30">
        <f t="shared" si="1"/>
        <v>2.3642505753981315</v>
      </c>
      <c r="Q29" s="30">
        <f t="shared" si="1"/>
        <v>3.2062229485426905</v>
      </c>
      <c r="R29" s="30">
        <f t="shared" si="1"/>
        <v>5.6239665100860865</v>
      </c>
      <c r="S29" s="30">
        <f t="shared" si="1"/>
        <v>4.636540718050398</v>
      </c>
      <c r="T29" s="30">
        <f t="shared" si="3"/>
        <v>4.295497114296078</v>
      </c>
      <c r="U29" s="30">
        <f t="shared" si="1"/>
        <v>10.425426724032215</v>
      </c>
      <c r="V29" s="36" t="s">
        <v>38</v>
      </c>
    </row>
    <row r="30" spans="1:22" ht="15.75">
      <c r="A30" s="2" t="s">
        <v>47</v>
      </c>
      <c r="B30" s="14" t="s">
        <v>48</v>
      </c>
      <c r="C30" s="72">
        <v>500.021</v>
      </c>
      <c r="D30" s="72">
        <v>268.342</v>
      </c>
      <c r="E30" s="72">
        <v>34.237</v>
      </c>
      <c r="F30" s="72">
        <v>14.712</v>
      </c>
      <c r="G30" s="72">
        <v>25.99</v>
      </c>
      <c r="H30" s="72">
        <v>31.852</v>
      </c>
      <c r="I30" s="72">
        <v>24.424</v>
      </c>
      <c r="J30" s="27">
        <f>(('[1]Sheet0'!L14+'[1]Sheet0'!M14))/1000</f>
        <v>99.375</v>
      </c>
      <c r="K30" s="27">
        <v>0.846</v>
      </c>
      <c r="L30" s="27">
        <v>0.243</v>
      </c>
      <c r="M30" s="23">
        <f t="shared" si="2"/>
        <v>0.500021</v>
      </c>
      <c r="N30" s="35">
        <f t="shared" si="1"/>
        <v>53.66614602186708</v>
      </c>
      <c r="O30" s="30">
        <f t="shared" si="1"/>
        <v>6.8471124212783065</v>
      </c>
      <c r="P30" s="30">
        <f t="shared" si="1"/>
        <v>2.9422764243901756</v>
      </c>
      <c r="Q30" s="30">
        <f t="shared" si="1"/>
        <v>5.197781693168886</v>
      </c>
      <c r="R30" s="30">
        <f t="shared" si="1"/>
        <v>6.370132454436914</v>
      </c>
      <c r="S30" s="30">
        <f t="shared" si="1"/>
        <v>4.884594847016425</v>
      </c>
      <c r="T30" s="30">
        <f t="shared" si="3"/>
        <v>19.874165285058027</v>
      </c>
      <c r="U30" s="30">
        <f t="shared" si="1"/>
        <v>0.16919289389845626</v>
      </c>
      <c r="V30" s="30">
        <f t="shared" si="1"/>
        <v>0.048597958885726794</v>
      </c>
    </row>
    <row r="31" spans="1:22" ht="15.75">
      <c r="A31" s="2" t="s">
        <v>49</v>
      </c>
      <c r="B31" s="14" t="s">
        <v>50</v>
      </c>
      <c r="C31" s="72">
        <v>615.703</v>
      </c>
      <c r="D31" s="72">
        <v>444.899</v>
      </c>
      <c r="E31" s="72">
        <v>18.051</v>
      </c>
      <c r="F31" s="72">
        <v>16.949</v>
      </c>
      <c r="G31" s="72">
        <v>29.666</v>
      </c>
      <c r="H31" s="72">
        <v>15.879</v>
      </c>
      <c r="I31" s="72">
        <v>11.95</v>
      </c>
      <c r="J31" s="27">
        <f>(('[1]Sheet0'!L15+'[1]Sheet0'!M15))/1000</f>
        <v>14.972</v>
      </c>
      <c r="K31" s="27">
        <v>62.188</v>
      </c>
      <c r="L31" s="27">
        <v>1.149</v>
      </c>
      <c r="M31" s="23">
        <f t="shared" si="2"/>
        <v>0.615703</v>
      </c>
      <c r="N31" s="35">
        <f t="shared" si="1"/>
        <v>72.25870265371454</v>
      </c>
      <c r="O31" s="30">
        <f t="shared" si="1"/>
        <v>2.9317706751469457</v>
      </c>
      <c r="P31" s="30">
        <f t="shared" si="1"/>
        <v>2.7527882761656195</v>
      </c>
      <c r="Q31" s="30">
        <f t="shared" si="1"/>
        <v>4.81823216713253</v>
      </c>
      <c r="R31" s="30">
        <f t="shared" si="1"/>
        <v>2.579003188225492</v>
      </c>
      <c r="S31" s="30">
        <f t="shared" si="1"/>
        <v>1.940870841948147</v>
      </c>
      <c r="T31" s="30">
        <f t="shared" si="3"/>
        <v>2.4316919034014775</v>
      </c>
      <c r="U31" s="30">
        <f t="shared" si="1"/>
        <v>10.100324344692165</v>
      </c>
      <c r="V31" s="36" t="s">
        <v>38</v>
      </c>
    </row>
    <row r="32" spans="1:22" ht="15.75">
      <c r="A32" s="2" t="s">
        <v>51</v>
      </c>
      <c r="B32" s="14" t="s">
        <v>52</v>
      </c>
      <c r="C32" s="72">
        <v>5199.743</v>
      </c>
      <c r="D32" s="72">
        <v>3037.491</v>
      </c>
      <c r="E32" s="72">
        <v>292.917</v>
      </c>
      <c r="F32" s="72">
        <v>321.772</v>
      </c>
      <c r="G32" s="72">
        <v>364.56</v>
      </c>
      <c r="H32" s="72">
        <v>328.133</v>
      </c>
      <c r="I32" s="72">
        <v>216.224</v>
      </c>
      <c r="J32" s="27">
        <f>(('[1]Sheet0'!L16+'[1]Sheet0'!M16))/1000</f>
        <v>491.534</v>
      </c>
      <c r="K32" s="27">
        <v>145.527</v>
      </c>
      <c r="L32" s="27">
        <v>1.585</v>
      </c>
      <c r="M32" s="23">
        <f t="shared" si="2"/>
        <v>5.199743000000001</v>
      </c>
      <c r="N32" s="35">
        <f t="shared" si="1"/>
        <v>58.41617556867714</v>
      </c>
      <c r="O32" s="30">
        <f t="shared" si="1"/>
        <v>5.633297645672102</v>
      </c>
      <c r="P32" s="30">
        <f t="shared" si="1"/>
        <v>6.18822891823692</v>
      </c>
      <c r="Q32" s="30">
        <f t="shared" si="1"/>
        <v>7.011115741681848</v>
      </c>
      <c r="R32" s="30">
        <f t="shared" si="1"/>
        <v>6.310561887385588</v>
      </c>
      <c r="S32" s="30">
        <f t="shared" si="1"/>
        <v>4.15835936506862</v>
      </c>
      <c r="T32" s="30">
        <f t="shared" si="3"/>
        <v>9.453044121603702</v>
      </c>
      <c r="U32" s="30">
        <f t="shared" si="1"/>
        <v>2.798734475915444</v>
      </c>
      <c r="V32" s="36" t="s">
        <v>38</v>
      </c>
    </row>
    <row r="33" spans="1:22" ht="15.75">
      <c r="A33" s="2" t="s">
        <v>53</v>
      </c>
      <c r="B33" s="14" t="s">
        <v>54</v>
      </c>
      <c r="C33" s="72">
        <v>2756.583</v>
      </c>
      <c r="D33" s="72">
        <v>1979.098</v>
      </c>
      <c r="E33" s="72">
        <v>98.324</v>
      </c>
      <c r="F33" s="72">
        <v>81.398</v>
      </c>
      <c r="G33" s="72">
        <v>100.474</v>
      </c>
      <c r="H33" s="72">
        <v>135.579</v>
      </c>
      <c r="I33" s="72">
        <v>98.225</v>
      </c>
      <c r="J33" s="27">
        <f>(('[1]Sheet0'!L17+'[1]Sheet0'!M17))/1000</f>
        <v>102.064</v>
      </c>
      <c r="K33" s="27">
        <v>160.812</v>
      </c>
      <c r="L33" s="27">
        <v>0.609</v>
      </c>
      <c r="M33" s="23">
        <f t="shared" si="2"/>
        <v>2.756583</v>
      </c>
      <c r="N33" s="35">
        <f t="shared" si="1"/>
        <v>71.79533502165543</v>
      </c>
      <c r="O33" s="30">
        <f t="shared" si="1"/>
        <v>3.5668797202913898</v>
      </c>
      <c r="P33" s="30">
        <f t="shared" si="1"/>
        <v>2.9528586659643477</v>
      </c>
      <c r="Q33" s="30">
        <f t="shared" si="1"/>
        <v>3.644874832355855</v>
      </c>
      <c r="R33" s="30">
        <f t="shared" si="1"/>
        <v>4.918371766785183</v>
      </c>
      <c r="S33" s="30">
        <f t="shared" si="1"/>
        <v>3.5632883174567933</v>
      </c>
      <c r="T33" s="30">
        <f t="shared" si="3"/>
        <v>3.70255493848725</v>
      </c>
      <c r="U33" s="30">
        <f t="shared" si="1"/>
        <v>5.833744168051534</v>
      </c>
      <c r="V33" s="37">
        <f t="shared" si="1"/>
        <v>0.022092568952213665</v>
      </c>
    </row>
    <row r="34" spans="1:22" ht="15.75">
      <c r="A34" s="2" t="s">
        <v>55</v>
      </c>
      <c r="B34" s="14" t="s">
        <v>56</v>
      </c>
      <c r="C34" s="72">
        <v>1319.98</v>
      </c>
      <c r="D34" s="72">
        <v>974.888</v>
      </c>
      <c r="E34" s="72">
        <v>43.45</v>
      </c>
      <c r="F34" s="72">
        <v>36.366</v>
      </c>
      <c r="G34" s="72">
        <v>51.2</v>
      </c>
      <c r="H34" s="72">
        <v>49.374</v>
      </c>
      <c r="I34" s="72">
        <v>45.78</v>
      </c>
      <c r="J34" s="27">
        <f>(('[1]Sheet0'!L18+'[1]Sheet0'!M18))/1000</f>
        <v>59.825</v>
      </c>
      <c r="K34" s="27">
        <v>58.166</v>
      </c>
      <c r="L34" s="27">
        <v>0.931</v>
      </c>
      <c r="M34" s="23">
        <f t="shared" si="2"/>
        <v>1.31998</v>
      </c>
      <c r="N34" s="35">
        <f t="shared" si="1"/>
        <v>73.85627054955378</v>
      </c>
      <c r="O34" s="30">
        <f t="shared" si="1"/>
        <v>3.291716541159715</v>
      </c>
      <c r="P34" s="30">
        <f t="shared" si="1"/>
        <v>2.755041743056713</v>
      </c>
      <c r="Q34" s="30">
        <f t="shared" si="1"/>
        <v>3.8788466491916544</v>
      </c>
      <c r="R34" s="30">
        <f t="shared" si="1"/>
        <v>3.7405112198669674</v>
      </c>
      <c r="S34" s="30">
        <f t="shared" si="1"/>
        <v>3.4682343671873817</v>
      </c>
      <c r="T34" s="30">
        <f t="shared" si="3"/>
        <v>4.5322656403884904</v>
      </c>
      <c r="U34" s="30">
        <f t="shared" si="1"/>
        <v>4.406581917907847</v>
      </c>
      <c r="V34" s="36" t="s">
        <v>38</v>
      </c>
    </row>
    <row r="35" spans="1:22" ht="15.75">
      <c r="A35" s="2" t="s">
        <v>57</v>
      </c>
      <c r="B35" s="14" t="s">
        <v>58</v>
      </c>
      <c r="C35" s="72">
        <v>1207.391</v>
      </c>
      <c r="D35" s="72">
        <v>883.811</v>
      </c>
      <c r="E35" s="72">
        <v>50.03</v>
      </c>
      <c r="F35" s="72">
        <v>31.693</v>
      </c>
      <c r="G35" s="72">
        <v>43.974</v>
      </c>
      <c r="H35" s="72">
        <v>40.774</v>
      </c>
      <c r="I35" s="72">
        <v>41.208</v>
      </c>
      <c r="J35" s="27">
        <f>(('[1]Sheet0'!L19+'[1]Sheet0'!M19))/1000</f>
        <v>47.956</v>
      </c>
      <c r="K35" s="27">
        <v>67.368</v>
      </c>
      <c r="L35" s="27">
        <v>0.577</v>
      </c>
      <c r="M35" s="23">
        <f t="shared" si="2"/>
        <v>1.207391</v>
      </c>
      <c r="N35" s="35">
        <f t="shared" si="1"/>
        <v>73.20006526469056</v>
      </c>
      <c r="O35" s="30">
        <f t="shared" si="1"/>
        <v>4.143645264872771</v>
      </c>
      <c r="P35" s="30">
        <f t="shared" si="1"/>
        <v>2.624916037969473</v>
      </c>
      <c r="Q35" s="30">
        <f t="shared" si="1"/>
        <v>3.642067896812217</v>
      </c>
      <c r="R35" s="30">
        <f t="shared" si="1"/>
        <v>3.3770336204261917</v>
      </c>
      <c r="S35" s="30">
        <f t="shared" si="1"/>
        <v>3.412978894161046</v>
      </c>
      <c r="T35" s="30">
        <f t="shared" si="3"/>
        <v>3.971869924490078</v>
      </c>
      <c r="U35" s="30">
        <f t="shared" si="1"/>
        <v>5.579634103616806</v>
      </c>
      <c r="V35" s="37">
        <f t="shared" si="1"/>
        <v>0.04778899296085526</v>
      </c>
    </row>
    <row r="36" spans="1:22" ht="15.75">
      <c r="A36" s="2" t="s">
        <v>59</v>
      </c>
      <c r="B36" s="14" t="s">
        <v>60</v>
      </c>
      <c r="C36" s="72">
        <v>1888.336</v>
      </c>
      <c r="D36" s="72">
        <v>1270.325</v>
      </c>
      <c r="E36" s="72">
        <v>39.634</v>
      </c>
      <c r="F36" s="72">
        <v>62.411</v>
      </c>
      <c r="G36" s="72">
        <v>76.104</v>
      </c>
      <c r="H36" s="72">
        <v>82.889</v>
      </c>
      <c r="I36" s="72">
        <v>61.323</v>
      </c>
      <c r="J36" s="27">
        <f>(('[1]Sheet0'!L20+'[1]Sheet0'!M20))/1000</f>
        <v>56.848</v>
      </c>
      <c r="K36" s="27">
        <v>238.317</v>
      </c>
      <c r="L36" s="27">
        <v>0.485</v>
      </c>
      <c r="M36" s="23">
        <f t="shared" si="2"/>
        <v>1.888336</v>
      </c>
      <c r="N36" s="35">
        <f aca="true" t="shared" si="4" ref="N36:U64">(D36/$C36)*100</f>
        <v>67.27219096601452</v>
      </c>
      <c r="O36" s="30">
        <f t="shared" si="4"/>
        <v>2.098884944204845</v>
      </c>
      <c r="P36" s="30">
        <f t="shared" si="4"/>
        <v>3.3050791808237516</v>
      </c>
      <c r="Q36" s="30">
        <f t="shared" si="4"/>
        <v>4.030214961744096</v>
      </c>
      <c r="R36" s="30">
        <f t="shared" si="4"/>
        <v>4.389526016556376</v>
      </c>
      <c r="S36" s="30">
        <f t="shared" si="4"/>
        <v>3.2474623160285034</v>
      </c>
      <c r="T36" s="30">
        <f t="shared" si="3"/>
        <v>3.0104811855517237</v>
      </c>
      <c r="U36" s="30">
        <f t="shared" si="4"/>
        <v>12.620476440633446</v>
      </c>
      <c r="V36" s="30">
        <f>(L36/$C36)*100</f>
        <v>0.025683988442734767</v>
      </c>
    </row>
    <row r="37" spans="1:22" ht="15.75">
      <c r="A37" s="2" t="s">
        <v>61</v>
      </c>
      <c r="B37" s="14" t="s">
        <v>62</v>
      </c>
      <c r="C37" s="72">
        <v>1829.933</v>
      </c>
      <c r="D37" s="72">
        <v>1206.094</v>
      </c>
      <c r="E37" s="72">
        <v>49.972</v>
      </c>
      <c r="F37" s="72">
        <v>59.181</v>
      </c>
      <c r="G37" s="72">
        <v>69.181</v>
      </c>
      <c r="H37" s="72">
        <v>61.193</v>
      </c>
      <c r="I37" s="72">
        <v>46.46</v>
      </c>
      <c r="J37" s="27">
        <f>(('[1]Sheet0'!L21+'[1]Sheet0'!M21))/1000</f>
        <v>71.188</v>
      </c>
      <c r="K37" s="27">
        <v>263.171</v>
      </c>
      <c r="L37" s="27">
        <v>3.493</v>
      </c>
      <c r="M37" s="23">
        <f t="shared" si="2"/>
        <v>1.829933</v>
      </c>
      <c r="N37" s="35">
        <f t="shared" si="4"/>
        <v>65.90918902495338</v>
      </c>
      <c r="O37" s="30">
        <f t="shared" si="4"/>
        <v>2.7308103630023615</v>
      </c>
      <c r="P37" s="30">
        <f t="shared" si="4"/>
        <v>3.2340528314424626</v>
      </c>
      <c r="Q37" s="30">
        <f t="shared" si="4"/>
        <v>3.780520926175986</v>
      </c>
      <c r="R37" s="30">
        <f t="shared" si="4"/>
        <v>3.344002212102847</v>
      </c>
      <c r="S37" s="30">
        <f t="shared" si="4"/>
        <v>2.538890768131948</v>
      </c>
      <c r="T37" s="30">
        <f t="shared" si="3"/>
        <v>3.8901970727890043</v>
      </c>
      <c r="U37" s="30">
        <f t="shared" si="4"/>
        <v>14.381455495911599</v>
      </c>
      <c r="V37" s="36" t="s">
        <v>38</v>
      </c>
    </row>
    <row r="38" spans="1:22" ht="15.75">
      <c r="A38" s="2" t="s">
        <v>63</v>
      </c>
      <c r="B38" s="14" t="s">
        <v>64</v>
      </c>
      <c r="C38" s="72">
        <v>691.164</v>
      </c>
      <c r="D38" s="72">
        <v>471.211</v>
      </c>
      <c r="E38" s="72">
        <v>15.449</v>
      </c>
      <c r="F38" s="72">
        <v>38.113</v>
      </c>
      <c r="G38" s="72">
        <v>40.73</v>
      </c>
      <c r="H38" s="72">
        <v>30.825</v>
      </c>
      <c r="I38" s="72">
        <v>12.889</v>
      </c>
      <c r="J38" s="27">
        <f>(('[1]Sheet0'!L22+'[1]Sheet0'!M22))/1000</f>
        <v>17.293</v>
      </c>
      <c r="K38" s="27">
        <v>64.515</v>
      </c>
      <c r="L38" s="27">
        <v>0.139</v>
      </c>
      <c r="M38" s="23">
        <f t="shared" si="2"/>
        <v>0.691164</v>
      </c>
      <c r="N38" s="35">
        <f t="shared" si="4"/>
        <v>68.17643858765793</v>
      </c>
      <c r="O38" s="30">
        <f t="shared" si="4"/>
        <v>2.235214797066977</v>
      </c>
      <c r="P38" s="30">
        <f t="shared" si="4"/>
        <v>5.514320769021535</v>
      </c>
      <c r="Q38" s="30">
        <f t="shared" si="4"/>
        <v>5.892957387826912</v>
      </c>
      <c r="R38" s="30">
        <f t="shared" si="4"/>
        <v>4.459867701442784</v>
      </c>
      <c r="S38" s="30">
        <f t="shared" si="4"/>
        <v>1.8648251355684036</v>
      </c>
      <c r="T38" s="30">
        <f t="shared" si="3"/>
        <v>2.502011100115168</v>
      </c>
      <c r="U38" s="30">
        <f t="shared" si="4"/>
        <v>9.33425352014862</v>
      </c>
      <c r="V38" s="36" t="s">
        <v>38</v>
      </c>
    </row>
    <row r="39" spans="1:22" ht="15.75">
      <c r="A39" s="2" t="s">
        <v>65</v>
      </c>
      <c r="B39" s="14" t="s">
        <v>66</v>
      </c>
      <c r="C39" s="72">
        <v>2300.749</v>
      </c>
      <c r="D39" s="72">
        <v>1192.544</v>
      </c>
      <c r="E39" s="72">
        <v>484.688</v>
      </c>
      <c r="F39" s="72">
        <v>42.1</v>
      </c>
      <c r="G39" s="72">
        <v>58.222</v>
      </c>
      <c r="H39" s="72">
        <v>128.226</v>
      </c>
      <c r="I39" s="72">
        <v>189.375</v>
      </c>
      <c r="J39" s="27">
        <f>(('[1]Sheet0'!L23+'[1]Sheet0'!M23))/1000</f>
        <v>166.998</v>
      </c>
      <c r="K39" s="27">
        <v>38.421</v>
      </c>
      <c r="L39" s="27">
        <v>0.175</v>
      </c>
      <c r="M39" s="23">
        <f t="shared" si="2"/>
        <v>2.3007489999999997</v>
      </c>
      <c r="N39" s="35">
        <f t="shared" si="4"/>
        <v>51.83285964701061</v>
      </c>
      <c r="O39" s="30">
        <f t="shared" si="4"/>
        <v>21.066530942749516</v>
      </c>
      <c r="P39" s="30">
        <f t="shared" si="4"/>
        <v>1.829838891595737</v>
      </c>
      <c r="Q39" s="30">
        <f t="shared" si="4"/>
        <v>2.53056721963152</v>
      </c>
      <c r="R39" s="30">
        <f t="shared" si="4"/>
        <v>5.573228544269714</v>
      </c>
      <c r="S39" s="30">
        <f t="shared" si="4"/>
        <v>8.231015204179162</v>
      </c>
      <c r="T39" s="30">
        <f t="shared" si="3"/>
        <v>7.258418888805342</v>
      </c>
      <c r="U39" s="30">
        <f t="shared" si="4"/>
        <v>1.6699344430878817</v>
      </c>
      <c r="V39" s="36" t="s">
        <v>38</v>
      </c>
    </row>
    <row r="40" spans="1:22" ht="15.75">
      <c r="A40" s="2" t="s">
        <v>67</v>
      </c>
      <c r="B40" s="14" t="s">
        <v>68</v>
      </c>
      <c r="C40" s="72">
        <v>2709.208</v>
      </c>
      <c r="D40" s="72">
        <v>1430.443</v>
      </c>
      <c r="E40" s="72">
        <v>129.466</v>
      </c>
      <c r="F40" s="72">
        <v>296.93</v>
      </c>
      <c r="G40" s="72">
        <v>296.711</v>
      </c>
      <c r="H40" s="72">
        <v>163.103</v>
      </c>
      <c r="I40" s="72">
        <v>108.34</v>
      </c>
      <c r="J40" s="27">
        <f>(('[1]Sheet0'!L24+'[1]Sheet0'!M24))/1000</f>
        <v>260.336</v>
      </c>
      <c r="K40" s="27">
        <v>23.538</v>
      </c>
      <c r="L40" s="27">
        <v>0.341</v>
      </c>
      <c r="M40" s="23">
        <f t="shared" si="2"/>
        <v>2.7092080000000003</v>
      </c>
      <c r="N40" s="35">
        <f t="shared" si="4"/>
        <v>52.799305184393376</v>
      </c>
      <c r="O40" s="30">
        <f t="shared" si="4"/>
        <v>4.778739764536351</v>
      </c>
      <c r="P40" s="30">
        <f t="shared" si="4"/>
        <v>10.96002964704076</v>
      </c>
      <c r="Q40" s="30">
        <f t="shared" si="4"/>
        <v>10.951946103805984</v>
      </c>
      <c r="R40" s="30">
        <f t="shared" si="4"/>
        <v>6.020320329779035</v>
      </c>
      <c r="S40" s="30">
        <f t="shared" si="4"/>
        <v>3.9989546760529278</v>
      </c>
      <c r="T40" s="30">
        <f t="shared" si="3"/>
        <v>9.609302792550443</v>
      </c>
      <c r="U40" s="30">
        <f t="shared" si="4"/>
        <v>0.8688147975349253</v>
      </c>
      <c r="V40" s="37">
        <f>(L40/$C40)*100</f>
        <v>0.012586704306203142</v>
      </c>
    </row>
    <row r="41" spans="1:22" ht="15.75">
      <c r="A41" s="2" t="s">
        <v>69</v>
      </c>
      <c r="B41" s="14" t="s">
        <v>70</v>
      </c>
      <c r="C41" s="72">
        <v>4513.502</v>
      </c>
      <c r="D41" s="72">
        <v>3213.554</v>
      </c>
      <c r="E41" s="72">
        <v>206.147</v>
      </c>
      <c r="F41" s="72">
        <v>129.464</v>
      </c>
      <c r="G41" s="72">
        <v>130.27</v>
      </c>
      <c r="H41" s="72">
        <v>186.422</v>
      </c>
      <c r="I41" s="72">
        <v>162.956</v>
      </c>
      <c r="J41" s="27">
        <f>(('[1]Sheet0'!L25+'[1]Sheet0'!M25))/1000</f>
        <v>214.831</v>
      </c>
      <c r="K41" s="27">
        <v>269.175</v>
      </c>
      <c r="L41" s="27">
        <v>0.683</v>
      </c>
      <c r="M41" s="23">
        <f t="shared" si="2"/>
        <v>4.513502000000001</v>
      </c>
      <c r="N41" s="35">
        <f t="shared" si="4"/>
        <v>71.19868341700081</v>
      </c>
      <c r="O41" s="30">
        <f t="shared" si="4"/>
        <v>4.567340393335375</v>
      </c>
      <c r="P41" s="30">
        <f t="shared" si="4"/>
        <v>2.86837138877971</v>
      </c>
      <c r="Q41" s="30">
        <f t="shared" si="4"/>
        <v>2.8862289193623933</v>
      </c>
      <c r="R41" s="30">
        <f t="shared" si="4"/>
        <v>4.130318320452721</v>
      </c>
      <c r="S41" s="30">
        <f t="shared" si="4"/>
        <v>3.610411605002058</v>
      </c>
      <c r="T41" s="30">
        <f t="shared" si="3"/>
        <v>4.759740884129441</v>
      </c>
      <c r="U41" s="30">
        <f t="shared" si="4"/>
        <v>5.963772698007002</v>
      </c>
      <c r="V41" s="36" t="s">
        <v>38</v>
      </c>
    </row>
    <row r="42" spans="1:22" ht="15.75">
      <c r="A42" s="2" t="s">
        <v>71</v>
      </c>
      <c r="B42" s="14" t="s">
        <v>72</v>
      </c>
      <c r="C42" s="72">
        <v>2282.837</v>
      </c>
      <c r="D42" s="72">
        <v>1559.108</v>
      </c>
      <c r="E42" s="72">
        <v>158.738</v>
      </c>
      <c r="F42" s="72">
        <v>52.911</v>
      </c>
      <c r="G42" s="72">
        <v>47.791</v>
      </c>
      <c r="H42" s="72">
        <v>54.695</v>
      </c>
      <c r="I42" s="72">
        <v>78.203</v>
      </c>
      <c r="J42" s="27">
        <f>(('[1]Sheet0'!L26+'[1]Sheet0'!M26))/1000</f>
        <v>241.163</v>
      </c>
      <c r="K42" s="27">
        <v>89.891</v>
      </c>
      <c r="L42" s="27">
        <v>0.337</v>
      </c>
      <c r="M42" s="23">
        <f t="shared" si="2"/>
        <v>2.282837</v>
      </c>
      <c r="N42" s="35">
        <f t="shared" si="4"/>
        <v>68.2969480519196</v>
      </c>
      <c r="O42" s="30">
        <f t="shared" si="4"/>
        <v>6.9535407039574</v>
      </c>
      <c r="P42" s="30">
        <f t="shared" si="4"/>
        <v>2.3177738927483653</v>
      </c>
      <c r="Q42" s="30">
        <f t="shared" si="4"/>
        <v>2.0934915633485875</v>
      </c>
      <c r="R42" s="30">
        <f t="shared" si="4"/>
        <v>2.3959222668986</v>
      </c>
      <c r="S42" s="30">
        <f t="shared" si="4"/>
        <v>3.4256935558692976</v>
      </c>
      <c r="T42" s="30">
        <f t="shared" si="3"/>
        <v>10.564179571296593</v>
      </c>
      <c r="U42" s="30">
        <f t="shared" si="4"/>
        <v>3.937688060952228</v>
      </c>
      <c r="V42" s="37">
        <f>(L42/$C42)*100</f>
        <v>0.014762333009321298</v>
      </c>
    </row>
    <row r="43" spans="1:22" ht="15.75">
      <c r="A43" s="2" t="s">
        <v>73</v>
      </c>
      <c r="B43" s="14" t="s">
        <v>74</v>
      </c>
      <c r="C43" s="72">
        <v>1241.439</v>
      </c>
      <c r="D43" s="72">
        <v>858.82</v>
      </c>
      <c r="E43" s="72">
        <v>17.065</v>
      </c>
      <c r="F43" s="72">
        <v>27.794</v>
      </c>
      <c r="G43" s="72">
        <v>38.3</v>
      </c>
      <c r="H43" s="72">
        <v>51.647</v>
      </c>
      <c r="I43" s="72">
        <v>25.77</v>
      </c>
      <c r="J43" s="27">
        <f>(('[1]Sheet0'!L27+'[1]Sheet0'!M27))/1000</f>
        <v>20.75</v>
      </c>
      <c r="K43" s="27">
        <v>195.409</v>
      </c>
      <c r="L43" s="27">
        <v>5.884</v>
      </c>
      <c r="M43" s="23">
        <f t="shared" si="2"/>
        <v>1.2414390000000002</v>
      </c>
      <c r="N43" s="35">
        <f t="shared" si="4"/>
        <v>69.17939584627194</v>
      </c>
      <c r="O43" s="30">
        <f t="shared" si="4"/>
        <v>1.374614459510294</v>
      </c>
      <c r="P43" s="30">
        <f t="shared" si="4"/>
        <v>2.23885345957393</v>
      </c>
      <c r="Q43" s="30">
        <f t="shared" si="4"/>
        <v>3.085129434470803</v>
      </c>
      <c r="R43" s="30">
        <f t="shared" si="4"/>
        <v>4.1602527389585795</v>
      </c>
      <c r="S43" s="30">
        <f t="shared" si="4"/>
        <v>2.075816854472914</v>
      </c>
      <c r="T43" s="30">
        <f t="shared" si="3"/>
        <v>1.6714474090148608</v>
      </c>
      <c r="U43" s="30">
        <f t="shared" si="4"/>
        <v>15.740523698707708</v>
      </c>
      <c r="V43" s="30">
        <f>(L43/$C43)*100</f>
        <v>0.47396609901896103</v>
      </c>
    </row>
    <row r="44" spans="1:22" ht="15.75">
      <c r="A44" s="2" t="s">
        <v>75</v>
      </c>
      <c r="B44" s="14" t="s">
        <v>76</v>
      </c>
      <c r="C44" s="72">
        <v>2622.995</v>
      </c>
      <c r="D44" s="72">
        <v>1839.139</v>
      </c>
      <c r="E44" s="72">
        <v>80.803</v>
      </c>
      <c r="F44" s="72">
        <v>100.545</v>
      </c>
      <c r="G44" s="72">
        <v>120.897</v>
      </c>
      <c r="H44" s="72">
        <v>103.909</v>
      </c>
      <c r="I44" s="72">
        <v>86.512</v>
      </c>
      <c r="J44" s="27">
        <f>(('[1]Sheet0'!L28+'[1]Sheet0'!M28))/1000</f>
        <v>98.775</v>
      </c>
      <c r="K44" s="27">
        <v>191.58</v>
      </c>
      <c r="L44" s="27">
        <v>0.835</v>
      </c>
      <c r="M44" s="23">
        <f t="shared" si="2"/>
        <v>2.622995</v>
      </c>
      <c r="N44" s="35">
        <f t="shared" si="4"/>
        <v>70.11599335873686</v>
      </c>
      <c r="O44" s="30">
        <f t="shared" si="4"/>
        <v>3.0805624867756136</v>
      </c>
      <c r="P44" s="30">
        <f t="shared" si="4"/>
        <v>3.833213559309111</v>
      </c>
      <c r="Q44" s="30">
        <f t="shared" si="4"/>
        <v>4.609120490126744</v>
      </c>
      <c r="R44" s="30">
        <f t="shared" si="4"/>
        <v>3.9614638990924504</v>
      </c>
      <c r="S44" s="30">
        <f t="shared" si="4"/>
        <v>3.29821444570043</v>
      </c>
      <c r="T44" s="30">
        <f t="shared" si="3"/>
        <v>3.76573344592727</v>
      </c>
      <c r="U44" s="30">
        <f t="shared" si="4"/>
        <v>7.303864475532741</v>
      </c>
      <c r="V44" s="30">
        <f>(L44/$C44)*100</f>
        <v>0.03183383879877773</v>
      </c>
    </row>
    <row r="45" spans="1:22" ht="15.75">
      <c r="A45" s="2" t="s">
        <v>77</v>
      </c>
      <c r="B45" s="14" t="s">
        <v>78</v>
      </c>
      <c r="C45" s="72">
        <v>432.08</v>
      </c>
      <c r="D45" s="72">
        <v>298.29</v>
      </c>
      <c r="E45" s="72">
        <v>10.517</v>
      </c>
      <c r="F45" s="72">
        <v>15.501</v>
      </c>
      <c r="G45" s="72">
        <v>16.925</v>
      </c>
      <c r="H45" s="72">
        <v>12.854</v>
      </c>
      <c r="I45" s="72">
        <v>9.593</v>
      </c>
      <c r="J45" s="27">
        <f>(('[1]Sheet0'!L29+'[1]Sheet0'!M29))/1000</f>
        <v>14.107</v>
      </c>
      <c r="K45" s="27">
        <v>53.782</v>
      </c>
      <c r="L45" s="27">
        <v>0.511</v>
      </c>
      <c r="M45" s="23">
        <f t="shared" si="2"/>
        <v>0.43207999999999996</v>
      </c>
      <c r="N45" s="35">
        <f t="shared" si="4"/>
        <v>69.0358266987595</v>
      </c>
      <c r="O45" s="30">
        <f t="shared" si="4"/>
        <v>2.4340399925939638</v>
      </c>
      <c r="P45" s="30">
        <f t="shared" si="4"/>
        <v>3.587530087020922</v>
      </c>
      <c r="Q45" s="30">
        <f t="shared" si="4"/>
        <v>3.9170986854286243</v>
      </c>
      <c r="R45" s="30">
        <f t="shared" si="4"/>
        <v>2.9749120533234583</v>
      </c>
      <c r="S45" s="30">
        <f t="shared" si="4"/>
        <v>2.2201907054249213</v>
      </c>
      <c r="T45" s="30">
        <f t="shared" si="3"/>
        <v>3.264904647287539</v>
      </c>
      <c r="U45" s="30">
        <f t="shared" si="4"/>
        <v>12.447231994075171</v>
      </c>
      <c r="V45" s="30">
        <f>(L45/$C45)*100</f>
        <v>0.11826513608591002</v>
      </c>
    </row>
    <row r="46" spans="1:22" ht="15.75">
      <c r="A46" s="2" t="s">
        <v>79</v>
      </c>
      <c r="B46" s="14" t="s">
        <v>80</v>
      </c>
      <c r="C46" s="72">
        <v>774.571</v>
      </c>
      <c r="D46" s="72">
        <v>564.661</v>
      </c>
      <c r="E46" s="72">
        <v>27.416</v>
      </c>
      <c r="F46" s="72">
        <v>15.688</v>
      </c>
      <c r="G46" s="72">
        <v>21.338</v>
      </c>
      <c r="H46" s="72">
        <v>29.388</v>
      </c>
      <c r="I46" s="72">
        <v>36.802</v>
      </c>
      <c r="J46" s="27">
        <f>(('[1]Sheet0'!L30+'[1]Sheet0'!M30))/1000</f>
        <v>47.395</v>
      </c>
      <c r="K46" s="27">
        <v>31.824</v>
      </c>
      <c r="L46" s="27">
        <v>0.059</v>
      </c>
      <c r="M46" s="23">
        <f t="shared" si="2"/>
        <v>0.774571</v>
      </c>
      <c r="N46" s="35">
        <f t="shared" si="4"/>
        <v>72.89983745841245</v>
      </c>
      <c r="O46" s="30">
        <f t="shared" si="4"/>
        <v>3.5395076758618638</v>
      </c>
      <c r="P46" s="30">
        <f t="shared" si="4"/>
        <v>2.025379209911035</v>
      </c>
      <c r="Q46" s="30">
        <f t="shared" si="4"/>
        <v>2.7548152461168827</v>
      </c>
      <c r="R46" s="30">
        <f t="shared" si="4"/>
        <v>3.7941002180561885</v>
      </c>
      <c r="S46" s="30">
        <f t="shared" si="4"/>
        <v>4.751275222026128</v>
      </c>
      <c r="T46" s="30">
        <f t="shared" si="3"/>
        <v>6.118870962119677</v>
      </c>
      <c r="U46" s="30">
        <f t="shared" si="4"/>
        <v>4.108596887825648</v>
      </c>
      <c r="V46" s="36" t="s">
        <v>38</v>
      </c>
    </row>
    <row r="47" spans="1:22" ht="15.75">
      <c r="A47" s="2" t="s">
        <v>81</v>
      </c>
      <c r="B47" s="14" t="s">
        <v>82</v>
      </c>
      <c r="C47" s="72">
        <v>1065.267</v>
      </c>
      <c r="D47" s="72">
        <v>624.101</v>
      </c>
      <c r="E47" s="72">
        <v>53.932</v>
      </c>
      <c r="F47" s="72">
        <v>16.667</v>
      </c>
      <c r="G47" s="72">
        <v>70.387</v>
      </c>
      <c r="H47" s="72">
        <v>98.863</v>
      </c>
      <c r="I47" s="72">
        <v>64.325</v>
      </c>
      <c r="J47" s="27">
        <f>(('[1]Sheet0'!L31+'[1]Sheet0'!M31))/1000</f>
        <v>63.297</v>
      </c>
      <c r="K47" s="27">
        <v>71.592</v>
      </c>
      <c r="L47" s="27">
        <v>2.103</v>
      </c>
      <c r="M47" s="23">
        <f t="shared" si="2"/>
        <v>1.065267</v>
      </c>
      <c r="N47" s="35">
        <f t="shared" si="4"/>
        <v>58.58634501960541</v>
      </c>
      <c r="O47" s="30">
        <f t="shared" si="4"/>
        <v>5.062768301280336</v>
      </c>
      <c r="P47" s="30">
        <f t="shared" si="4"/>
        <v>1.5645842779321992</v>
      </c>
      <c r="Q47" s="30">
        <f t="shared" si="4"/>
        <v>6.607451465219517</v>
      </c>
      <c r="R47" s="30">
        <f t="shared" si="4"/>
        <v>9.280584116470331</v>
      </c>
      <c r="S47" s="30">
        <f t="shared" si="4"/>
        <v>6.038392252834266</v>
      </c>
      <c r="T47" s="30">
        <f t="shared" si="3"/>
        <v>5.941890624603972</v>
      </c>
      <c r="U47" s="30">
        <f t="shared" si="4"/>
        <v>6.720568646170396</v>
      </c>
      <c r="V47" s="30">
        <f>(L47/$C47)*100</f>
        <v>0.1974152958835672</v>
      </c>
    </row>
    <row r="48" spans="1:22" ht="15.75">
      <c r="A48" s="2" t="s">
        <v>83</v>
      </c>
      <c r="B48" s="14" t="s">
        <v>84</v>
      </c>
      <c r="C48" s="72">
        <v>589.84</v>
      </c>
      <c r="D48" s="72">
        <v>370.692</v>
      </c>
      <c r="E48" s="72">
        <v>28.394</v>
      </c>
      <c r="F48" s="72">
        <v>36.075</v>
      </c>
      <c r="G48" s="72">
        <v>36.382</v>
      </c>
      <c r="H48" s="72">
        <v>30.142</v>
      </c>
      <c r="I48" s="72">
        <v>19.09</v>
      </c>
      <c r="J48" s="27">
        <f>(('[1]Sheet0'!L32+'[1]Sheet0'!M32))/1000</f>
        <v>34.709</v>
      </c>
      <c r="K48" s="27">
        <v>34.356</v>
      </c>
      <c r="L48" s="27">
        <v>0</v>
      </c>
      <c r="M48" s="23">
        <f t="shared" si="2"/>
        <v>0.58984</v>
      </c>
      <c r="N48" s="35">
        <f t="shared" si="4"/>
        <v>62.84619557846195</v>
      </c>
      <c r="O48" s="30">
        <f t="shared" si="4"/>
        <v>4.813847823138477</v>
      </c>
      <c r="P48" s="30">
        <f t="shared" si="4"/>
        <v>6.116065373660654</v>
      </c>
      <c r="Q48" s="30">
        <f t="shared" si="4"/>
        <v>6.168113386681133</v>
      </c>
      <c r="R48" s="30">
        <f t="shared" si="4"/>
        <v>5.110199376101994</v>
      </c>
      <c r="S48" s="30">
        <f t="shared" si="4"/>
        <v>3.236470907364709</v>
      </c>
      <c r="T48" s="30">
        <f t="shared" si="3"/>
        <v>5.884477146344771</v>
      </c>
      <c r="U48" s="30">
        <f t="shared" si="4"/>
        <v>5.824630408246304</v>
      </c>
      <c r="V48" s="36" t="s">
        <v>38</v>
      </c>
    </row>
    <row r="49" spans="1:22" ht="15.75">
      <c r="A49" s="2" t="s">
        <v>85</v>
      </c>
      <c r="B49" s="14" t="s">
        <v>86</v>
      </c>
      <c r="C49" s="72">
        <v>3472.782</v>
      </c>
      <c r="D49" s="72">
        <v>1875.067</v>
      </c>
      <c r="E49" s="72">
        <v>319.769</v>
      </c>
      <c r="F49" s="72">
        <v>330.066</v>
      </c>
      <c r="G49" s="72">
        <v>229.841</v>
      </c>
      <c r="H49" s="72">
        <v>175.914</v>
      </c>
      <c r="I49" s="72">
        <v>177.47</v>
      </c>
      <c r="J49" s="27">
        <f>(('[1]Sheet0'!L33+'[1]Sheet0'!M33))/1000</f>
        <v>329.096</v>
      </c>
      <c r="K49" s="27">
        <v>34.779</v>
      </c>
      <c r="L49" s="27">
        <v>0.78</v>
      </c>
      <c r="M49" s="23">
        <f t="shared" si="2"/>
        <v>3.472782</v>
      </c>
      <c r="N49" s="35">
        <f t="shared" si="4"/>
        <v>53.99322502823385</v>
      </c>
      <c r="O49" s="30">
        <f t="shared" si="4"/>
        <v>9.20786274519967</v>
      </c>
      <c r="P49" s="30">
        <f t="shared" si="4"/>
        <v>9.504368543720854</v>
      </c>
      <c r="Q49" s="30">
        <f t="shared" si="4"/>
        <v>6.618353815471285</v>
      </c>
      <c r="R49" s="30">
        <f t="shared" si="4"/>
        <v>5.065506559294536</v>
      </c>
      <c r="S49" s="30">
        <f t="shared" si="4"/>
        <v>5.110312135918695</v>
      </c>
      <c r="T49" s="30">
        <f t="shared" si="3"/>
        <v>9.476437046725076</v>
      </c>
      <c r="U49" s="30">
        <f t="shared" si="4"/>
        <v>1.001473746408499</v>
      </c>
      <c r="V49" s="36" t="s">
        <v>38</v>
      </c>
    </row>
    <row r="50" spans="1:22" ht="15.75">
      <c r="A50" s="2" t="s">
        <v>87</v>
      </c>
      <c r="B50" s="14" t="s">
        <v>88</v>
      </c>
      <c r="C50" s="72">
        <v>850.153</v>
      </c>
      <c r="D50" s="72">
        <v>540.568</v>
      </c>
      <c r="E50" s="72">
        <v>34.43</v>
      </c>
      <c r="F50" s="72">
        <v>15.265</v>
      </c>
      <c r="G50" s="72">
        <v>33.045</v>
      </c>
      <c r="H50" s="72">
        <v>23.556</v>
      </c>
      <c r="I50" s="72">
        <v>19.432</v>
      </c>
      <c r="J50" s="27">
        <f>(('[1]Sheet0'!L34+'[1]Sheet0'!M34))/1000</f>
        <v>35.77</v>
      </c>
      <c r="K50" s="27">
        <v>146.642</v>
      </c>
      <c r="L50" s="27">
        <v>1.445</v>
      </c>
      <c r="M50" s="23">
        <f t="shared" si="2"/>
        <v>0.850153</v>
      </c>
      <c r="N50" s="35">
        <f t="shared" si="4"/>
        <v>63.5847900319119</v>
      </c>
      <c r="O50" s="30">
        <f t="shared" si="4"/>
        <v>4.049859260627205</v>
      </c>
      <c r="P50" s="30">
        <f t="shared" si="4"/>
        <v>1.7955591522937637</v>
      </c>
      <c r="Q50" s="30">
        <f t="shared" si="4"/>
        <v>3.8869474082900375</v>
      </c>
      <c r="R50" s="30">
        <f t="shared" si="4"/>
        <v>2.7707953744796527</v>
      </c>
      <c r="S50" s="30">
        <f t="shared" si="4"/>
        <v>2.285706219939234</v>
      </c>
      <c r="T50" s="30">
        <f t="shared" si="3"/>
        <v>4.207477948086992</v>
      </c>
      <c r="U50" s="30">
        <f t="shared" si="4"/>
        <v>17.248895198864204</v>
      </c>
      <c r="V50" s="30">
        <f>(L50/$C50)*100</f>
        <v>0.16996940550700876</v>
      </c>
    </row>
    <row r="51" spans="1:22" ht="15.75">
      <c r="A51" s="2" t="s">
        <v>89</v>
      </c>
      <c r="B51" s="14" t="s">
        <v>90</v>
      </c>
      <c r="C51" s="72">
        <v>7907.514</v>
      </c>
      <c r="D51" s="72">
        <v>3294.091</v>
      </c>
      <c r="E51" s="72">
        <v>390.117</v>
      </c>
      <c r="F51" s="72">
        <v>894.492</v>
      </c>
      <c r="G51" s="72">
        <v>570.856</v>
      </c>
      <c r="H51" s="72">
        <v>416.099</v>
      </c>
      <c r="I51" s="72">
        <v>326.835</v>
      </c>
      <c r="J51" s="27">
        <f>(('[1]Sheet0'!L35+'[1]Sheet0'!M35))/1000</f>
        <v>1811.385</v>
      </c>
      <c r="K51" s="27">
        <v>201.293</v>
      </c>
      <c r="L51" s="27">
        <v>2.346</v>
      </c>
      <c r="M51" s="23">
        <f t="shared" si="2"/>
        <v>7.907514</v>
      </c>
      <c r="N51" s="35">
        <f t="shared" si="4"/>
        <v>41.657732126683555</v>
      </c>
      <c r="O51" s="30">
        <f t="shared" si="4"/>
        <v>4.933497430418713</v>
      </c>
      <c r="P51" s="30">
        <f t="shared" si="4"/>
        <v>11.311924329188667</v>
      </c>
      <c r="Q51" s="30">
        <f t="shared" si="4"/>
        <v>7.2191588911508715</v>
      </c>
      <c r="R51" s="30">
        <f t="shared" si="4"/>
        <v>5.262070987164866</v>
      </c>
      <c r="S51" s="30">
        <f t="shared" si="4"/>
        <v>4.13322063040293</v>
      </c>
      <c r="T51" s="30">
        <f t="shared" si="3"/>
        <v>22.907136174529693</v>
      </c>
      <c r="U51" s="30">
        <f t="shared" si="4"/>
        <v>2.5455914463129625</v>
      </c>
      <c r="V51" s="36" t="s">
        <v>38</v>
      </c>
    </row>
    <row r="52" spans="1:22" ht="15.75">
      <c r="A52" s="2" t="s">
        <v>91</v>
      </c>
      <c r="B52" s="14" t="s">
        <v>92</v>
      </c>
      <c r="C52" s="72">
        <v>4026.558</v>
      </c>
      <c r="D52" s="72">
        <v>2613.279</v>
      </c>
      <c r="E52" s="72">
        <v>131.475</v>
      </c>
      <c r="F52" s="72">
        <v>94.986</v>
      </c>
      <c r="G52" s="72">
        <v>127.888</v>
      </c>
      <c r="H52" s="72">
        <v>178.401</v>
      </c>
      <c r="I52" s="72">
        <v>159.302</v>
      </c>
      <c r="J52" s="27">
        <f>(('[1]Sheet0'!L36+'[1]Sheet0'!M36))/1000</f>
        <v>118.575</v>
      </c>
      <c r="K52" s="27">
        <v>601.749</v>
      </c>
      <c r="L52" s="27">
        <v>0.903</v>
      </c>
      <c r="M52" s="23">
        <f t="shared" si="2"/>
        <v>4.026558</v>
      </c>
      <c r="N52" s="35">
        <f t="shared" si="4"/>
        <v>64.90106438302888</v>
      </c>
      <c r="O52" s="30">
        <f t="shared" si="4"/>
        <v>3.265195732931203</v>
      </c>
      <c r="P52" s="30">
        <f t="shared" si="4"/>
        <v>2.358987502477302</v>
      </c>
      <c r="Q52" s="30">
        <f t="shared" si="4"/>
        <v>3.1761122030279956</v>
      </c>
      <c r="R52" s="30">
        <f t="shared" si="4"/>
        <v>4.430607978327892</v>
      </c>
      <c r="S52" s="30">
        <f t="shared" si="4"/>
        <v>3.9562822639087774</v>
      </c>
      <c r="T52" s="30">
        <f t="shared" si="3"/>
        <v>2.9448228486960826</v>
      </c>
      <c r="U52" s="30">
        <f t="shared" si="4"/>
        <v>14.944500985705409</v>
      </c>
      <c r="V52" s="36" t="s">
        <v>38</v>
      </c>
    </row>
    <row r="53" spans="1:22" ht="15.75">
      <c r="A53" s="2" t="s">
        <v>93</v>
      </c>
      <c r="B53" s="14" t="s">
        <v>94</v>
      </c>
      <c r="C53" s="72">
        <v>306.982</v>
      </c>
      <c r="D53" s="72">
        <v>194.624</v>
      </c>
      <c r="E53" s="72">
        <v>12.476</v>
      </c>
      <c r="F53" s="72">
        <v>6.876</v>
      </c>
      <c r="G53" s="72">
        <v>14.903</v>
      </c>
      <c r="H53" s="72">
        <v>11.414</v>
      </c>
      <c r="I53" s="72">
        <v>15.609</v>
      </c>
      <c r="J53" s="27">
        <f>(('[1]Sheet0'!L37+'[1]Sheet0'!M37))/1000</f>
        <v>26.913</v>
      </c>
      <c r="K53" s="27">
        <v>24.167</v>
      </c>
      <c r="L53" s="27">
        <v>0</v>
      </c>
      <c r="M53" s="23">
        <f t="shared" si="2"/>
        <v>0.30698200000000003</v>
      </c>
      <c r="N53" s="35">
        <f t="shared" si="4"/>
        <v>63.399156953827905</v>
      </c>
      <c r="O53" s="30">
        <f t="shared" si="4"/>
        <v>4.06408193314266</v>
      </c>
      <c r="P53" s="30">
        <f t="shared" si="4"/>
        <v>2.2398707416069996</v>
      </c>
      <c r="Q53" s="30">
        <f t="shared" si="4"/>
        <v>4.854682033474275</v>
      </c>
      <c r="R53" s="30">
        <f t="shared" si="4"/>
        <v>3.718133310747861</v>
      </c>
      <c r="S53" s="30">
        <f t="shared" si="4"/>
        <v>5.084662944407164</v>
      </c>
      <c r="T53" s="30">
        <f t="shared" si="3"/>
        <v>8.766963535321288</v>
      </c>
      <c r="U53" s="30">
        <f t="shared" si="4"/>
        <v>7.872448547471839</v>
      </c>
      <c r="V53" s="36" t="s">
        <v>38</v>
      </c>
    </row>
    <row r="54" spans="1:22" ht="15.75">
      <c r="A54" s="2" t="s">
        <v>95</v>
      </c>
      <c r="B54" s="14" t="s">
        <v>96</v>
      </c>
      <c r="C54" s="72">
        <v>5045.356</v>
      </c>
      <c r="D54" s="72">
        <v>3440.25</v>
      </c>
      <c r="E54" s="72">
        <v>222.519</v>
      </c>
      <c r="F54" s="72">
        <v>252.344</v>
      </c>
      <c r="G54" s="72">
        <v>232.806</v>
      </c>
      <c r="H54" s="72">
        <v>241.186</v>
      </c>
      <c r="I54" s="72">
        <v>200.589</v>
      </c>
      <c r="J54" s="27">
        <f>(('[1]Sheet0'!L38+'[1]Sheet0'!M38))/1000</f>
        <v>249.448</v>
      </c>
      <c r="K54" s="27">
        <v>205.314</v>
      </c>
      <c r="L54" s="27">
        <v>0.9</v>
      </c>
      <c r="M54" s="23">
        <f t="shared" si="2"/>
        <v>5.045356</v>
      </c>
      <c r="N54" s="35">
        <f t="shared" si="4"/>
        <v>68.18646692126383</v>
      </c>
      <c r="O54" s="30">
        <f t="shared" si="4"/>
        <v>4.410372627818533</v>
      </c>
      <c r="P54" s="30">
        <f t="shared" si="4"/>
        <v>5.0015102997687375</v>
      </c>
      <c r="Q54" s="30">
        <f t="shared" si="4"/>
        <v>4.6142630965981395</v>
      </c>
      <c r="R54" s="30">
        <f t="shared" si="4"/>
        <v>4.780356430745422</v>
      </c>
      <c r="S54" s="30">
        <f t="shared" si="4"/>
        <v>3.975715489650285</v>
      </c>
      <c r="T54" s="30">
        <f t="shared" si="3"/>
        <v>4.944110980473925</v>
      </c>
      <c r="U54" s="30">
        <f t="shared" si="4"/>
        <v>4.069365967436193</v>
      </c>
      <c r="V54" s="36" t="s">
        <v>38</v>
      </c>
    </row>
    <row r="55" spans="1:22" ht="15.75">
      <c r="A55" s="2" t="s">
        <v>97</v>
      </c>
      <c r="B55" s="14" t="s">
        <v>98</v>
      </c>
      <c r="C55" s="72">
        <v>1607.416</v>
      </c>
      <c r="D55" s="72">
        <v>1170.43</v>
      </c>
      <c r="E55" s="72">
        <v>36.039</v>
      </c>
      <c r="F55" s="72">
        <v>32.154</v>
      </c>
      <c r="G55" s="72">
        <v>42.596</v>
      </c>
      <c r="H55" s="72">
        <v>64.185</v>
      </c>
      <c r="I55" s="72">
        <v>56.172</v>
      </c>
      <c r="J55" s="27">
        <f>(('[1]Sheet0'!L39+'[1]Sheet0'!M39))/1000</f>
        <v>53.267</v>
      </c>
      <c r="K55" s="27">
        <v>151.73</v>
      </c>
      <c r="L55" s="27">
        <v>0.843</v>
      </c>
      <c r="M55" s="23">
        <f t="shared" si="2"/>
        <v>1.607416</v>
      </c>
      <c r="N55" s="35">
        <f t="shared" si="4"/>
        <v>72.81438034709123</v>
      </c>
      <c r="O55" s="30">
        <f t="shared" si="4"/>
        <v>2.242045618557984</v>
      </c>
      <c r="P55" s="30">
        <f t="shared" si="4"/>
        <v>2.000353362166359</v>
      </c>
      <c r="Q55" s="30">
        <f t="shared" si="4"/>
        <v>2.64996740109592</v>
      </c>
      <c r="R55" s="30">
        <f t="shared" si="4"/>
        <v>3.993054691504875</v>
      </c>
      <c r="S55" s="30">
        <f t="shared" si="4"/>
        <v>3.49455274801296</v>
      </c>
      <c r="T55" s="30">
        <f t="shared" si="3"/>
        <v>3.3138279076480517</v>
      </c>
      <c r="U55" s="30">
        <f t="shared" si="4"/>
        <v>9.43937350380984</v>
      </c>
      <c r="V55" s="36" t="s">
        <v>38</v>
      </c>
    </row>
    <row r="56" spans="1:22" ht="15.75">
      <c r="A56" s="2" t="s">
        <v>99</v>
      </c>
      <c r="B56" s="14" t="s">
        <v>100</v>
      </c>
      <c r="C56" s="72">
        <v>1586.6</v>
      </c>
      <c r="D56" s="72">
        <v>1005.1</v>
      </c>
      <c r="E56" s="72">
        <v>65.642</v>
      </c>
      <c r="F56" s="72">
        <v>46.753</v>
      </c>
      <c r="G56" s="72">
        <v>70.056</v>
      </c>
      <c r="H56" s="72">
        <v>75.875</v>
      </c>
      <c r="I56" s="72">
        <v>59.392</v>
      </c>
      <c r="J56" s="27">
        <f>(('[1]Sheet0'!L40+'[1]Sheet0'!M40))/1000</f>
        <v>115.155</v>
      </c>
      <c r="K56" s="27">
        <v>142.779</v>
      </c>
      <c r="L56" s="27">
        <v>5.848</v>
      </c>
      <c r="M56" s="23">
        <f t="shared" si="2"/>
        <v>1.5866</v>
      </c>
      <c r="N56" s="35">
        <f t="shared" si="4"/>
        <v>63.349300390772726</v>
      </c>
      <c r="O56" s="30">
        <f t="shared" si="4"/>
        <v>4.1372746754065295</v>
      </c>
      <c r="P56" s="30">
        <f t="shared" si="4"/>
        <v>2.9467414597251986</v>
      </c>
      <c r="Q56" s="30">
        <f t="shared" si="4"/>
        <v>4.415479642001765</v>
      </c>
      <c r="R56" s="30">
        <f t="shared" si="4"/>
        <v>4.782238749527291</v>
      </c>
      <c r="S56" s="30">
        <f t="shared" si="4"/>
        <v>3.7433505609479396</v>
      </c>
      <c r="T56" s="30">
        <f t="shared" si="3"/>
        <v>7.257973024076643</v>
      </c>
      <c r="U56" s="30">
        <f t="shared" si="4"/>
        <v>8.9990545821253</v>
      </c>
      <c r="V56" s="30">
        <f>(L56/$C56)*100</f>
        <v>0.36858691541661415</v>
      </c>
    </row>
    <row r="57" spans="1:22" ht="15.75">
      <c r="A57" s="2" t="s">
        <v>101</v>
      </c>
      <c r="B57" s="14" t="s">
        <v>102</v>
      </c>
      <c r="C57" s="72">
        <v>5453.647</v>
      </c>
      <c r="D57" s="72">
        <v>3087.139</v>
      </c>
      <c r="E57" s="72">
        <v>1001.152</v>
      </c>
      <c r="F57" s="72">
        <v>280.313</v>
      </c>
      <c r="G57" s="72">
        <v>244.541</v>
      </c>
      <c r="H57" s="72">
        <v>180.745</v>
      </c>
      <c r="I57" s="72">
        <v>136.134</v>
      </c>
      <c r="J57" s="27">
        <f>(('[1]Sheet0'!L41+'[1]Sheet0'!M41))/1000</f>
        <v>276.929</v>
      </c>
      <c r="K57" s="27">
        <v>246.072</v>
      </c>
      <c r="L57" s="27">
        <v>0.622</v>
      </c>
      <c r="M57" s="23">
        <f t="shared" si="2"/>
        <v>5.453647</v>
      </c>
      <c r="N57" s="35">
        <f t="shared" si="4"/>
        <v>56.60687242867021</v>
      </c>
      <c r="O57" s="30">
        <f t="shared" si="4"/>
        <v>18.35747711577225</v>
      </c>
      <c r="P57" s="30">
        <f t="shared" si="4"/>
        <v>5.139918296875467</v>
      </c>
      <c r="Q57" s="30">
        <f t="shared" si="4"/>
        <v>4.483990254594769</v>
      </c>
      <c r="R57" s="30">
        <f t="shared" si="4"/>
        <v>3.3142042380080707</v>
      </c>
      <c r="S57" s="30">
        <f t="shared" si="4"/>
        <v>2.496201165935382</v>
      </c>
      <c r="T57" s="30">
        <f t="shared" si="3"/>
        <v>5.077868076169946</v>
      </c>
      <c r="U57" s="30">
        <f t="shared" si="4"/>
        <v>4.512063212012072</v>
      </c>
      <c r="V57" s="36" t="s">
        <v>38</v>
      </c>
    </row>
    <row r="58" spans="1:22" ht="15.75">
      <c r="A58" s="2" t="s">
        <v>103</v>
      </c>
      <c r="B58" s="14" t="s">
        <v>104</v>
      </c>
      <c r="C58" s="72">
        <v>449.574</v>
      </c>
      <c r="D58" s="72">
        <v>249.683</v>
      </c>
      <c r="E58" s="72">
        <v>15.645</v>
      </c>
      <c r="F58" s="72">
        <v>52.852</v>
      </c>
      <c r="G58" s="72">
        <v>58.271</v>
      </c>
      <c r="H58" s="72">
        <v>20.003</v>
      </c>
      <c r="I58" s="72">
        <v>16.84</v>
      </c>
      <c r="J58" s="27">
        <f>(('[1]Sheet0'!L42+'[1]Sheet0'!M42))/1000</f>
        <v>30.525</v>
      </c>
      <c r="K58" s="27">
        <v>5.597</v>
      </c>
      <c r="L58" s="27">
        <v>0.158</v>
      </c>
      <c r="M58" s="23">
        <f t="shared" si="2"/>
        <v>0.44957400000000003</v>
      </c>
      <c r="N58" s="35">
        <f t="shared" si="4"/>
        <v>55.53768678793703</v>
      </c>
      <c r="O58" s="30">
        <f t="shared" si="4"/>
        <v>3.4799610297748536</v>
      </c>
      <c r="P58" s="30">
        <f t="shared" si="4"/>
        <v>11.756017919185718</v>
      </c>
      <c r="Q58" s="30">
        <f t="shared" si="4"/>
        <v>12.96138121866478</v>
      </c>
      <c r="R58" s="30">
        <f t="shared" si="4"/>
        <v>4.449323137014151</v>
      </c>
      <c r="S58" s="30">
        <f t="shared" si="4"/>
        <v>3.745768216133495</v>
      </c>
      <c r="T58" s="30">
        <f t="shared" si="3"/>
        <v>6.78976097372179</v>
      </c>
      <c r="U58" s="30">
        <f t="shared" si="4"/>
        <v>1.244956336442944</v>
      </c>
      <c r="V58" s="37">
        <f>(L58/$C58)*100</f>
        <v>0.035144381125243006</v>
      </c>
    </row>
    <row r="59" spans="1:22" ht="15.75">
      <c r="A59" s="2" t="s">
        <v>105</v>
      </c>
      <c r="B59" s="14" t="s">
        <v>106</v>
      </c>
      <c r="C59" s="72">
        <v>1975.816</v>
      </c>
      <c r="D59" s="72">
        <v>1225.337</v>
      </c>
      <c r="E59" s="72">
        <v>46.056</v>
      </c>
      <c r="F59" s="72">
        <v>41.451</v>
      </c>
      <c r="G59" s="72">
        <v>61.242</v>
      </c>
      <c r="H59" s="72">
        <v>98.077</v>
      </c>
      <c r="I59" s="72">
        <v>59.36</v>
      </c>
      <c r="J59" s="27">
        <f>(('[1]Sheet0'!L43+'[1]Sheet0'!M43))/1000</f>
        <v>64.1</v>
      </c>
      <c r="K59" s="27">
        <v>378.366</v>
      </c>
      <c r="L59" s="27">
        <v>1.827</v>
      </c>
      <c r="M59" s="23">
        <f t="shared" si="2"/>
        <v>1.975816</v>
      </c>
      <c r="N59" s="35">
        <f t="shared" si="4"/>
        <v>62.01675662106187</v>
      </c>
      <c r="O59" s="30">
        <f t="shared" si="4"/>
        <v>2.3309862861723962</v>
      </c>
      <c r="P59" s="30">
        <f t="shared" si="4"/>
        <v>2.0979180247553417</v>
      </c>
      <c r="Q59" s="30">
        <f t="shared" si="4"/>
        <v>3.099580122845447</v>
      </c>
      <c r="R59" s="30">
        <f t="shared" si="4"/>
        <v>4.963873154180349</v>
      </c>
      <c r="S59" s="30">
        <f t="shared" si="4"/>
        <v>3.0043283382663164</v>
      </c>
      <c r="T59" s="30">
        <f t="shared" si="3"/>
        <v>3.244229219724913</v>
      </c>
      <c r="U59" s="30">
        <f t="shared" si="4"/>
        <v>19.14986010843115</v>
      </c>
      <c r="V59" s="36" t="s">
        <v>38</v>
      </c>
    </row>
    <row r="60" spans="1:22" ht="15.75">
      <c r="A60" s="2" t="s">
        <v>107</v>
      </c>
      <c r="B60" s="14" t="s">
        <v>108</v>
      </c>
      <c r="C60" s="72">
        <v>352.289</v>
      </c>
      <c r="D60" s="72">
        <v>241.553</v>
      </c>
      <c r="E60" s="72">
        <v>8.87</v>
      </c>
      <c r="F60" s="72">
        <v>8.287</v>
      </c>
      <c r="G60" s="72">
        <v>10.396</v>
      </c>
      <c r="H60" s="72">
        <v>14.92</v>
      </c>
      <c r="I60" s="72">
        <v>11.467</v>
      </c>
      <c r="J60" s="27">
        <f>(('[1]Sheet0'!L44+'[1]Sheet0'!M44))/1000</f>
        <v>23.111</v>
      </c>
      <c r="K60" s="27">
        <v>33.386</v>
      </c>
      <c r="L60" s="27">
        <v>0.299</v>
      </c>
      <c r="M60" s="23">
        <f t="shared" si="2"/>
        <v>0.35228899999999996</v>
      </c>
      <c r="N60" s="35">
        <f t="shared" si="4"/>
        <v>68.56671653102993</v>
      </c>
      <c r="O60" s="30">
        <f t="shared" si="4"/>
        <v>2.517819176868991</v>
      </c>
      <c r="P60" s="30">
        <f t="shared" si="4"/>
        <v>2.352330047205562</v>
      </c>
      <c r="Q60" s="30">
        <f t="shared" si="4"/>
        <v>2.9509862641183804</v>
      </c>
      <c r="R60" s="30">
        <f t="shared" si="4"/>
        <v>4.235159201678168</v>
      </c>
      <c r="S60" s="30">
        <f t="shared" si="4"/>
        <v>3.2549980271879053</v>
      </c>
      <c r="T60" s="30">
        <f t="shared" si="3"/>
        <v>6.560238894771055</v>
      </c>
      <c r="U60" s="30">
        <f t="shared" si="4"/>
        <v>9.476878358393252</v>
      </c>
      <c r="V60" s="37">
        <f>(L60/$C60)*100</f>
        <v>0.08487349874676756</v>
      </c>
    </row>
    <row r="61" spans="1:22" ht="15.75">
      <c r="A61" s="2" t="s">
        <v>109</v>
      </c>
      <c r="B61" s="14" t="s">
        <v>110</v>
      </c>
      <c r="C61" s="72">
        <v>2681.32</v>
      </c>
      <c r="D61" s="72">
        <v>1823.871</v>
      </c>
      <c r="E61" s="72">
        <v>78.771</v>
      </c>
      <c r="F61" s="72">
        <v>86.158</v>
      </c>
      <c r="G61" s="72">
        <v>78.063</v>
      </c>
      <c r="H61" s="72">
        <v>120.698</v>
      </c>
      <c r="I61" s="72">
        <v>107.445</v>
      </c>
      <c r="J61" s="27">
        <f>(('[1]Sheet0'!L45+'[1]Sheet0'!M45))/1000</f>
        <v>97.621</v>
      </c>
      <c r="K61" s="27">
        <v>287.655</v>
      </c>
      <c r="L61" s="27">
        <v>1.038</v>
      </c>
      <c r="M61" s="23">
        <f t="shared" si="2"/>
        <v>2.6813200000000004</v>
      </c>
      <c r="N61" s="35">
        <f t="shared" si="4"/>
        <v>68.0213849894828</v>
      </c>
      <c r="O61" s="30">
        <f t="shared" si="4"/>
        <v>2.937769456834693</v>
      </c>
      <c r="P61" s="30">
        <f t="shared" si="4"/>
        <v>3.213268091835365</v>
      </c>
      <c r="Q61" s="30">
        <f t="shared" si="4"/>
        <v>2.9113645517879254</v>
      </c>
      <c r="R61" s="30">
        <f t="shared" si="4"/>
        <v>4.501439589455939</v>
      </c>
      <c r="S61" s="30">
        <f t="shared" si="4"/>
        <v>4.007168111228798</v>
      </c>
      <c r="T61" s="30">
        <f t="shared" si="3"/>
        <v>3.6407814061730783</v>
      </c>
      <c r="U61" s="30">
        <f t="shared" si="4"/>
        <v>10.728111527158264</v>
      </c>
      <c r="V61" s="36" t="s">
        <v>38</v>
      </c>
    </row>
    <row r="62" spans="1:22" ht="15.75">
      <c r="A62" s="2" t="s">
        <v>111</v>
      </c>
      <c r="B62" s="14" t="s">
        <v>112</v>
      </c>
      <c r="C62" s="72">
        <v>9224.92</v>
      </c>
      <c r="D62" s="72">
        <v>5999.862</v>
      </c>
      <c r="E62" s="72">
        <v>243.511</v>
      </c>
      <c r="F62" s="72">
        <v>198.968</v>
      </c>
      <c r="G62" s="72">
        <v>315.885</v>
      </c>
      <c r="H62" s="72">
        <v>473.26</v>
      </c>
      <c r="I62" s="72">
        <v>595.423</v>
      </c>
      <c r="J62" s="27">
        <f>(('[1]Sheet0'!L46+'[1]Sheet0'!M46))/1000</f>
        <v>641.31</v>
      </c>
      <c r="K62" s="27">
        <v>742.847</v>
      </c>
      <c r="L62" s="27">
        <v>13.854</v>
      </c>
      <c r="M62" s="23">
        <f t="shared" si="2"/>
        <v>9.224920000000001</v>
      </c>
      <c r="N62" s="35">
        <f t="shared" si="4"/>
        <v>65.03971850162387</v>
      </c>
      <c r="O62" s="30">
        <f t="shared" si="4"/>
        <v>2.6397085286376463</v>
      </c>
      <c r="P62" s="30">
        <f t="shared" si="4"/>
        <v>2.15685339276655</v>
      </c>
      <c r="Q62" s="30">
        <f t="shared" si="4"/>
        <v>3.4242573377330103</v>
      </c>
      <c r="R62" s="30">
        <f t="shared" si="4"/>
        <v>5.130234191732828</v>
      </c>
      <c r="S62" s="30">
        <f t="shared" si="4"/>
        <v>6.454505838533017</v>
      </c>
      <c r="T62" s="30">
        <f t="shared" si="3"/>
        <v>6.951930206440814</v>
      </c>
      <c r="U62" s="30">
        <f t="shared" si="4"/>
        <v>8.052611838368245</v>
      </c>
      <c r="V62" s="30">
        <f>(L62/$C62)*100</f>
        <v>0.15018016416402524</v>
      </c>
    </row>
    <row r="63" spans="1:22" ht="15.75">
      <c r="A63" s="2" t="s">
        <v>113</v>
      </c>
      <c r="B63" s="14" t="s">
        <v>114</v>
      </c>
      <c r="C63" s="72">
        <v>901.322</v>
      </c>
      <c r="D63" s="72">
        <v>615.202</v>
      </c>
      <c r="E63" s="72">
        <v>45.99</v>
      </c>
      <c r="F63" s="72">
        <v>31.134</v>
      </c>
      <c r="G63" s="72">
        <v>43.635</v>
      </c>
      <c r="H63" s="72">
        <v>31.812</v>
      </c>
      <c r="I63" s="72">
        <v>39.71</v>
      </c>
      <c r="J63" s="27">
        <f>(('[1]Sheet0'!L47+'[1]Sheet0'!M47))/1000</f>
        <v>53.121</v>
      </c>
      <c r="K63" s="27">
        <v>39.802</v>
      </c>
      <c r="L63" s="27">
        <v>0.916</v>
      </c>
      <c r="M63" s="23">
        <f t="shared" si="2"/>
        <v>0.901322</v>
      </c>
      <c r="N63" s="35">
        <f t="shared" si="4"/>
        <v>68.25551800577374</v>
      </c>
      <c r="O63" s="30">
        <f t="shared" si="4"/>
        <v>5.102504987118921</v>
      </c>
      <c r="P63" s="30">
        <f t="shared" si="4"/>
        <v>3.4542594100665465</v>
      </c>
      <c r="Q63" s="30">
        <f t="shared" si="4"/>
        <v>4.8412221159585584</v>
      </c>
      <c r="R63" s="30">
        <f t="shared" si="4"/>
        <v>3.5294822494069824</v>
      </c>
      <c r="S63" s="30">
        <f t="shared" si="4"/>
        <v>4.405750664024622</v>
      </c>
      <c r="T63" s="30">
        <f t="shared" si="3"/>
        <v>5.893676177880936</v>
      </c>
      <c r="U63" s="30">
        <f t="shared" si="4"/>
        <v>4.415957892961671</v>
      </c>
      <c r="V63" s="30">
        <f>(L63/$C63)*100</f>
        <v>0.10162849680802201</v>
      </c>
    </row>
    <row r="64" spans="1:22" ht="15.75">
      <c r="A64" s="2" t="s">
        <v>115</v>
      </c>
      <c r="B64" s="14" t="s">
        <v>116</v>
      </c>
      <c r="C64" s="72">
        <v>309.566</v>
      </c>
      <c r="D64" s="72">
        <v>207.222</v>
      </c>
      <c r="E64" s="72">
        <v>10.705</v>
      </c>
      <c r="F64" s="72">
        <v>18.059</v>
      </c>
      <c r="G64" s="72">
        <v>20.201</v>
      </c>
      <c r="H64" s="72">
        <v>16.291</v>
      </c>
      <c r="I64" s="72">
        <v>5.959</v>
      </c>
      <c r="J64" s="27">
        <f>(('[1]Sheet0'!L48+'[1]Sheet0'!M48))/1000</f>
        <v>9.524</v>
      </c>
      <c r="K64" s="27">
        <v>21.507</v>
      </c>
      <c r="L64" s="27">
        <v>0.098</v>
      </c>
      <c r="M64" s="23">
        <f t="shared" si="2"/>
        <v>0.30956599999999995</v>
      </c>
      <c r="N64" s="35">
        <f t="shared" si="4"/>
        <v>66.93952178210786</v>
      </c>
      <c r="O64" s="30">
        <f t="shared" si="4"/>
        <v>3.458067100392162</v>
      </c>
      <c r="P64" s="30">
        <f t="shared" si="4"/>
        <v>5.8336509823430225</v>
      </c>
      <c r="Q64" s="30">
        <f t="shared" si="4"/>
        <v>6.525587435312665</v>
      </c>
      <c r="R64" s="30">
        <f t="shared" si="4"/>
        <v>5.2625288306855404</v>
      </c>
      <c r="S64" s="30">
        <f t="shared" si="4"/>
        <v>1.9249529987143292</v>
      </c>
      <c r="T64" s="30">
        <f t="shared" si="3"/>
        <v>3.0765652558743533</v>
      </c>
      <c r="U64" s="30">
        <f t="shared" si="4"/>
        <v>6.947468391231597</v>
      </c>
      <c r="V64" s="36" t="s">
        <v>38</v>
      </c>
    </row>
    <row r="65" spans="1:22" ht="15.75">
      <c r="A65" s="2" t="s">
        <v>117</v>
      </c>
      <c r="B65" s="14" t="s">
        <v>118</v>
      </c>
      <c r="C65" s="72">
        <v>3230.821</v>
      </c>
      <c r="D65" s="72">
        <v>2030.842</v>
      </c>
      <c r="E65" s="72">
        <v>325.21</v>
      </c>
      <c r="F65" s="72">
        <v>57.365</v>
      </c>
      <c r="G65" s="72">
        <v>83.847</v>
      </c>
      <c r="H65" s="72">
        <v>158.568</v>
      </c>
      <c r="I65" s="72">
        <v>195.198</v>
      </c>
      <c r="J65" s="27">
        <f>(('[1]Sheet0'!L49+'[1]Sheet0'!M49))/1000</f>
        <v>188.298</v>
      </c>
      <c r="K65" s="27">
        <v>190.829</v>
      </c>
      <c r="L65" s="27">
        <v>0.664</v>
      </c>
      <c r="M65" s="23">
        <f t="shared" si="2"/>
        <v>3.2308209999999997</v>
      </c>
      <c r="N65" s="35">
        <f aca="true" t="shared" si="5" ref="N65:U69">(D65/$C65)*100</f>
        <v>62.85838800725884</v>
      </c>
      <c r="O65" s="30">
        <f t="shared" si="5"/>
        <v>10.06586251606016</v>
      </c>
      <c r="P65" s="30">
        <f t="shared" si="5"/>
        <v>1.7755548821801022</v>
      </c>
      <c r="Q65" s="30">
        <f t="shared" si="5"/>
        <v>2.595222700360063</v>
      </c>
      <c r="R65" s="30">
        <f t="shared" si="5"/>
        <v>4.907978498344539</v>
      </c>
      <c r="S65" s="30">
        <f t="shared" si="5"/>
        <v>6.041746045355036</v>
      </c>
      <c r="T65" s="30">
        <f t="shared" si="3"/>
        <v>5.828178038956662</v>
      </c>
      <c r="U65" s="30">
        <f t="shared" si="5"/>
        <v>5.906517259854384</v>
      </c>
      <c r="V65" s="36" t="s">
        <v>38</v>
      </c>
    </row>
    <row r="66" spans="1:22" ht="15.75">
      <c r="A66" s="2" t="s">
        <v>119</v>
      </c>
      <c r="B66" s="14" t="s">
        <v>120</v>
      </c>
      <c r="C66" s="72">
        <v>2699.658</v>
      </c>
      <c r="D66" s="72">
        <v>1692.024</v>
      </c>
      <c r="E66" s="72">
        <v>91.529</v>
      </c>
      <c r="F66" s="72">
        <v>74.421</v>
      </c>
      <c r="G66" s="72">
        <v>102.857</v>
      </c>
      <c r="H66" s="72">
        <v>132.129</v>
      </c>
      <c r="I66" s="72">
        <v>159.903</v>
      </c>
      <c r="J66" s="27">
        <f>(('[1]Sheet0'!L50+'[1]Sheet0'!M50))/1000</f>
        <v>235.324</v>
      </c>
      <c r="K66" s="27">
        <v>206.809</v>
      </c>
      <c r="L66" s="27">
        <v>4.662</v>
      </c>
      <c r="M66" s="23">
        <f t="shared" si="2"/>
        <v>2.699658</v>
      </c>
      <c r="N66" s="35">
        <f t="shared" si="5"/>
        <v>62.67549445151941</v>
      </c>
      <c r="O66" s="30">
        <f t="shared" si="5"/>
        <v>3.3903924126685676</v>
      </c>
      <c r="P66" s="30">
        <f t="shared" si="5"/>
        <v>2.756682513118329</v>
      </c>
      <c r="Q66" s="30">
        <f t="shared" si="5"/>
        <v>3.810001118660215</v>
      </c>
      <c r="R66" s="30">
        <f t="shared" si="5"/>
        <v>4.89428660963722</v>
      </c>
      <c r="S66" s="30">
        <f t="shared" si="5"/>
        <v>5.923083590588141</v>
      </c>
      <c r="T66" s="30">
        <f t="shared" si="3"/>
        <v>8.716807832695846</v>
      </c>
      <c r="U66" s="30">
        <f t="shared" si="5"/>
        <v>7.660562930563798</v>
      </c>
      <c r="V66" s="30">
        <f>(L66/$C66)*100</f>
        <v>0.17268854054846947</v>
      </c>
    </row>
    <row r="67" spans="1:22" ht="15.75">
      <c r="A67" s="2" t="s">
        <v>121</v>
      </c>
      <c r="B67" s="14" t="s">
        <v>122</v>
      </c>
      <c r="C67" s="72">
        <v>877.587</v>
      </c>
      <c r="D67" s="72">
        <v>625.743</v>
      </c>
      <c r="E67" s="72">
        <v>14.918</v>
      </c>
      <c r="F67" s="72">
        <v>21.319</v>
      </c>
      <c r="G67" s="72">
        <v>27.966</v>
      </c>
      <c r="H67" s="72">
        <v>22.77</v>
      </c>
      <c r="I67" s="72">
        <v>16.218</v>
      </c>
      <c r="J67" s="27">
        <f>(('[1]Sheet0'!L51+'[1]Sheet0'!M51))/1000</f>
        <v>18.415</v>
      </c>
      <c r="K67" s="27">
        <v>130.112</v>
      </c>
      <c r="L67" s="27">
        <v>0.126</v>
      </c>
      <c r="M67" s="23">
        <f t="shared" si="2"/>
        <v>0.877587</v>
      </c>
      <c r="N67" s="35">
        <f t="shared" si="5"/>
        <v>71.30267426477376</v>
      </c>
      <c r="O67" s="30">
        <f t="shared" si="5"/>
        <v>1.6998884441086752</v>
      </c>
      <c r="P67" s="30">
        <f t="shared" si="5"/>
        <v>2.4292748183370994</v>
      </c>
      <c r="Q67" s="30">
        <f t="shared" si="5"/>
        <v>3.186692601417296</v>
      </c>
      <c r="R67" s="30">
        <f t="shared" si="5"/>
        <v>2.5946145510359657</v>
      </c>
      <c r="S67" s="30">
        <f t="shared" si="5"/>
        <v>1.8480219055204785</v>
      </c>
      <c r="T67" s="30">
        <f t="shared" si="3"/>
        <v>2.0983674553064255</v>
      </c>
      <c r="U67" s="30">
        <f t="shared" si="5"/>
        <v>14.826108408625013</v>
      </c>
      <c r="V67" s="36" t="s">
        <v>38</v>
      </c>
    </row>
    <row r="68" spans="1:22" ht="15.75">
      <c r="A68" s="2" t="s">
        <v>123</v>
      </c>
      <c r="B68" s="14" t="s">
        <v>124</v>
      </c>
      <c r="C68" s="72">
        <v>2532.958</v>
      </c>
      <c r="D68" s="72">
        <v>1684.525</v>
      </c>
      <c r="E68" s="72">
        <v>105.28</v>
      </c>
      <c r="F68" s="72">
        <v>186.448</v>
      </c>
      <c r="G68" s="72">
        <v>92.084</v>
      </c>
      <c r="H68" s="72">
        <v>121.48</v>
      </c>
      <c r="I68" s="72">
        <v>81.177</v>
      </c>
      <c r="J68" s="27">
        <f>(('[1]Sheet0'!L52+'[1]Sheet0'!M52))/1000</f>
        <v>159.462</v>
      </c>
      <c r="K68" s="27">
        <v>102.135</v>
      </c>
      <c r="L68" s="27">
        <v>0.367</v>
      </c>
      <c r="M68" s="23">
        <f t="shared" si="2"/>
        <v>2.5329580000000003</v>
      </c>
      <c r="N68" s="35">
        <f t="shared" si="5"/>
        <v>66.50426102604149</v>
      </c>
      <c r="O68" s="30">
        <f t="shared" si="5"/>
        <v>4.1564052779398635</v>
      </c>
      <c r="P68" s="30">
        <f t="shared" si="5"/>
        <v>7.360880046175263</v>
      </c>
      <c r="Q68" s="30">
        <f t="shared" si="5"/>
        <v>3.635433354994437</v>
      </c>
      <c r="R68" s="30">
        <f t="shared" si="5"/>
        <v>4.795973719264196</v>
      </c>
      <c r="S68" s="30">
        <f t="shared" si="5"/>
        <v>3.2048300840361352</v>
      </c>
      <c r="T68" s="30">
        <f t="shared" si="3"/>
        <v>6.295485357435851</v>
      </c>
      <c r="U68" s="30">
        <f t="shared" si="5"/>
        <v>4.0322421453494295</v>
      </c>
      <c r="V68" s="37">
        <f>(L68/$C68)*100</f>
        <v>0.014488988763335198</v>
      </c>
    </row>
    <row r="69" spans="1:22" ht="15.75">
      <c r="A69" s="2" t="s">
        <v>125</v>
      </c>
      <c r="B69" s="14" t="s">
        <v>126</v>
      </c>
      <c r="C69" s="72">
        <v>239.088</v>
      </c>
      <c r="D69" s="72">
        <v>158.386</v>
      </c>
      <c r="E69" s="72">
        <v>8.039</v>
      </c>
      <c r="F69" s="72">
        <v>7.456</v>
      </c>
      <c r="G69" s="72">
        <v>12.006</v>
      </c>
      <c r="H69" s="72">
        <v>8.465</v>
      </c>
      <c r="I69" s="72">
        <v>3.722</v>
      </c>
      <c r="J69" s="27">
        <f>(('[1]Sheet0'!L53+'[1]Sheet0'!M53))/1000</f>
        <v>6.609</v>
      </c>
      <c r="K69" s="27">
        <v>33.999</v>
      </c>
      <c r="L69" s="27">
        <v>0.406</v>
      </c>
      <c r="M69" s="23">
        <f t="shared" si="2"/>
        <v>0.239088</v>
      </c>
      <c r="N69" s="35">
        <f>(D69/$C69)*100</f>
        <v>66.24590109081176</v>
      </c>
      <c r="O69" s="30">
        <f>(E69/$C69)*100</f>
        <v>3.3623603024827675</v>
      </c>
      <c r="P69" s="30">
        <f t="shared" si="5"/>
        <v>3.1185170313859336</v>
      </c>
      <c r="Q69" s="30">
        <f t="shared" si="5"/>
        <v>5.021582011644248</v>
      </c>
      <c r="R69" s="30">
        <f t="shared" si="5"/>
        <v>3.5405373753597003</v>
      </c>
      <c r="S69" s="30">
        <f t="shared" si="5"/>
        <v>1.5567489794552634</v>
      </c>
      <c r="T69" s="30">
        <f t="shared" si="3"/>
        <v>2.7642541658301543</v>
      </c>
      <c r="U69" s="30">
        <f t="shared" si="5"/>
        <v>14.220287090945593</v>
      </c>
      <c r="V69" s="30">
        <f>(L69/$C69)*100</f>
        <v>0.1698119520845881</v>
      </c>
    </row>
    <row r="70" spans="1:22" ht="15.75">
      <c r="A70" s="8"/>
      <c r="B70" s="13"/>
      <c r="C70" s="40"/>
      <c r="D70" s="8"/>
      <c r="E70" s="8"/>
      <c r="F70" s="8"/>
      <c r="G70" s="8"/>
      <c r="H70" s="8"/>
      <c r="I70" s="8"/>
      <c r="J70" s="8"/>
      <c r="K70" s="8"/>
      <c r="L70" s="74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ht="15.75">
      <c r="A72" s="2" t="s">
        <v>128</v>
      </c>
    </row>
    <row r="73" ht="15.75">
      <c r="A73" s="2" t="s">
        <v>127</v>
      </c>
    </row>
    <row r="75" ht="15.75">
      <c r="A75" s="2" t="s">
        <v>147</v>
      </c>
    </row>
    <row r="76" ht="15.75">
      <c r="A76" s="2" t="s">
        <v>143</v>
      </c>
    </row>
    <row r="77" ht="15.75">
      <c r="A77" s="2" t="s">
        <v>148</v>
      </c>
    </row>
    <row r="78" ht="15.75">
      <c r="A78" s="2" t="s">
        <v>144</v>
      </c>
    </row>
    <row r="79" ht="15.75">
      <c r="A79" s="2" t="s">
        <v>145</v>
      </c>
    </row>
    <row r="80" ht="15.75">
      <c r="A80" s="2" t="s">
        <v>146</v>
      </c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 hidden="1">
      <c r="A87" s="2"/>
    </row>
    <row r="88" ht="15.75" hidden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7"/>
  <sheetViews>
    <sheetView showGridLines="0" zoomScale="87" zoomScaleNormal="87" workbookViewId="0" topLeftCell="A1">
      <selection activeCell="A26" sqref="A26"/>
    </sheetView>
  </sheetViews>
  <sheetFormatPr defaultColWidth="8.796875" defaultRowHeight="15.75"/>
  <cols>
    <col min="1" max="1" width="31" style="0" customWidth="1"/>
    <col min="2" max="2" width="9.69921875" style="0" customWidth="1"/>
    <col min="3" max="12" width="16.69921875" style="0" customWidth="1"/>
    <col min="13" max="13" width="9.69921875" style="0" customWidth="1"/>
    <col min="14" max="19" width="10.69921875" style="0" customWidth="1"/>
    <col min="20" max="20" width="13.69921875" style="0" customWidth="1"/>
    <col min="21" max="21" width="10.69921875" style="0" customWidth="1"/>
    <col min="22" max="22" width="14.69921875" style="0" customWidth="1"/>
    <col min="23" max="16384" width="9.69921875" style="0" customWidth="1"/>
  </cols>
  <sheetData>
    <row r="1" ht="16.5">
      <c r="A1" s="6" t="s">
        <v>153</v>
      </c>
    </row>
    <row r="3" ht="15.75">
      <c r="A3" s="2"/>
    </row>
    <row r="4" ht="15.75">
      <c r="A4" s="2" t="s">
        <v>154</v>
      </c>
    </row>
    <row r="5" ht="15.75">
      <c r="A5" s="2" t="s">
        <v>131</v>
      </c>
    </row>
    <row r="6" ht="15.75">
      <c r="A6" s="2" t="s">
        <v>132</v>
      </c>
    </row>
    <row r="7" ht="15.75">
      <c r="A7" s="2" t="s">
        <v>133</v>
      </c>
    </row>
    <row r="8" ht="15.75">
      <c r="A8" s="1"/>
    </row>
    <row r="9" spans="1:22" ht="15.75">
      <c r="A9" s="7"/>
      <c r="B9" s="10"/>
      <c r="C9" s="10"/>
      <c r="D9" s="7"/>
      <c r="E9" s="7"/>
      <c r="F9" s="7"/>
      <c r="G9" s="7"/>
      <c r="H9" s="7"/>
      <c r="I9" s="7"/>
      <c r="J9" s="7"/>
      <c r="K9" s="7"/>
      <c r="L9" s="7"/>
      <c r="M9" s="10"/>
      <c r="N9" s="10"/>
      <c r="O9" s="7"/>
      <c r="P9" s="7"/>
      <c r="Q9" s="7"/>
      <c r="R9" s="7"/>
      <c r="S9" s="7"/>
      <c r="T9" s="7"/>
      <c r="U9" s="7"/>
      <c r="V9" s="7"/>
    </row>
    <row r="10" spans="2:16" ht="15.75">
      <c r="B10" s="11"/>
      <c r="C10" s="11"/>
      <c r="F10" s="2" t="s">
        <v>129</v>
      </c>
      <c r="M10" s="11"/>
      <c r="N10" s="11"/>
      <c r="P10" s="2" t="s">
        <v>0</v>
      </c>
    </row>
    <row r="11" spans="2:22" ht="15.75">
      <c r="B11" s="12" t="s">
        <v>1</v>
      </c>
      <c r="C11" s="11"/>
      <c r="D11" s="8"/>
      <c r="E11" s="8"/>
      <c r="F11" s="8"/>
      <c r="G11" s="8"/>
      <c r="H11" s="8"/>
      <c r="I11" s="8"/>
      <c r="J11" s="8"/>
      <c r="K11" s="8"/>
      <c r="L11" s="8"/>
      <c r="M11" s="16"/>
      <c r="N11" s="13"/>
      <c r="O11" s="8"/>
      <c r="P11" s="8"/>
      <c r="Q11" s="8"/>
      <c r="R11" s="8"/>
      <c r="S11" s="8"/>
      <c r="T11" s="8"/>
      <c r="U11" s="8"/>
      <c r="V11" s="8"/>
    </row>
    <row r="12" spans="1:14" ht="15.75">
      <c r="A12" s="3" t="s">
        <v>2</v>
      </c>
      <c r="B12" s="12" t="s">
        <v>3</v>
      </c>
      <c r="C12" s="11"/>
      <c r="M12" s="15" t="s">
        <v>4</v>
      </c>
      <c r="N12" s="11"/>
    </row>
    <row r="13" spans="2:22" ht="15.75">
      <c r="B13" s="11"/>
      <c r="C13" s="15" t="s">
        <v>4</v>
      </c>
      <c r="L13" s="4" t="s">
        <v>5</v>
      </c>
      <c r="M13" s="15" t="s">
        <v>6</v>
      </c>
      <c r="N13" s="11"/>
      <c r="V13" s="4" t="s">
        <v>5</v>
      </c>
    </row>
    <row r="14" spans="2:22" ht="15.75">
      <c r="B14" s="11"/>
      <c r="C14" s="15" t="s">
        <v>6</v>
      </c>
      <c r="D14" s="4" t="s">
        <v>7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15" t="s">
        <v>15</v>
      </c>
      <c r="N14" s="15" t="s">
        <v>7</v>
      </c>
      <c r="O14" s="4" t="s">
        <v>7</v>
      </c>
      <c r="P14" s="4" t="s">
        <v>8</v>
      </c>
      <c r="Q14" s="4" t="s">
        <v>9</v>
      </c>
      <c r="R14" s="4" t="s">
        <v>10</v>
      </c>
      <c r="S14" s="4" t="s">
        <v>11</v>
      </c>
      <c r="T14" s="4" t="s">
        <v>12</v>
      </c>
      <c r="U14" s="4" t="s">
        <v>13</v>
      </c>
      <c r="V14" s="4" t="s">
        <v>14</v>
      </c>
    </row>
    <row r="15" spans="2:22" ht="15.75">
      <c r="B15" s="11"/>
      <c r="C15" s="15" t="s">
        <v>15</v>
      </c>
      <c r="D15" s="4" t="s">
        <v>16</v>
      </c>
      <c r="E15" s="4" t="s">
        <v>17</v>
      </c>
      <c r="F15" s="4" t="s">
        <v>15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18</v>
      </c>
      <c r="L15" s="4" t="s">
        <v>19</v>
      </c>
      <c r="M15" s="15" t="s">
        <v>20</v>
      </c>
      <c r="N15" s="15" t="s">
        <v>16</v>
      </c>
      <c r="O15" s="4" t="s">
        <v>17</v>
      </c>
      <c r="P15" s="4" t="s">
        <v>15</v>
      </c>
      <c r="Q15" s="4" t="s">
        <v>15</v>
      </c>
      <c r="R15" s="4" t="s">
        <v>15</v>
      </c>
      <c r="S15" s="4" t="s">
        <v>15</v>
      </c>
      <c r="T15" s="4" t="s">
        <v>15</v>
      </c>
      <c r="U15" s="4" t="s">
        <v>18</v>
      </c>
      <c r="V15" s="4" t="s">
        <v>21</v>
      </c>
    </row>
    <row r="16" spans="1:22" ht="15.75">
      <c r="A16" s="8"/>
      <c r="B16" s="13"/>
      <c r="C16" s="13"/>
      <c r="D16" s="8"/>
      <c r="E16" s="8"/>
      <c r="F16" s="8"/>
      <c r="G16" s="8"/>
      <c r="H16" s="8"/>
      <c r="I16" s="8"/>
      <c r="J16" s="8"/>
      <c r="K16" s="8"/>
      <c r="L16" s="8"/>
      <c r="M16" s="13"/>
      <c r="N16" s="13"/>
      <c r="O16" s="8"/>
      <c r="P16" s="8"/>
      <c r="Q16" s="8"/>
      <c r="R16" s="8"/>
      <c r="S16" s="8"/>
      <c r="T16" s="8"/>
      <c r="U16" s="8"/>
      <c r="V16" s="8"/>
    </row>
    <row r="17" spans="1:22" ht="15.75">
      <c r="A17" s="24"/>
      <c r="B17" s="16"/>
      <c r="C17" s="38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16"/>
      <c r="O17" s="9"/>
      <c r="P17" s="9"/>
      <c r="Q17" s="9"/>
      <c r="R17" s="9"/>
      <c r="S17" s="9"/>
      <c r="T17" s="9"/>
      <c r="U17" s="9"/>
      <c r="V17" s="9"/>
    </row>
    <row r="18" spans="1:22" s="17" customFormat="1" ht="16.5">
      <c r="A18" s="17" t="s">
        <v>22</v>
      </c>
      <c r="B18" s="18" t="s">
        <v>23</v>
      </c>
      <c r="C18" s="19">
        <v>122671734</v>
      </c>
      <c r="D18" s="43">
        <v>75057202</v>
      </c>
      <c r="E18" s="43">
        <v>6891601</v>
      </c>
      <c r="F18" s="43">
        <v>5042360</v>
      </c>
      <c r="G18" s="43">
        <v>5739277</v>
      </c>
      <c r="H18" s="43">
        <v>6088586</v>
      </c>
      <c r="I18" s="43">
        <v>5521813</v>
      </c>
      <c r="J18" s="43">
        <v>9526484</v>
      </c>
      <c r="K18" s="43">
        <v>8717845</v>
      </c>
      <c r="L18" s="43">
        <v>86566</v>
      </c>
      <c r="M18" s="19">
        <f>(C18/1000)</f>
        <v>122671.734</v>
      </c>
      <c r="N18" s="34">
        <f aca="true" t="shared" si="0" ref="N18:V35">(D18/$C18)*100</f>
        <v>61.18540885710476</v>
      </c>
      <c r="O18" s="20">
        <f t="shared" si="0"/>
        <v>5.617920914038764</v>
      </c>
      <c r="P18" s="20">
        <f t="shared" si="0"/>
        <v>4.11044976343124</v>
      </c>
      <c r="Q18" s="20">
        <f t="shared" si="0"/>
        <v>4.678565153403635</v>
      </c>
      <c r="R18" s="20">
        <f t="shared" si="0"/>
        <v>4.963316162140498</v>
      </c>
      <c r="S18" s="20">
        <f t="shared" si="0"/>
        <v>4.501292041734732</v>
      </c>
      <c r="T18" s="20">
        <f t="shared" si="0"/>
        <v>7.765834629842275</v>
      </c>
      <c r="U18" s="20">
        <f t="shared" si="0"/>
        <v>7.106645284723863</v>
      </c>
      <c r="V18" s="20">
        <f t="shared" si="0"/>
        <v>0.07056719358022608</v>
      </c>
    </row>
    <row r="19" spans="1:22" ht="15.75">
      <c r="A19" s="2" t="s">
        <v>24</v>
      </c>
      <c r="B19" s="14" t="s">
        <v>25</v>
      </c>
      <c r="C19" s="39">
        <v>2058951</v>
      </c>
      <c r="D19" s="5">
        <v>1387314</v>
      </c>
      <c r="E19" s="5">
        <v>41569</v>
      </c>
      <c r="F19" s="5">
        <v>50013</v>
      </c>
      <c r="G19" s="5">
        <v>60151</v>
      </c>
      <c r="H19" s="5">
        <v>101923</v>
      </c>
      <c r="I19" s="5">
        <v>62204</v>
      </c>
      <c r="J19" s="5">
        <v>53335</v>
      </c>
      <c r="K19" s="5">
        <v>301679</v>
      </c>
      <c r="L19" s="5">
        <v>763</v>
      </c>
      <c r="M19" s="28">
        <f aca="true" t="shared" si="1" ref="M19:M69">(C19/1000)</f>
        <v>2058.951</v>
      </c>
      <c r="N19" s="35">
        <f t="shared" si="0"/>
        <v>67.37965109417368</v>
      </c>
      <c r="O19" s="30">
        <f t="shared" si="0"/>
        <v>2.018940713013569</v>
      </c>
      <c r="P19" s="30">
        <f t="shared" si="0"/>
        <v>2.42905246409458</v>
      </c>
      <c r="Q19" s="30">
        <f t="shared" si="0"/>
        <v>2.921439121183554</v>
      </c>
      <c r="R19" s="30">
        <f t="shared" si="0"/>
        <v>4.95023922376006</v>
      </c>
      <c r="S19" s="30">
        <f t="shared" si="0"/>
        <v>3.0211500905072532</v>
      </c>
      <c r="T19" s="30">
        <f t="shared" si="0"/>
        <v>2.5903967602920126</v>
      </c>
      <c r="U19" s="30">
        <f t="shared" si="0"/>
        <v>14.652072827376658</v>
      </c>
      <c r="V19" s="36" t="s">
        <v>38</v>
      </c>
    </row>
    <row r="20" spans="1:22" ht="15.75">
      <c r="A20" s="2" t="s">
        <v>26</v>
      </c>
      <c r="B20" s="14" t="s">
        <v>27</v>
      </c>
      <c r="C20" s="39">
        <v>271533</v>
      </c>
      <c r="D20" s="5">
        <v>165811</v>
      </c>
      <c r="E20" s="5">
        <v>18631</v>
      </c>
      <c r="F20" s="5">
        <v>13198</v>
      </c>
      <c r="G20" s="5">
        <v>20009</v>
      </c>
      <c r="H20" s="5">
        <v>13455</v>
      </c>
      <c r="I20" s="5">
        <v>7476</v>
      </c>
      <c r="J20" s="5">
        <v>13502</v>
      </c>
      <c r="K20" s="5">
        <v>18647</v>
      </c>
      <c r="L20" s="5">
        <v>804</v>
      </c>
      <c r="M20" s="28">
        <f t="shared" si="1"/>
        <v>271.533</v>
      </c>
      <c r="N20" s="35">
        <f t="shared" si="0"/>
        <v>61.06476929139368</v>
      </c>
      <c r="O20" s="30">
        <f t="shared" si="0"/>
        <v>6.861412793288476</v>
      </c>
      <c r="P20" s="30">
        <f t="shared" si="0"/>
        <v>4.860551019581413</v>
      </c>
      <c r="Q20" s="30">
        <f t="shared" si="0"/>
        <v>7.368901754114601</v>
      </c>
      <c r="R20" s="30">
        <f t="shared" si="0"/>
        <v>4.9551988156135724</v>
      </c>
      <c r="S20" s="30">
        <f t="shared" si="0"/>
        <v>2.7532565102584217</v>
      </c>
      <c r="T20" s="30">
        <f t="shared" si="0"/>
        <v>4.972507945627235</v>
      </c>
      <c r="U20" s="30">
        <f t="shared" si="0"/>
        <v>6.867305263080362</v>
      </c>
      <c r="V20" s="30">
        <f t="shared" si="0"/>
        <v>0.29609660704223795</v>
      </c>
    </row>
    <row r="21" spans="1:22" ht="15.75">
      <c r="A21" s="2" t="s">
        <v>28</v>
      </c>
      <c r="B21" s="14" t="s">
        <v>29</v>
      </c>
      <c r="C21" s="39">
        <v>2458231</v>
      </c>
      <c r="D21" s="5">
        <v>1452585</v>
      </c>
      <c r="E21" s="5">
        <v>124588</v>
      </c>
      <c r="F21" s="5">
        <v>34668</v>
      </c>
      <c r="G21" s="5">
        <v>88451</v>
      </c>
      <c r="H21" s="5">
        <v>110368</v>
      </c>
      <c r="I21" s="5">
        <v>152200</v>
      </c>
      <c r="J21" s="5">
        <v>153787</v>
      </c>
      <c r="K21" s="5">
        <v>326318</v>
      </c>
      <c r="L21" s="5">
        <v>15266</v>
      </c>
      <c r="M21" s="28">
        <f t="shared" si="1"/>
        <v>2458.231</v>
      </c>
      <c r="N21" s="35">
        <f t="shared" si="0"/>
        <v>59.09066316387679</v>
      </c>
      <c r="O21" s="30">
        <f t="shared" si="0"/>
        <v>5.068197415133077</v>
      </c>
      <c r="P21" s="30">
        <f t="shared" si="0"/>
        <v>1.4102824348077947</v>
      </c>
      <c r="Q21" s="30">
        <f t="shared" si="0"/>
        <v>3.598156560551063</v>
      </c>
      <c r="R21" s="30">
        <f t="shared" si="0"/>
        <v>4.489732657345872</v>
      </c>
      <c r="S21" s="30">
        <f t="shared" si="0"/>
        <v>6.19144417265912</v>
      </c>
      <c r="T21" s="30">
        <f t="shared" si="0"/>
        <v>6.256002792251826</v>
      </c>
      <c r="U21" s="30">
        <f t="shared" si="0"/>
        <v>13.274505121772526</v>
      </c>
      <c r="V21" s="30">
        <f t="shared" si="0"/>
        <v>0.6210156816019324</v>
      </c>
    </row>
    <row r="22" spans="1:22" ht="15.75">
      <c r="A22" s="2" t="s">
        <v>30</v>
      </c>
      <c r="B22" s="14" t="s">
        <v>31</v>
      </c>
      <c r="C22" s="39">
        <v>1233203</v>
      </c>
      <c r="D22" s="5">
        <v>851435</v>
      </c>
      <c r="E22" s="5">
        <v>20900</v>
      </c>
      <c r="F22" s="5">
        <v>48196</v>
      </c>
      <c r="G22" s="5">
        <v>42998</v>
      </c>
      <c r="H22" s="5">
        <v>48642</v>
      </c>
      <c r="I22" s="5">
        <v>35406</v>
      </c>
      <c r="J22" s="5">
        <v>27257</v>
      </c>
      <c r="K22" s="5">
        <v>157790</v>
      </c>
      <c r="L22" s="5">
        <v>579</v>
      </c>
      <c r="M22" s="28">
        <f t="shared" si="1"/>
        <v>1233.203</v>
      </c>
      <c r="N22" s="35">
        <f t="shared" si="0"/>
        <v>69.04256639012392</v>
      </c>
      <c r="O22" s="30">
        <f t="shared" si="0"/>
        <v>1.694773690949503</v>
      </c>
      <c r="P22" s="30">
        <f t="shared" si="0"/>
        <v>3.9081967851197246</v>
      </c>
      <c r="Q22" s="30">
        <f t="shared" si="0"/>
        <v>3.486692782940035</v>
      </c>
      <c r="R22" s="30">
        <f t="shared" si="0"/>
        <v>3.944362769146686</v>
      </c>
      <c r="S22" s="30">
        <f t="shared" si="0"/>
        <v>2.8710601579788566</v>
      </c>
      <c r="T22" s="30">
        <f t="shared" si="0"/>
        <v>2.21026059780912</v>
      </c>
      <c r="U22" s="30">
        <f t="shared" si="0"/>
        <v>12.795135918417325</v>
      </c>
      <c r="V22" s="36" t="s">
        <v>38</v>
      </c>
    </row>
    <row r="23" spans="1:22" ht="15.75">
      <c r="A23" s="2" t="s">
        <v>32</v>
      </c>
      <c r="B23" s="14" t="s">
        <v>33</v>
      </c>
      <c r="C23" s="39">
        <v>12804702</v>
      </c>
      <c r="D23" s="5">
        <v>7364386</v>
      </c>
      <c r="E23" s="5">
        <v>943772</v>
      </c>
      <c r="F23" s="5">
        <v>320490</v>
      </c>
      <c r="G23" s="5">
        <v>720048</v>
      </c>
      <c r="H23" s="5">
        <v>816457</v>
      </c>
      <c r="I23" s="5">
        <v>656989</v>
      </c>
      <c r="J23" s="5">
        <v>1402856</v>
      </c>
      <c r="K23" s="5">
        <v>559730</v>
      </c>
      <c r="L23" s="5">
        <v>19974</v>
      </c>
      <c r="M23" s="28">
        <f t="shared" si="1"/>
        <v>12804.702</v>
      </c>
      <c r="N23" s="35">
        <f t="shared" si="0"/>
        <v>57.51313853301701</v>
      </c>
      <c r="O23" s="30">
        <f t="shared" si="0"/>
        <v>7.370511238762136</v>
      </c>
      <c r="P23" s="30">
        <f t="shared" si="0"/>
        <v>2.5029086971332872</v>
      </c>
      <c r="Q23" s="30">
        <f t="shared" si="0"/>
        <v>5.623309312469747</v>
      </c>
      <c r="R23" s="30">
        <f t="shared" si="0"/>
        <v>6.3762280449791024</v>
      </c>
      <c r="S23" s="30">
        <f t="shared" si="0"/>
        <v>5.130841779839937</v>
      </c>
      <c r="T23" s="30">
        <f t="shared" si="0"/>
        <v>10.955787959766655</v>
      </c>
      <c r="U23" s="30">
        <f t="shared" si="0"/>
        <v>4.371284860826906</v>
      </c>
      <c r="V23" s="30">
        <f t="shared" si="0"/>
        <v>0.1559895732052179</v>
      </c>
    </row>
    <row r="24" spans="1:22" ht="15.75">
      <c r="A24" s="2" t="s">
        <v>34</v>
      </c>
      <c r="B24" s="14" t="s">
        <v>35</v>
      </c>
      <c r="C24" s="39">
        <v>2010806</v>
      </c>
      <c r="D24" s="5">
        <v>1275709</v>
      </c>
      <c r="E24" s="5">
        <v>133810</v>
      </c>
      <c r="F24" s="5">
        <v>39852</v>
      </c>
      <c r="G24" s="5">
        <v>76523</v>
      </c>
      <c r="H24" s="5">
        <v>93779</v>
      </c>
      <c r="I24" s="5">
        <v>116821</v>
      </c>
      <c r="J24" s="5">
        <v>175797</v>
      </c>
      <c r="K24" s="5">
        <v>98334</v>
      </c>
      <c r="L24" s="5">
        <v>181</v>
      </c>
      <c r="M24" s="28">
        <f t="shared" si="1"/>
        <v>2010.806</v>
      </c>
      <c r="N24" s="35">
        <f t="shared" si="0"/>
        <v>63.44266925799903</v>
      </c>
      <c r="O24" s="30">
        <f t="shared" si="0"/>
        <v>6.654545490713675</v>
      </c>
      <c r="P24" s="30">
        <f t="shared" si="0"/>
        <v>1.9818918383971402</v>
      </c>
      <c r="Q24" s="30">
        <f t="shared" si="0"/>
        <v>3.805588405843229</v>
      </c>
      <c r="R24" s="30">
        <f t="shared" si="0"/>
        <v>4.66375174929854</v>
      </c>
      <c r="S24" s="30">
        <f t="shared" si="0"/>
        <v>5.809660404832688</v>
      </c>
      <c r="T24" s="30">
        <f t="shared" si="0"/>
        <v>8.742613658403645</v>
      </c>
      <c r="U24" s="30">
        <f t="shared" si="0"/>
        <v>4.890277828890505</v>
      </c>
      <c r="V24" s="36" t="s">
        <v>38</v>
      </c>
    </row>
    <row r="25" spans="1:22" ht="15.75">
      <c r="A25" s="2" t="s">
        <v>36</v>
      </c>
      <c r="B25" s="14" t="s">
        <v>37</v>
      </c>
      <c r="C25" s="39">
        <v>1414433</v>
      </c>
      <c r="D25" s="5">
        <v>841582</v>
      </c>
      <c r="E25" s="5">
        <v>75960</v>
      </c>
      <c r="F25" s="5">
        <v>117211</v>
      </c>
      <c r="G25" s="5">
        <v>139453</v>
      </c>
      <c r="H25" s="5">
        <v>70616</v>
      </c>
      <c r="I25" s="5">
        <v>47320</v>
      </c>
      <c r="J25" s="5">
        <v>105598</v>
      </c>
      <c r="K25" s="5">
        <v>16274</v>
      </c>
      <c r="L25" s="27">
        <v>419</v>
      </c>
      <c r="M25" s="28">
        <f t="shared" si="1"/>
        <v>1414.433</v>
      </c>
      <c r="N25" s="35">
        <f t="shared" si="0"/>
        <v>59.499601607145756</v>
      </c>
      <c r="O25" s="30">
        <f t="shared" si="0"/>
        <v>5.370349815084914</v>
      </c>
      <c r="P25" s="30">
        <f t="shared" si="0"/>
        <v>8.286783467297496</v>
      </c>
      <c r="Q25" s="30">
        <f t="shared" si="0"/>
        <v>9.859286371288</v>
      </c>
      <c r="R25" s="30">
        <f t="shared" si="0"/>
        <v>4.9925305758561915</v>
      </c>
      <c r="S25" s="30">
        <f t="shared" si="0"/>
        <v>3.345510179697447</v>
      </c>
      <c r="T25" s="30">
        <f t="shared" si="0"/>
        <v>7.465747758996008</v>
      </c>
      <c r="U25" s="30">
        <f t="shared" si="0"/>
        <v>1.1505670470075289</v>
      </c>
      <c r="V25" s="36" t="s">
        <v>38</v>
      </c>
    </row>
    <row r="26" spans="1:22" ht="15.75">
      <c r="A26" s="2" t="s">
        <v>39</v>
      </c>
      <c r="B26" s="14" t="s">
        <v>40</v>
      </c>
      <c r="C26" s="39">
        <v>367448</v>
      </c>
      <c r="D26" s="5">
        <v>203674</v>
      </c>
      <c r="E26" s="5">
        <v>50231</v>
      </c>
      <c r="F26" s="5">
        <v>7608</v>
      </c>
      <c r="G26" s="5">
        <v>9325</v>
      </c>
      <c r="H26" s="5">
        <v>15822</v>
      </c>
      <c r="I26" s="5">
        <v>20369</v>
      </c>
      <c r="J26" s="5">
        <v>17355</v>
      </c>
      <c r="K26" s="5">
        <v>42913</v>
      </c>
      <c r="L26" s="5">
        <v>151</v>
      </c>
      <c r="M26" s="28">
        <f t="shared" si="1"/>
        <v>367.448</v>
      </c>
      <c r="N26" s="35">
        <f t="shared" si="0"/>
        <v>55.42933966166641</v>
      </c>
      <c r="O26" s="30">
        <f t="shared" si="0"/>
        <v>13.670233611286495</v>
      </c>
      <c r="P26" s="30">
        <f t="shared" si="0"/>
        <v>2.07049704992271</v>
      </c>
      <c r="Q26" s="30">
        <f t="shared" si="0"/>
        <v>2.537774052382922</v>
      </c>
      <c r="R26" s="30">
        <f t="shared" si="0"/>
        <v>4.305915394831378</v>
      </c>
      <c r="S26" s="30">
        <f t="shared" si="0"/>
        <v>5.54336940192898</v>
      </c>
      <c r="T26" s="30">
        <f t="shared" si="0"/>
        <v>4.723117284622586</v>
      </c>
      <c r="U26" s="30">
        <f t="shared" si="0"/>
        <v>11.678659293287758</v>
      </c>
      <c r="V26" s="36" t="s">
        <v>38</v>
      </c>
    </row>
    <row r="27" spans="1:22" ht="15.75">
      <c r="A27" s="2" t="s">
        <v>41</v>
      </c>
      <c r="B27" s="14" t="s">
        <v>42</v>
      </c>
      <c r="C27" s="39">
        <v>276600</v>
      </c>
      <c r="D27" s="5">
        <v>37246</v>
      </c>
      <c r="E27" s="5">
        <v>73182</v>
      </c>
      <c r="F27" s="5">
        <v>9201</v>
      </c>
      <c r="G27" s="5">
        <v>18742</v>
      </c>
      <c r="H27" s="5">
        <v>16946</v>
      </c>
      <c r="I27" s="5">
        <v>34702</v>
      </c>
      <c r="J27" s="5">
        <v>86494</v>
      </c>
      <c r="K27" s="5">
        <v>87</v>
      </c>
      <c r="L27" s="5">
        <v>0</v>
      </c>
      <c r="M27" s="28">
        <f t="shared" si="1"/>
        <v>276.6</v>
      </c>
      <c r="N27" s="35">
        <f t="shared" si="0"/>
        <v>13.465654374548084</v>
      </c>
      <c r="O27" s="30">
        <f t="shared" si="0"/>
        <v>26.457700650759218</v>
      </c>
      <c r="P27" s="30">
        <f t="shared" si="0"/>
        <v>3.3264642082429496</v>
      </c>
      <c r="Q27" s="30">
        <f t="shared" si="0"/>
        <v>6.77584960231381</v>
      </c>
      <c r="R27" s="30">
        <f t="shared" si="0"/>
        <v>6.126536514822849</v>
      </c>
      <c r="S27" s="30">
        <f t="shared" si="0"/>
        <v>12.54591467823572</v>
      </c>
      <c r="T27" s="30">
        <f t="shared" si="0"/>
        <v>31.2704266088214</v>
      </c>
      <c r="U27" s="30">
        <f t="shared" si="0"/>
        <v>0.031453362255965296</v>
      </c>
      <c r="V27" s="37">
        <f t="shared" si="0"/>
        <v>0</v>
      </c>
    </row>
    <row r="28" spans="1:22" ht="15.75">
      <c r="A28" s="2" t="s">
        <v>43</v>
      </c>
      <c r="B28" s="14" t="s">
        <v>44</v>
      </c>
      <c r="C28" s="39">
        <v>8009427</v>
      </c>
      <c r="D28" s="5">
        <v>4274974</v>
      </c>
      <c r="E28" s="5">
        <v>474683</v>
      </c>
      <c r="F28" s="5">
        <v>193897</v>
      </c>
      <c r="G28" s="5">
        <v>346298</v>
      </c>
      <c r="H28" s="5">
        <v>412331</v>
      </c>
      <c r="I28" s="5">
        <v>478040</v>
      </c>
      <c r="J28" s="5">
        <v>985662</v>
      </c>
      <c r="K28" s="5">
        <v>834177</v>
      </c>
      <c r="L28" s="5">
        <v>9365</v>
      </c>
      <c r="M28" s="28">
        <f t="shared" si="1"/>
        <v>8009.427</v>
      </c>
      <c r="N28" s="35">
        <f t="shared" si="0"/>
        <v>53.374280082707536</v>
      </c>
      <c r="O28" s="30">
        <f t="shared" si="0"/>
        <v>5.926553797169261</v>
      </c>
      <c r="P28" s="30">
        <f t="shared" si="0"/>
        <v>2.42085981931042</v>
      </c>
      <c r="Q28" s="30">
        <f t="shared" si="0"/>
        <v>4.323630142331031</v>
      </c>
      <c r="R28" s="30">
        <f t="shared" si="0"/>
        <v>5.148071141668437</v>
      </c>
      <c r="S28" s="30">
        <f t="shared" si="0"/>
        <v>5.968466907807512</v>
      </c>
      <c r="T28" s="30">
        <f t="shared" si="0"/>
        <v>12.306273594852666</v>
      </c>
      <c r="U28" s="30">
        <f t="shared" si="0"/>
        <v>10.414939795318691</v>
      </c>
      <c r="V28" s="30">
        <f t="shared" si="0"/>
        <v>0.11692471883444347</v>
      </c>
    </row>
    <row r="29" spans="1:22" ht="15.75">
      <c r="A29" s="2" t="s">
        <v>45</v>
      </c>
      <c r="B29" s="14" t="s">
        <v>46</v>
      </c>
      <c r="C29" s="39">
        <v>3672677</v>
      </c>
      <c r="D29" s="5">
        <v>2422819</v>
      </c>
      <c r="E29" s="5">
        <v>103799</v>
      </c>
      <c r="F29" s="5">
        <v>83854</v>
      </c>
      <c r="G29" s="5">
        <v>129911</v>
      </c>
      <c r="H29" s="5">
        <v>193650</v>
      </c>
      <c r="I29" s="5">
        <v>189719</v>
      </c>
      <c r="J29" s="5">
        <v>145519</v>
      </c>
      <c r="K29" s="5">
        <v>402381</v>
      </c>
      <c r="L29" s="5">
        <v>1025</v>
      </c>
      <c r="M29" s="28">
        <f t="shared" si="1"/>
        <v>3672.677</v>
      </c>
      <c r="N29" s="35">
        <f t="shared" si="0"/>
        <v>65.9687470474534</v>
      </c>
      <c r="O29" s="30">
        <f t="shared" si="0"/>
        <v>2.8262490820728314</v>
      </c>
      <c r="P29" s="30">
        <f t="shared" si="0"/>
        <v>2.2831847178502223</v>
      </c>
      <c r="Q29" s="30">
        <f t="shared" si="0"/>
        <v>3.537229111081644</v>
      </c>
      <c r="R29" s="30">
        <f t="shared" si="0"/>
        <v>5.272720688478731</v>
      </c>
      <c r="S29" s="30">
        <f t="shared" si="0"/>
        <v>5.1656870451716825</v>
      </c>
      <c r="T29" s="30">
        <f t="shared" si="0"/>
        <v>3.96220522523489</v>
      </c>
      <c r="U29" s="30">
        <f t="shared" si="0"/>
        <v>10.956068284796077</v>
      </c>
      <c r="V29" s="36" t="s">
        <v>38</v>
      </c>
    </row>
    <row r="30" spans="1:22" ht="15.75">
      <c r="A30" s="2" t="s">
        <v>47</v>
      </c>
      <c r="B30" s="14" t="s">
        <v>48</v>
      </c>
      <c r="C30" s="39">
        <v>482873</v>
      </c>
      <c r="D30" s="5">
        <v>248368</v>
      </c>
      <c r="E30" s="5">
        <v>28744</v>
      </c>
      <c r="F30" s="5">
        <v>17599</v>
      </c>
      <c r="G30" s="5">
        <v>20907</v>
      </c>
      <c r="H30" s="5">
        <v>32925</v>
      </c>
      <c r="I30" s="5">
        <v>25786</v>
      </c>
      <c r="J30" s="5">
        <v>107395</v>
      </c>
      <c r="K30" s="5">
        <v>860</v>
      </c>
      <c r="L30" s="5">
        <v>289</v>
      </c>
      <c r="M30" s="28">
        <f t="shared" si="1"/>
        <v>482.873</v>
      </c>
      <c r="N30" s="35">
        <f t="shared" si="0"/>
        <v>51.435470610284696</v>
      </c>
      <c r="O30" s="30">
        <f t="shared" si="0"/>
        <v>5.952703920078364</v>
      </c>
      <c r="P30" s="30">
        <f t="shared" si="0"/>
        <v>3.6446436226502623</v>
      </c>
      <c r="Q30" s="30">
        <f t="shared" si="0"/>
        <v>4.329709882308599</v>
      </c>
      <c r="R30" s="30">
        <f t="shared" si="0"/>
        <v>6.818563059023801</v>
      </c>
      <c r="S30" s="30">
        <f t="shared" si="0"/>
        <v>5.340120487167433</v>
      </c>
      <c r="T30" s="30">
        <f t="shared" si="0"/>
        <v>22.24083765296465</v>
      </c>
      <c r="U30" s="30">
        <f t="shared" si="0"/>
        <v>0.17810066000791097</v>
      </c>
      <c r="V30" s="30">
        <f t="shared" si="0"/>
        <v>0.059850105514286364</v>
      </c>
    </row>
    <row r="31" spans="1:22" ht="15.75">
      <c r="A31" s="2" t="s">
        <v>49</v>
      </c>
      <c r="B31" s="14" t="s">
        <v>50</v>
      </c>
      <c r="C31" s="39">
        <v>578774</v>
      </c>
      <c r="D31" s="5">
        <v>411917</v>
      </c>
      <c r="E31" s="5">
        <v>16888</v>
      </c>
      <c r="F31" s="5">
        <v>15497</v>
      </c>
      <c r="G31" s="5">
        <v>20926</v>
      </c>
      <c r="H31" s="5">
        <v>17912</v>
      </c>
      <c r="I31" s="5">
        <v>13602</v>
      </c>
      <c r="J31" s="5">
        <v>18857</v>
      </c>
      <c r="K31" s="5">
        <v>62988</v>
      </c>
      <c r="L31" s="5">
        <v>187</v>
      </c>
      <c r="M31" s="28">
        <f t="shared" si="1"/>
        <v>578.774</v>
      </c>
      <c r="N31" s="35">
        <f t="shared" si="0"/>
        <v>71.170612363375</v>
      </c>
      <c r="O31" s="30">
        <f t="shared" si="0"/>
        <v>2.9178919578280986</v>
      </c>
      <c r="P31" s="30">
        <f t="shared" si="0"/>
        <v>2.6775563518748253</v>
      </c>
      <c r="Q31" s="30">
        <f t="shared" si="0"/>
        <v>3.6155736090425625</v>
      </c>
      <c r="R31" s="30">
        <f t="shared" si="0"/>
        <v>3.094817666308438</v>
      </c>
      <c r="S31" s="30">
        <f t="shared" si="0"/>
        <v>2.350140123778884</v>
      </c>
      <c r="T31" s="30">
        <f t="shared" si="0"/>
        <v>3.258093832825939</v>
      </c>
      <c r="U31" s="30">
        <f t="shared" si="0"/>
        <v>10.883004419687131</v>
      </c>
      <c r="V31" s="36" t="s">
        <v>38</v>
      </c>
    </row>
    <row r="32" spans="1:22" ht="15.75">
      <c r="A32" s="2" t="s">
        <v>51</v>
      </c>
      <c r="B32" s="14" t="s">
        <v>52</v>
      </c>
      <c r="C32" s="39">
        <v>5094186</v>
      </c>
      <c r="D32" s="5">
        <v>3002466</v>
      </c>
      <c r="E32" s="5">
        <v>281877</v>
      </c>
      <c r="F32" s="5">
        <v>311746</v>
      </c>
      <c r="G32" s="5">
        <v>340040</v>
      </c>
      <c r="H32" s="5">
        <v>324329</v>
      </c>
      <c r="I32" s="5">
        <v>219435</v>
      </c>
      <c r="J32" s="5">
        <v>472072</v>
      </c>
      <c r="K32" s="5">
        <v>141809</v>
      </c>
      <c r="L32" s="5">
        <v>412</v>
      </c>
      <c r="M32" s="28">
        <f t="shared" si="1"/>
        <v>5094.186</v>
      </c>
      <c r="N32" s="35">
        <f t="shared" si="0"/>
        <v>58.93907289604267</v>
      </c>
      <c r="O32" s="30">
        <f t="shared" si="0"/>
        <v>5.533307971087039</v>
      </c>
      <c r="P32" s="30">
        <f t="shared" si="0"/>
        <v>6.119643059754787</v>
      </c>
      <c r="Q32" s="30">
        <f t="shared" si="0"/>
        <v>6.675060549418493</v>
      </c>
      <c r="R32" s="30">
        <f t="shared" si="0"/>
        <v>6.366650138020089</v>
      </c>
      <c r="S32" s="30">
        <f t="shared" si="0"/>
        <v>4.307557674572542</v>
      </c>
      <c r="T32" s="30">
        <f t="shared" si="0"/>
        <v>9.26687796637186</v>
      </c>
      <c r="U32" s="30">
        <f t="shared" si="0"/>
        <v>2.7837420934374992</v>
      </c>
      <c r="V32" s="36" t="s">
        <v>38</v>
      </c>
    </row>
    <row r="33" spans="1:22" ht="15.75">
      <c r="A33" s="2" t="s">
        <v>53</v>
      </c>
      <c r="B33" s="14" t="s">
        <v>54</v>
      </c>
      <c r="C33" s="39">
        <v>2690619</v>
      </c>
      <c r="D33" s="5">
        <v>1925100</v>
      </c>
      <c r="E33" s="5">
        <v>91995</v>
      </c>
      <c r="F33" s="5">
        <v>74318</v>
      </c>
      <c r="G33" s="5">
        <v>102907</v>
      </c>
      <c r="H33" s="5">
        <v>123184</v>
      </c>
      <c r="I33" s="5">
        <v>87666</v>
      </c>
      <c r="J33" s="5">
        <v>111667</v>
      </c>
      <c r="K33" s="5">
        <v>173782</v>
      </c>
      <c r="L33" s="5">
        <v>0</v>
      </c>
      <c r="M33" s="28">
        <f t="shared" si="1"/>
        <v>2690.619</v>
      </c>
      <c r="N33" s="35">
        <f t="shared" si="0"/>
        <v>71.54859160661543</v>
      </c>
      <c r="O33" s="30">
        <f t="shared" si="0"/>
        <v>3.419101701132713</v>
      </c>
      <c r="P33" s="30">
        <f t="shared" si="0"/>
        <v>2.7621153347984237</v>
      </c>
      <c r="Q33" s="30">
        <f t="shared" si="0"/>
        <v>3.824658935360228</v>
      </c>
      <c r="R33" s="30">
        <f t="shared" si="0"/>
        <v>4.578277340641688</v>
      </c>
      <c r="S33" s="30">
        <f t="shared" si="0"/>
        <v>3.2582093562856724</v>
      </c>
      <c r="T33" s="30">
        <f t="shared" si="0"/>
        <v>4.150234574274545</v>
      </c>
      <c r="U33" s="30">
        <f t="shared" si="0"/>
        <v>6.4588111508913</v>
      </c>
      <c r="V33" s="37">
        <f t="shared" si="0"/>
        <v>0</v>
      </c>
    </row>
    <row r="34" spans="1:22" ht="15.75">
      <c r="A34" s="2" t="s">
        <v>55</v>
      </c>
      <c r="B34" s="14" t="s">
        <v>56</v>
      </c>
      <c r="C34" s="39">
        <v>1292976</v>
      </c>
      <c r="D34" s="5">
        <v>966168</v>
      </c>
      <c r="E34" s="5">
        <v>37131</v>
      </c>
      <c r="F34" s="5">
        <v>32826</v>
      </c>
      <c r="G34" s="5">
        <v>48688</v>
      </c>
      <c r="H34" s="5">
        <v>54118</v>
      </c>
      <c r="I34" s="5">
        <v>42643</v>
      </c>
      <c r="J34" s="5">
        <v>56469</v>
      </c>
      <c r="K34" s="5">
        <v>54760</v>
      </c>
      <c r="L34" s="5">
        <v>173</v>
      </c>
      <c r="M34" s="28">
        <f t="shared" si="1"/>
        <v>1292.976</v>
      </c>
      <c r="N34" s="35">
        <f t="shared" si="0"/>
        <v>74.72435683260942</v>
      </c>
      <c r="O34" s="30">
        <f t="shared" si="0"/>
        <v>2.871747039388202</v>
      </c>
      <c r="P34" s="30">
        <f t="shared" si="0"/>
        <v>2.5387942235586736</v>
      </c>
      <c r="Q34" s="30">
        <f t="shared" si="0"/>
        <v>3.765576468550073</v>
      </c>
      <c r="R34" s="30">
        <f t="shared" si="0"/>
        <v>4.18553785994481</v>
      </c>
      <c r="S34" s="30">
        <f t="shared" si="0"/>
        <v>3.298050389179691</v>
      </c>
      <c r="T34" s="30">
        <f t="shared" si="0"/>
        <v>4.367366447637079</v>
      </c>
      <c r="U34" s="30">
        <f t="shared" si="0"/>
        <v>4.235190753734021</v>
      </c>
      <c r="V34" s="36" t="s">
        <v>38</v>
      </c>
    </row>
    <row r="35" spans="1:22" ht="15.75">
      <c r="A35" s="2" t="s">
        <v>57</v>
      </c>
      <c r="B35" s="14" t="s">
        <v>58</v>
      </c>
      <c r="C35" s="39">
        <v>1185114</v>
      </c>
      <c r="D35" s="5">
        <v>875291</v>
      </c>
      <c r="E35" s="5">
        <v>42565</v>
      </c>
      <c r="F35" s="5">
        <v>33172</v>
      </c>
      <c r="G35" s="5">
        <v>39868</v>
      </c>
      <c r="H35" s="5">
        <v>50578</v>
      </c>
      <c r="I35" s="5">
        <v>38380</v>
      </c>
      <c r="J35" s="5">
        <v>43475</v>
      </c>
      <c r="K35" s="5">
        <v>61785</v>
      </c>
      <c r="L35" s="5">
        <v>0</v>
      </c>
      <c r="M35" s="28">
        <f t="shared" si="1"/>
        <v>1185.114</v>
      </c>
      <c r="N35" s="35">
        <f t="shared" si="0"/>
        <v>73.85711416791972</v>
      </c>
      <c r="O35" s="30">
        <f t="shared" si="0"/>
        <v>3.591637597733214</v>
      </c>
      <c r="P35" s="30">
        <f t="shared" si="0"/>
        <v>2.799055618278073</v>
      </c>
      <c r="Q35" s="30">
        <f t="shared" si="0"/>
        <v>3.3640645541272822</v>
      </c>
      <c r="R35" s="30">
        <f t="shared" si="0"/>
        <v>4.267775083240937</v>
      </c>
      <c r="S35" s="30">
        <f t="shared" si="0"/>
        <v>3.238507012827458</v>
      </c>
      <c r="T35" s="30">
        <f t="shared" si="0"/>
        <v>3.6684234596840475</v>
      </c>
      <c r="U35" s="30">
        <f t="shared" si="0"/>
        <v>5.2134225061892785</v>
      </c>
      <c r="V35" s="37">
        <f t="shared" si="0"/>
        <v>0</v>
      </c>
    </row>
    <row r="36" spans="1:22" ht="15.75">
      <c r="A36" s="2" t="s">
        <v>59</v>
      </c>
      <c r="B36" s="14" t="s">
        <v>60</v>
      </c>
      <c r="C36" s="39">
        <v>1842971</v>
      </c>
      <c r="D36" s="5">
        <v>1237861</v>
      </c>
      <c r="E36" s="5">
        <v>39416</v>
      </c>
      <c r="F36" s="5">
        <v>56271</v>
      </c>
      <c r="G36" s="5">
        <v>65355</v>
      </c>
      <c r="H36" s="5">
        <v>82432</v>
      </c>
      <c r="I36" s="5">
        <v>56446</v>
      </c>
      <c r="J36" s="5">
        <v>47587</v>
      </c>
      <c r="K36" s="5">
        <v>256630</v>
      </c>
      <c r="L36" s="5">
        <v>973</v>
      </c>
      <c r="M36" s="28">
        <f t="shared" si="1"/>
        <v>1842.971</v>
      </c>
      <c r="N36" s="35">
        <f aca="true" t="shared" si="2" ref="N36:U64">(D36/$C36)*100</f>
        <v>67.16660218744624</v>
      </c>
      <c r="O36" s="30">
        <f t="shared" si="2"/>
        <v>2.138720576720958</v>
      </c>
      <c r="P36" s="30">
        <f t="shared" si="2"/>
        <v>3.053276475864243</v>
      </c>
      <c r="Q36" s="30">
        <f t="shared" si="2"/>
        <v>3.5461762556220364</v>
      </c>
      <c r="R36" s="30">
        <f t="shared" si="2"/>
        <v>4.472777922170234</v>
      </c>
      <c r="S36" s="30">
        <f t="shared" si="2"/>
        <v>3.0627720132329808</v>
      </c>
      <c r="T36" s="30">
        <f t="shared" si="2"/>
        <v>2.5820807815207076</v>
      </c>
      <c r="U36" s="30">
        <f t="shared" si="2"/>
        <v>13.92479859965241</v>
      </c>
      <c r="V36" s="30">
        <f>(L36/$C36)*100</f>
        <v>0.052795187770181946</v>
      </c>
    </row>
    <row r="37" spans="1:22" ht="15.75">
      <c r="A37" s="2" t="s">
        <v>61</v>
      </c>
      <c r="B37" s="14" t="s">
        <v>62</v>
      </c>
      <c r="C37" s="39">
        <v>1919859</v>
      </c>
      <c r="D37" s="5">
        <v>1263250</v>
      </c>
      <c r="E37" s="5">
        <v>76616</v>
      </c>
      <c r="F37" s="5">
        <v>70736</v>
      </c>
      <c r="G37" s="5">
        <v>87909</v>
      </c>
      <c r="H37" s="5">
        <v>69826</v>
      </c>
      <c r="I37" s="5">
        <v>60038</v>
      </c>
      <c r="J37" s="5">
        <v>66872</v>
      </c>
      <c r="K37" s="5">
        <v>224057</v>
      </c>
      <c r="L37" s="5">
        <v>555</v>
      </c>
      <c r="M37" s="28">
        <f t="shared" si="1"/>
        <v>1919.859</v>
      </c>
      <c r="N37" s="35">
        <f t="shared" si="2"/>
        <v>65.7991029549566</v>
      </c>
      <c r="O37" s="30">
        <f t="shared" si="2"/>
        <v>3.9907097344127873</v>
      </c>
      <c r="P37" s="30">
        <f t="shared" si="2"/>
        <v>3.684437242526665</v>
      </c>
      <c r="Q37" s="30">
        <f t="shared" si="2"/>
        <v>4.578930015172989</v>
      </c>
      <c r="R37" s="30">
        <f t="shared" si="2"/>
        <v>3.6370379283061935</v>
      </c>
      <c r="S37" s="30">
        <f t="shared" si="2"/>
        <v>3.1272088210644635</v>
      </c>
      <c r="T37" s="30">
        <f t="shared" si="2"/>
        <v>3.483172462144355</v>
      </c>
      <c r="U37" s="30">
        <f t="shared" si="2"/>
        <v>11.670492468457319</v>
      </c>
      <c r="V37" s="36" t="s">
        <v>38</v>
      </c>
    </row>
    <row r="38" spans="1:22" ht="15.75">
      <c r="A38" s="2" t="s">
        <v>63</v>
      </c>
      <c r="B38" s="14" t="s">
        <v>64</v>
      </c>
      <c r="C38" s="39">
        <v>676667</v>
      </c>
      <c r="D38" s="5">
        <v>466859</v>
      </c>
      <c r="E38" s="5">
        <v>13816</v>
      </c>
      <c r="F38" s="5">
        <v>38624</v>
      </c>
      <c r="G38" s="5">
        <v>39350</v>
      </c>
      <c r="H38" s="5">
        <v>28393</v>
      </c>
      <c r="I38" s="5">
        <v>10672</v>
      </c>
      <c r="J38" s="5">
        <v>18341</v>
      </c>
      <c r="K38" s="5">
        <v>60405</v>
      </c>
      <c r="L38" s="5">
        <v>207</v>
      </c>
      <c r="M38" s="28">
        <f t="shared" si="1"/>
        <v>676.667</v>
      </c>
      <c r="N38" s="35">
        <f t="shared" si="2"/>
        <v>68.99390689955325</v>
      </c>
      <c r="O38" s="30">
        <f t="shared" si="2"/>
        <v>2.04177239321557</v>
      </c>
      <c r="P38" s="30">
        <f t="shared" si="2"/>
        <v>5.707977483754934</v>
      </c>
      <c r="Q38" s="30">
        <f t="shared" si="2"/>
        <v>5.815268071296517</v>
      </c>
      <c r="R38" s="30">
        <f t="shared" si="2"/>
        <v>4.19600778521784</v>
      </c>
      <c r="S38" s="30">
        <f t="shared" si="2"/>
        <v>1.5771420802255762</v>
      </c>
      <c r="T38" s="30">
        <f t="shared" si="2"/>
        <v>2.7104912756200616</v>
      </c>
      <c r="U38" s="30">
        <f t="shared" si="2"/>
        <v>8.92684289318084</v>
      </c>
      <c r="V38" s="36" t="s">
        <v>38</v>
      </c>
    </row>
    <row r="39" spans="1:22" ht="15.75">
      <c r="A39" s="2" t="s">
        <v>65</v>
      </c>
      <c r="B39" s="14" t="s">
        <v>66</v>
      </c>
      <c r="C39" s="39">
        <v>2250339</v>
      </c>
      <c r="D39" s="5">
        <v>1169799</v>
      </c>
      <c r="E39" s="5">
        <v>478286</v>
      </c>
      <c r="F39" s="5">
        <v>50131</v>
      </c>
      <c r="G39" s="5">
        <v>50785</v>
      </c>
      <c r="H39" s="5">
        <v>107104</v>
      </c>
      <c r="I39" s="5">
        <v>197270</v>
      </c>
      <c r="J39" s="5">
        <v>151544</v>
      </c>
      <c r="K39" s="5">
        <v>44876</v>
      </c>
      <c r="L39" s="5">
        <v>544</v>
      </c>
      <c r="M39" s="28">
        <f t="shared" si="1"/>
        <v>2250.339</v>
      </c>
      <c r="N39" s="35">
        <f t="shared" si="2"/>
        <v>51.98323452599808</v>
      </c>
      <c r="O39" s="30">
        <f t="shared" si="2"/>
        <v>21.25395329325937</v>
      </c>
      <c r="P39" s="30">
        <f t="shared" si="2"/>
        <v>2.227708802984795</v>
      </c>
      <c r="Q39" s="30">
        <f t="shared" si="2"/>
        <v>2.2567710909334107</v>
      </c>
      <c r="R39" s="30">
        <f t="shared" si="2"/>
        <v>4.759460685701132</v>
      </c>
      <c r="S39" s="30">
        <f t="shared" si="2"/>
        <v>8.76623477618261</v>
      </c>
      <c r="T39" s="30">
        <f t="shared" si="2"/>
        <v>6.734274258233981</v>
      </c>
      <c r="U39" s="30">
        <f t="shared" si="2"/>
        <v>1.99418843116526</v>
      </c>
      <c r="V39" s="36" t="s">
        <v>38</v>
      </c>
    </row>
    <row r="40" spans="1:22" ht="15.75">
      <c r="A40" s="2" t="s">
        <v>67</v>
      </c>
      <c r="B40" s="14" t="s">
        <v>68</v>
      </c>
      <c r="C40" s="39">
        <v>2672061</v>
      </c>
      <c r="D40" s="5">
        <v>1404345</v>
      </c>
      <c r="E40" s="5">
        <v>122829</v>
      </c>
      <c r="F40" s="5">
        <v>308473</v>
      </c>
      <c r="G40" s="5">
        <v>305953</v>
      </c>
      <c r="H40" s="5">
        <v>163903</v>
      </c>
      <c r="I40" s="5">
        <v>113872</v>
      </c>
      <c r="J40" s="5">
        <v>227229</v>
      </c>
      <c r="K40" s="5">
        <v>25457</v>
      </c>
      <c r="L40" s="5">
        <v>0</v>
      </c>
      <c r="M40" s="28">
        <f t="shared" si="1"/>
        <v>2672.061</v>
      </c>
      <c r="N40" s="35">
        <f t="shared" si="2"/>
        <v>52.55662202322476</v>
      </c>
      <c r="O40" s="30">
        <f t="shared" si="2"/>
        <v>4.596788770915036</v>
      </c>
      <c r="P40" s="30">
        <f t="shared" si="2"/>
        <v>11.544384652895275</v>
      </c>
      <c r="Q40" s="30">
        <f t="shared" si="2"/>
        <v>11.450075428667235</v>
      </c>
      <c r="R40" s="30">
        <f t="shared" si="2"/>
        <v>6.1339542772414255</v>
      </c>
      <c r="S40" s="30">
        <f t="shared" si="2"/>
        <v>4.2615793576568795</v>
      </c>
      <c r="T40" s="30">
        <f t="shared" si="2"/>
        <v>8.503885203219538</v>
      </c>
      <c r="U40" s="30">
        <f t="shared" si="2"/>
        <v>0.9527102861798439</v>
      </c>
      <c r="V40" s="37">
        <f>(L40/$C40)*100</f>
        <v>0</v>
      </c>
    </row>
    <row r="41" spans="1:22" ht="15.75">
      <c r="A41" s="2" t="s">
        <v>69</v>
      </c>
      <c r="B41" s="14" t="s">
        <v>70</v>
      </c>
      <c r="C41" s="39">
        <v>4433482</v>
      </c>
      <c r="D41" s="5">
        <v>3126225</v>
      </c>
      <c r="E41" s="5">
        <v>207090</v>
      </c>
      <c r="F41" s="5">
        <v>142075</v>
      </c>
      <c r="G41" s="5">
        <v>124262</v>
      </c>
      <c r="H41" s="5">
        <v>199388</v>
      </c>
      <c r="I41" s="5">
        <v>153465</v>
      </c>
      <c r="J41" s="5">
        <v>214528</v>
      </c>
      <c r="K41" s="5">
        <v>266167</v>
      </c>
      <c r="L41" s="5">
        <v>282</v>
      </c>
      <c r="M41" s="28">
        <f t="shared" si="1"/>
        <v>4433.482</v>
      </c>
      <c r="N41" s="35">
        <f t="shared" si="2"/>
        <v>70.5139887790229</v>
      </c>
      <c r="O41" s="30">
        <f t="shared" si="2"/>
        <v>4.671046369422499</v>
      </c>
      <c r="P41" s="30">
        <f t="shared" si="2"/>
        <v>3.2045917858694364</v>
      </c>
      <c r="Q41" s="30">
        <f t="shared" si="2"/>
        <v>2.8028082667303034</v>
      </c>
      <c r="R41" s="30">
        <f t="shared" si="2"/>
        <v>4.4973228717292635</v>
      </c>
      <c r="S41" s="30">
        <f t="shared" si="2"/>
        <v>3.461500463969404</v>
      </c>
      <c r="T41" s="30">
        <f t="shared" si="2"/>
        <v>4.8388151795811964</v>
      </c>
      <c r="U41" s="30">
        <f t="shared" si="2"/>
        <v>6.003565594717651</v>
      </c>
      <c r="V41" s="36" t="s">
        <v>38</v>
      </c>
    </row>
    <row r="42" spans="1:22" ht="15.75">
      <c r="A42" s="2" t="s">
        <v>71</v>
      </c>
      <c r="B42" s="14" t="s">
        <v>72</v>
      </c>
      <c r="C42" s="39">
        <v>2212701</v>
      </c>
      <c r="D42" s="5">
        <v>1505429</v>
      </c>
      <c r="E42" s="5">
        <v>141321</v>
      </c>
      <c r="F42" s="5">
        <v>66171</v>
      </c>
      <c r="G42" s="5">
        <v>52651</v>
      </c>
      <c r="H42" s="5">
        <v>57857</v>
      </c>
      <c r="I42" s="5">
        <v>76405</v>
      </c>
      <c r="J42" s="5">
        <v>226856</v>
      </c>
      <c r="K42" s="5">
        <v>86011</v>
      </c>
      <c r="L42" s="5">
        <v>0</v>
      </c>
      <c r="M42" s="28">
        <f t="shared" si="1"/>
        <v>2212.701</v>
      </c>
      <c r="N42" s="35">
        <f t="shared" si="2"/>
        <v>68.03580782039688</v>
      </c>
      <c r="O42" s="30">
        <f t="shared" si="2"/>
        <v>6.386809605093504</v>
      </c>
      <c r="P42" s="30">
        <f t="shared" si="2"/>
        <v>2.9905079809698645</v>
      </c>
      <c r="Q42" s="30">
        <f t="shared" si="2"/>
        <v>2.379490044068313</v>
      </c>
      <c r="R42" s="30">
        <f t="shared" si="2"/>
        <v>2.6147681046829194</v>
      </c>
      <c r="S42" s="30">
        <f t="shared" si="2"/>
        <v>3.4530196352783316</v>
      </c>
      <c r="T42" s="30">
        <f t="shared" si="2"/>
        <v>10.252447122317927</v>
      </c>
      <c r="U42" s="30">
        <f t="shared" si="2"/>
        <v>3.8871496871922595</v>
      </c>
      <c r="V42" s="37">
        <f>(L42/$C42)*100</f>
        <v>0</v>
      </c>
    </row>
    <row r="43" spans="1:22" ht="15.75">
      <c r="A43" s="2" t="s">
        <v>73</v>
      </c>
      <c r="B43" s="14" t="s">
        <v>74</v>
      </c>
      <c r="C43" s="39">
        <v>1221240</v>
      </c>
      <c r="D43" s="5">
        <v>848008</v>
      </c>
      <c r="E43" s="5">
        <v>18927</v>
      </c>
      <c r="F43" s="5">
        <v>32960</v>
      </c>
      <c r="G43" s="5">
        <v>46812</v>
      </c>
      <c r="H43" s="5">
        <v>64771</v>
      </c>
      <c r="I43" s="5">
        <v>20547</v>
      </c>
      <c r="J43" s="5">
        <v>19901</v>
      </c>
      <c r="K43" s="5">
        <v>168392</v>
      </c>
      <c r="L43" s="5">
        <v>922</v>
      </c>
      <c r="M43" s="28">
        <f t="shared" si="1"/>
        <v>1221.24</v>
      </c>
      <c r="N43" s="35">
        <f t="shared" si="2"/>
        <v>69.43827585077462</v>
      </c>
      <c r="O43" s="30">
        <f t="shared" si="2"/>
        <v>1.5498182175493762</v>
      </c>
      <c r="P43" s="30">
        <f t="shared" si="2"/>
        <v>2.6988962038583737</v>
      </c>
      <c r="Q43" s="30">
        <f t="shared" si="2"/>
        <v>3.8331531885624446</v>
      </c>
      <c r="R43" s="30">
        <f t="shared" si="2"/>
        <v>5.303707706920834</v>
      </c>
      <c r="S43" s="30">
        <f t="shared" si="2"/>
        <v>1.6824702761128032</v>
      </c>
      <c r="T43" s="30">
        <f t="shared" si="2"/>
        <v>1.6295732206609674</v>
      </c>
      <c r="U43" s="30">
        <f t="shared" si="2"/>
        <v>13.788608299760899</v>
      </c>
      <c r="V43" s="30">
        <f>(L43/$C43)*100</f>
        <v>0.07549703579967902</v>
      </c>
    </row>
    <row r="44" spans="1:22" ht="15.75">
      <c r="A44" s="2" t="s">
        <v>75</v>
      </c>
      <c r="B44" s="14" t="s">
        <v>76</v>
      </c>
      <c r="C44" s="39">
        <v>2564340</v>
      </c>
      <c r="D44" s="5">
        <v>1778280</v>
      </c>
      <c r="E44" s="5">
        <v>92375</v>
      </c>
      <c r="F44" s="5">
        <v>85256</v>
      </c>
      <c r="G44" s="5">
        <v>142944</v>
      </c>
      <c r="H44" s="5">
        <v>106052</v>
      </c>
      <c r="I44" s="5">
        <v>79759</v>
      </c>
      <c r="J44" s="5">
        <v>90506</v>
      </c>
      <c r="K44" s="5">
        <v>187347</v>
      </c>
      <c r="L44" s="5">
        <v>1821</v>
      </c>
      <c r="M44" s="28">
        <f t="shared" si="1"/>
        <v>2564.34</v>
      </c>
      <c r="N44" s="35">
        <f t="shared" si="2"/>
        <v>69.34649851423758</v>
      </c>
      <c r="O44" s="30">
        <f t="shared" si="2"/>
        <v>3.602291427813784</v>
      </c>
      <c r="P44" s="30">
        <f t="shared" si="2"/>
        <v>3.3246761349899</v>
      </c>
      <c r="Q44" s="30">
        <f t="shared" si="2"/>
        <v>5.574299819836683</v>
      </c>
      <c r="R44" s="30">
        <f t="shared" si="2"/>
        <v>4.135645039269364</v>
      </c>
      <c r="S44" s="30">
        <f t="shared" si="2"/>
        <v>3.1103129850175875</v>
      </c>
      <c r="T44" s="30">
        <f t="shared" si="2"/>
        <v>3.5294071768954196</v>
      </c>
      <c r="U44" s="30">
        <f t="shared" si="2"/>
        <v>7.305856477690166</v>
      </c>
      <c r="V44" s="30">
        <f>(L44/$C44)*100</f>
        <v>0.0710124242495145</v>
      </c>
    </row>
    <row r="45" spans="1:22" ht="15.75">
      <c r="A45" s="2" t="s">
        <v>77</v>
      </c>
      <c r="B45" s="14" t="s">
        <v>78</v>
      </c>
      <c r="C45" s="39">
        <v>423262</v>
      </c>
      <c r="D45" s="5">
        <v>295754</v>
      </c>
      <c r="E45" s="5">
        <v>9041</v>
      </c>
      <c r="F45" s="5">
        <v>13764</v>
      </c>
      <c r="G45" s="5">
        <v>17762</v>
      </c>
      <c r="H45" s="5">
        <v>13500</v>
      </c>
      <c r="I45" s="5">
        <v>7808</v>
      </c>
      <c r="J45" s="5">
        <v>10805</v>
      </c>
      <c r="K45" s="5">
        <v>54244</v>
      </c>
      <c r="L45" s="5">
        <v>584</v>
      </c>
      <c r="M45" s="28">
        <f t="shared" si="1"/>
        <v>423.262</v>
      </c>
      <c r="N45" s="35">
        <f t="shared" si="2"/>
        <v>69.87492380605866</v>
      </c>
      <c r="O45" s="30">
        <f t="shared" si="2"/>
        <v>2.13602922067183</v>
      </c>
      <c r="P45" s="30">
        <f t="shared" si="2"/>
        <v>3.2518865383615823</v>
      </c>
      <c r="Q45" s="30">
        <f t="shared" si="2"/>
        <v>4.196455150710435</v>
      </c>
      <c r="R45" s="30">
        <f t="shared" si="2"/>
        <v>3.189513823589172</v>
      </c>
      <c r="S45" s="30">
        <f t="shared" si="2"/>
        <v>1.8447202914506855</v>
      </c>
      <c r="T45" s="30">
        <f t="shared" si="2"/>
        <v>2.5527923602874814</v>
      </c>
      <c r="U45" s="30">
        <f t="shared" si="2"/>
        <v>12.815702803464522</v>
      </c>
      <c r="V45" s="30">
        <f>(L45/$C45)*100</f>
        <v>0.1379760054056353</v>
      </c>
    </row>
    <row r="46" spans="1:22" ht="15.75">
      <c r="A46" s="2" t="s">
        <v>79</v>
      </c>
      <c r="B46" s="14" t="s">
        <v>80</v>
      </c>
      <c r="C46" s="39">
        <v>757743</v>
      </c>
      <c r="D46" s="5">
        <v>559811</v>
      </c>
      <c r="E46" s="5">
        <v>25271</v>
      </c>
      <c r="F46" s="5">
        <v>15384</v>
      </c>
      <c r="G46" s="5">
        <v>18088</v>
      </c>
      <c r="H46" s="5">
        <v>26931</v>
      </c>
      <c r="I46" s="5">
        <v>35257</v>
      </c>
      <c r="J46" s="5">
        <v>42825</v>
      </c>
      <c r="K46" s="5">
        <v>33931</v>
      </c>
      <c r="L46" s="5">
        <v>245</v>
      </c>
      <c r="M46" s="28">
        <f t="shared" si="1"/>
        <v>757.743</v>
      </c>
      <c r="N46" s="35">
        <f t="shared" si="2"/>
        <v>73.87874252879935</v>
      </c>
      <c r="O46" s="30">
        <f t="shared" si="2"/>
        <v>3.3350357575061733</v>
      </c>
      <c r="P46" s="30">
        <f t="shared" si="2"/>
        <v>2.0302398042608116</v>
      </c>
      <c r="Q46" s="30">
        <f t="shared" si="2"/>
        <v>2.3870890262265703</v>
      </c>
      <c r="R46" s="30">
        <f t="shared" si="2"/>
        <v>3.554107395251424</v>
      </c>
      <c r="S46" s="30">
        <f t="shared" si="2"/>
        <v>4.652896826496582</v>
      </c>
      <c r="T46" s="30">
        <f t="shared" si="2"/>
        <v>5.65165234122915</v>
      </c>
      <c r="U46" s="30">
        <f t="shared" si="2"/>
        <v>4.477903458032604</v>
      </c>
      <c r="V46" s="36" t="s">
        <v>38</v>
      </c>
    </row>
    <row r="47" spans="1:22" ht="15.75">
      <c r="A47" s="2" t="s">
        <v>81</v>
      </c>
      <c r="B47" s="14" t="s">
        <v>82</v>
      </c>
      <c r="C47" s="39">
        <v>976446</v>
      </c>
      <c r="D47" s="5">
        <v>533542</v>
      </c>
      <c r="E47" s="5">
        <v>54802</v>
      </c>
      <c r="F47" s="5">
        <v>19248</v>
      </c>
      <c r="G47" s="5">
        <v>76131</v>
      </c>
      <c r="H47" s="5">
        <v>106060</v>
      </c>
      <c r="I47" s="5">
        <v>48741</v>
      </c>
      <c r="J47" s="5">
        <v>59559</v>
      </c>
      <c r="K47" s="5">
        <v>76655</v>
      </c>
      <c r="L47" s="5">
        <v>1708</v>
      </c>
      <c r="M47" s="28">
        <f t="shared" si="1"/>
        <v>976.446</v>
      </c>
      <c r="N47" s="35">
        <f t="shared" si="2"/>
        <v>54.64121927889509</v>
      </c>
      <c r="O47" s="30">
        <f t="shared" si="2"/>
        <v>5.612394336194731</v>
      </c>
      <c r="P47" s="30">
        <f t="shared" si="2"/>
        <v>1.9712303598970142</v>
      </c>
      <c r="Q47" s="30">
        <f t="shared" si="2"/>
        <v>7.796744520434309</v>
      </c>
      <c r="R47" s="30">
        <f t="shared" si="2"/>
        <v>10.861839774037684</v>
      </c>
      <c r="S47" s="30">
        <f t="shared" si="2"/>
        <v>4.991673886727991</v>
      </c>
      <c r="T47" s="30">
        <f t="shared" si="2"/>
        <v>6.09956925421375</v>
      </c>
      <c r="U47" s="30">
        <f t="shared" si="2"/>
        <v>7.850408522335081</v>
      </c>
      <c r="V47" s="30">
        <f>(L47/$C47)*100</f>
        <v>0.17492006726434436</v>
      </c>
    </row>
    <row r="48" spans="1:22" ht="15.75">
      <c r="A48" s="2" t="s">
        <v>83</v>
      </c>
      <c r="B48" s="14" t="s">
        <v>84</v>
      </c>
      <c r="C48" s="39">
        <v>575671</v>
      </c>
      <c r="D48" s="5">
        <v>361877</v>
      </c>
      <c r="E48" s="5">
        <v>27211</v>
      </c>
      <c r="F48" s="5">
        <v>35273</v>
      </c>
      <c r="G48" s="5">
        <v>35727</v>
      </c>
      <c r="H48" s="5">
        <v>29020</v>
      </c>
      <c r="I48" s="5">
        <v>21506</v>
      </c>
      <c r="J48" s="5">
        <v>27778</v>
      </c>
      <c r="K48" s="5">
        <v>37141</v>
      </c>
      <c r="L48" s="5">
        <v>138</v>
      </c>
      <c r="M48" s="28">
        <f t="shared" si="1"/>
        <v>575.671</v>
      </c>
      <c r="N48" s="35">
        <f t="shared" si="2"/>
        <v>62.861773478254065</v>
      </c>
      <c r="O48" s="30">
        <f t="shared" si="2"/>
        <v>4.726831818868764</v>
      </c>
      <c r="P48" s="30">
        <f t="shared" si="2"/>
        <v>6.1272845079915434</v>
      </c>
      <c r="Q48" s="30">
        <f t="shared" si="2"/>
        <v>6.206148998299376</v>
      </c>
      <c r="R48" s="30">
        <f t="shared" si="2"/>
        <v>5.0410738077825705</v>
      </c>
      <c r="S48" s="30">
        <f t="shared" si="2"/>
        <v>3.735814380088627</v>
      </c>
      <c r="T48" s="30">
        <f t="shared" si="2"/>
        <v>4.825325576588017</v>
      </c>
      <c r="U48" s="30">
        <f t="shared" si="2"/>
        <v>6.451775406438748</v>
      </c>
      <c r="V48" s="36" t="s">
        <v>38</v>
      </c>
    </row>
    <row r="49" spans="1:22" ht="15.75">
      <c r="A49" s="2" t="s">
        <v>85</v>
      </c>
      <c r="B49" s="14" t="s">
        <v>86</v>
      </c>
      <c r="C49" s="39">
        <v>3414739</v>
      </c>
      <c r="D49" s="5">
        <v>1864502</v>
      </c>
      <c r="E49" s="5">
        <v>286111</v>
      </c>
      <c r="F49" s="5">
        <v>361388</v>
      </c>
      <c r="G49" s="5">
        <v>212172</v>
      </c>
      <c r="H49" s="5">
        <v>154241</v>
      </c>
      <c r="I49" s="5">
        <v>172531</v>
      </c>
      <c r="J49" s="5">
        <v>332855</v>
      </c>
      <c r="K49" s="5">
        <v>30832</v>
      </c>
      <c r="L49" s="5">
        <v>107</v>
      </c>
      <c r="M49" s="28">
        <f t="shared" si="1"/>
        <v>3414.739</v>
      </c>
      <c r="N49" s="35">
        <f t="shared" si="2"/>
        <v>54.60159619812818</v>
      </c>
      <c r="O49" s="30">
        <f t="shared" si="2"/>
        <v>8.378707713825273</v>
      </c>
      <c r="P49" s="30">
        <f t="shared" si="2"/>
        <v>10.583180735043001</v>
      </c>
      <c r="Q49" s="30">
        <f t="shared" si="2"/>
        <v>6.21341777512132</v>
      </c>
      <c r="R49" s="30">
        <f t="shared" si="2"/>
        <v>4.516919155461077</v>
      </c>
      <c r="S49" s="30">
        <f t="shared" si="2"/>
        <v>5.052538422409443</v>
      </c>
      <c r="T49" s="30">
        <f t="shared" si="2"/>
        <v>9.747597107714528</v>
      </c>
      <c r="U49" s="30">
        <f t="shared" si="2"/>
        <v>0.9029094170886853</v>
      </c>
      <c r="V49" s="36" t="s">
        <v>38</v>
      </c>
    </row>
    <row r="50" spans="1:22" ht="15.75">
      <c r="A50" s="2" t="s">
        <v>87</v>
      </c>
      <c r="B50" s="14" t="s">
        <v>88</v>
      </c>
      <c r="C50" s="39">
        <v>825540</v>
      </c>
      <c r="D50" s="5">
        <v>516468</v>
      </c>
      <c r="E50" s="5">
        <v>34534</v>
      </c>
      <c r="F50" s="5">
        <v>18667</v>
      </c>
      <c r="G50" s="5">
        <v>34401</v>
      </c>
      <c r="H50" s="5">
        <v>26636</v>
      </c>
      <c r="I50" s="5">
        <v>19605</v>
      </c>
      <c r="J50" s="5">
        <v>35238</v>
      </c>
      <c r="K50" s="5">
        <v>137315</v>
      </c>
      <c r="L50" s="5">
        <v>2676</v>
      </c>
      <c r="M50" s="28">
        <f t="shared" si="1"/>
        <v>825.54</v>
      </c>
      <c r="N50" s="35">
        <f t="shared" si="2"/>
        <v>62.56123264772149</v>
      </c>
      <c r="O50" s="30">
        <f t="shared" si="2"/>
        <v>4.183201298543984</v>
      </c>
      <c r="P50" s="30">
        <f t="shared" si="2"/>
        <v>2.26118661724447</v>
      </c>
      <c r="Q50" s="30">
        <f t="shared" si="2"/>
        <v>4.167090631586598</v>
      </c>
      <c r="R50" s="30">
        <f t="shared" si="2"/>
        <v>3.226494173510672</v>
      </c>
      <c r="S50" s="30">
        <f t="shared" si="2"/>
        <v>2.374809215786031</v>
      </c>
      <c r="T50" s="30">
        <f t="shared" si="2"/>
        <v>4.2684788138672864</v>
      </c>
      <c r="U50" s="30">
        <f t="shared" si="2"/>
        <v>16.633355137243502</v>
      </c>
      <c r="V50" s="30">
        <f>(L50/$C50)*100</f>
        <v>0.3241514644959663</v>
      </c>
    </row>
    <row r="51" spans="1:22" ht="15.75">
      <c r="A51" s="2" t="s">
        <v>89</v>
      </c>
      <c r="B51" s="14" t="s">
        <v>90</v>
      </c>
      <c r="C51" s="39">
        <v>7819359</v>
      </c>
      <c r="D51" s="5">
        <v>3308180</v>
      </c>
      <c r="E51" s="5">
        <v>372694</v>
      </c>
      <c r="F51" s="5">
        <v>874280</v>
      </c>
      <c r="G51" s="5">
        <v>573366</v>
      </c>
      <c r="H51" s="5">
        <v>404874</v>
      </c>
      <c r="I51" s="5">
        <v>314017</v>
      </c>
      <c r="J51" s="5">
        <v>1767784</v>
      </c>
      <c r="K51" s="5">
        <v>203583</v>
      </c>
      <c r="L51" s="5">
        <v>581</v>
      </c>
      <c r="M51" s="28">
        <f t="shared" si="1"/>
        <v>7819.359</v>
      </c>
      <c r="N51" s="35">
        <f t="shared" si="2"/>
        <v>42.30755999308895</v>
      </c>
      <c r="O51" s="30">
        <f t="shared" si="2"/>
        <v>4.766298618595207</v>
      </c>
      <c r="P51" s="30">
        <f t="shared" si="2"/>
        <v>11.1809676470923</v>
      </c>
      <c r="Q51" s="30">
        <f t="shared" si="2"/>
        <v>7.332647087823951</v>
      </c>
      <c r="R51" s="30">
        <f t="shared" si="2"/>
        <v>5.177841303871583</v>
      </c>
      <c r="S51" s="30">
        <f t="shared" si="2"/>
        <v>4.015891839727527</v>
      </c>
      <c r="T51" s="30">
        <f t="shared" si="2"/>
        <v>22.60778664849638</v>
      </c>
      <c r="U51" s="30">
        <f t="shared" si="2"/>
        <v>2.6035765847302828</v>
      </c>
      <c r="V51" s="36" t="s">
        <v>38</v>
      </c>
    </row>
    <row r="52" spans="1:22" ht="15.75">
      <c r="A52" s="2" t="s">
        <v>91</v>
      </c>
      <c r="B52" s="14" t="s">
        <v>92</v>
      </c>
      <c r="C52" s="39">
        <v>3860078</v>
      </c>
      <c r="D52" s="5">
        <v>2500559</v>
      </c>
      <c r="E52" s="5">
        <v>107357</v>
      </c>
      <c r="F52" s="5">
        <v>88956</v>
      </c>
      <c r="G52" s="5">
        <v>111627</v>
      </c>
      <c r="H52" s="5">
        <v>177984</v>
      </c>
      <c r="I52" s="5">
        <v>133334</v>
      </c>
      <c r="J52" s="5">
        <v>90578</v>
      </c>
      <c r="K52" s="5">
        <v>649277</v>
      </c>
      <c r="L52" s="5">
        <v>406</v>
      </c>
      <c r="M52" s="28">
        <f t="shared" si="1"/>
        <v>3860.078</v>
      </c>
      <c r="N52" s="35">
        <f t="shared" si="2"/>
        <v>64.7800122173697</v>
      </c>
      <c r="O52" s="30">
        <f t="shared" si="2"/>
        <v>2.7812132293699765</v>
      </c>
      <c r="P52" s="30">
        <f t="shared" si="2"/>
        <v>2.3045130176125976</v>
      </c>
      <c r="Q52" s="30">
        <f t="shared" si="2"/>
        <v>2.891832755711154</v>
      </c>
      <c r="R52" s="30">
        <f t="shared" si="2"/>
        <v>4.610891282507763</v>
      </c>
      <c r="S52" s="30">
        <f t="shared" si="2"/>
        <v>3.4541789051931073</v>
      </c>
      <c r="T52" s="30">
        <f t="shared" si="2"/>
        <v>2.3465328938948904</v>
      </c>
      <c r="U52" s="30">
        <f t="shared" si="2"/>
        <v>16.82030777616411</v>
      </c>
      <c r="V52" s="36" t="s">
        <v>38</v>
      </c>
    </row>
    <row r="53" spans="1:22" ht="15.75">
      <c r="A53" s="2" t="s">
        <v>93</v>
      </c>
      <c r="B53" s="14" t="s">
        <v>94</v>
      </c>
      <c r="C53" s="39">
        <v>300815</v>
      </c>
      <c r="D53" s="5">
        <v>190343</v>
      </c>
      <c r="E53" s="5">
        <v>11305</v>
      </c>
      <c r="F53" s="5">
        <v>7325</v>
      </c>
      <c r="G53" s="5">
        <v>14231</v>
      </c>
      <c r="H53" s="5">
        <v>12889</v>
      </c>
      <c r="I53" s="5">
        <v>14562</v>
      </c>
      <c r="J53" s="5">
        <v>24066</v>
      </c>
      <c r="K53" s="5">
        <v>25948</v>
      </c>
      <c r="L53" s="5">
        <v>146</v>
      </c>
      <c r="M53" s="28">
        <f t="shared" si="1"/>
        <v>300.815</v>
      </c>
      <c r="N53" s="35">
        <f t="shared" si="2"/>
        <v>63.2757674982963</v>
      </c>
      <c r="O53" s="30">
        <f t="shared" si="2"/>
        <v>3.7581237637750777</v>
      </c>
      <c r="P53" s="30">
        <f t="shared" si="2"/>
        <v>2.4350514435782786</v>
      </c>
      <c r="Q53" s="30">
        <f t="shared" si="2"/>
        <v>4.730814620281568</v>
      </c>
      <c r="R53" s="30">
        <f t="shared" si="2"/>
        <v>4.284693250004155</v>
      </c>
      <c r="S53" s="30">
        <f t="shared" si="2"/>
        <v>4.840849026810498</v>
      </c>
      <c r="T53" s="30">
        <f t="shared" si="2"/>
        <v>8.000265944184964</v>
      </c>
      <c r="U53" s="30">
        <f t="shared" si="2"/>
        <v>8.625899639313198</v>
      </c>
      <c r="V53" s="36" t="s">
        <v>38</v>
      </c>
    </row>
    <row r="54" spans="1:22" ht="15.75">
      <c r="A54" s="2" t="s">
        <v>95</v>
      </c>
      <c r="B54" s="14" t="s">
        <v>96</v>
      </c>
      <c r="C54" s="39">
        <v>4966746</v>
      </c>
      <c r="D54" s="5">
        <v>3381952</v>
      </c>
      <c r="E54" s="5">
        <v>230512</v>
      </c>
      <c r="F54" s="5">
        <v>219113</v>
      </c>
      <c r="G54" s="5">
        <v>234111</v>
      </c>
      <c r="H54" s="5">
        <v>235564</v>
      </c>
      <c r="I54" s="5">
        <v>205148</v>
      </c>
      <c r="J54" s="5">
        <v>242319</v>
      </c>
      <c r="K54" s="5">
        <v>216790</v>
      </c>
      <c r="L54" s="5">
        <v>1237</v>
      </c>
      <c r="M54" s="28">
        <f t="shared" si="1"/>
        <v>4966.746</v>
      </c>
      <c r="N54" s="35">
        <f t="shared" si="2"/>
        <v>68.0919056460709</v>
      </c>
      <c r="O54" s="30">
        <f t="shared" si="2"/>
        <v>4.641107074933971</v>
      </c>
      <c r="P54" s="30">
        <f t="shared" si="2"/>
        <v>4.41160067376105</v>
      </c>
      <c r="Q54" s="30">
        <f t="shared" si="2"/>
        <v>4.713569004736703</v>
      </c>
      <c r="R54" s="30">
        <f t="shared" si="2"/>
        <v>4.7428235710060465</v>
      </c>
      <c r="S54" s="30">
        <f t="shared" si="2"/>
        <v>4.130430668288654</v>
      </c>
      <c r="T54" s="30">
        <f t="shared" si="2"/>
        <v>4.878828109993948</v>
      </c>
      <c r="U54" s="30">
        <f t="shared" si="2"/>
        <v>4.364829608761954</v>
      </c>
      <c r="V54" s="36" t="s">
        <v>38</v>
      </c>
    </row>
    <row r="55" spans="1:22" ht="15.75">
      <c r="A55" s="2" t="s">
        <v>97</v>
      </c>
      <c r="B55" s="14" t="s">
        <v>98</v>
      </c>
      <c r="C55" s="39">
        <v>1572756</v>
      </c>
      <c r="D55" s="5">
        <v>1141563</v>
      </c>
      <c r="E55" s="5">
        <v>32039</v>
      </c>
      <c r="F55" s="5">
        <v>32353</v>
      </c>
      <c r="G55" s="5">
        <v>48322</v>
      </c>
      <c r="H55" s="5">
        <v>60592</v>
      </c>
      <c r="I55" s="5">
        <v>51187</v>
      </c>
      <c r="J55" s="5">
        <v>56865</v>
      </c>
      <c r="K55" s="5">
        <v>149100</v>
      </c>
      <c r="L55" s="5">
        <v>735</v>
      </c>
      <c r="M55" s="28">
        <f t="shared" si="1"/>
        <v>1572.756</v>
      </c>
      <c r="N55" s="35">
        <f t="shared" si="2"/>
        <v>72.58360483126435</v>
      </c>
      <c r="O55" s="30">
        <f t="shared" si="2"/>
        <v>2.0371246398042673</v>
      </c>
      <c r="P55" s="30">
        <f t="shared" si="2"/>
        <v>2.0570895930455837</v>
      </c>
      <c r="Q55" s="30">
        <f t="shared" si="2"/>
        <v>3.0724409889391615</v>
      </c>
      <c r="R55" s="30">
        <f t="shared" si="2"/>
        <v>3.85260014903774</v>
      </c>
      <c r="S55" s="30">
        <f t="shared" si="2"/>
        <v>3.254605291602766</v>
      </c>
      <c r="T55" s="30">
        <f t="shared" si="2"/>
        <v>3.6156275989409674</v>
      </c>
      <c r="U55" s="30">
        <f t="shared" si="2"/>
        <v>9.480173656943608</v>
      </c>
      <c r="V55" s="36" t="s">
        <v>38</v>
      </c>
    </row>
    <row r="56" spans="1:22" ht="15.75">
      <c r="A56" s="2" t="s">
        <v>99</v>
      </c>
      <c r="B56" s="14" t="s">
        <v>100</v>
      </c>
      <c r="C56" s="39">
        <v>1535381</v>
      </c>
      <c r="D56" s="5">
        <v>960158</v>
      </c>
      <c r="E56" s="5">
        <v>52659</v>
      </c>
      <c r="F56" s="5">
        <v>55101</v>
      </c>
      <c r="G56" s="5">
        <v>78512</v>
      </c>
      <c r="H56" s="5">
        <v>64949</v>
      </c>
      <c r="I56" s="5">
        <v>54920</v>
      </c>
      <c r="J56" s="5">
        <v>113166</v>
      </c>
      <c r="K56" s="5">
        <v>152182</v>
      </c>
      <c r="L56" s="5">
        <v>3734</v>
      </c>
      <c r="M56" s="28">
        <f t="shared" si="1"/>
        <v>1535.381</v>
      </c>
      <c r="N56" s="35">
        <f t="shared" si="2"/>
        <v>62.53548793426518</v>
      </c>
      <c r="O56" s="30">
        <f t="shared" si="2"/>
        <v>3.4297024647302528</v>
      </c>
      <c r="P56" s="30">
        <f t="shared" si="2"/>
        <v>3.5887509354355696</v>
      </c>
      <c r="Q56" s="30">
        <f t="shared" si="2"/>
        <v>5.113519054879538</v>
      </c>
      <c r="R56" s="30">
        <f t="shared" si="2"/>
        <v>4.230155251367576</v>
      </c>
      <c r="S56" s="30">
        <f t="shared" si="2"/>
        <v>3.576962330522522</v>
      </c>
      <c r="T56" s="30">
        <f t="shared" si="2"/>
        <v>7.370548417624029</v>
      </c>
      <c r="U56" s="30">
        <f t="shared" si="2"/>
        <v>9.91167664573158</v>
      </c>
      <c r="V56" s="30">
        <f>(L56/$C56)*100</f>
        <v>0.24319696544375632</v>
      </c>
    </row>
    <row r="57" spans="1:22" ht="15.75">
      <c r="A57" s="2" t="s">
        <v>101</v>
      </c>
      <c r="B57" s="14" t="s">
        <v>102</v>
      </c>
      <c r="C57" s="39">
        <v>5385729</v>
      </c>
      <c r="D57" s="5">
        <v>3107111</v>
      </c>
      <c r="E57" s="5">
        <v>948302</v>
      </c>
      <c r="F57" s="5">
        <v>270004</v>
      </c>
      <c r="G57" s="5">
        <v>228108</v>
      </c>
      <c r="H57" s="5">
        <v>170821</v>
      </c>
      <c r="I57" s="5">
        <v>117477</v>
      </c>
      <c r="J57" s="5">
        <v>293062</v>
      </c>
      <c r="K57" s="5">
        <v>249493</v>
      </c>
      <c r="L57" s="5">
        <v>1351</v>
      </c>
      <c r="M57" s="28">
        <f t="shared" si="1"/>
        <v>5385.729</v>
      </c>
      <c r="N57" s="35">
        <f t="shared" si="2"/>
        <v>57.69155856152436</v>
      </c>
      <c r="O57" s="30">
        <f t="shared" si="2"/>
        <v>17.60768133710404</v>
      </c>
      <c r="P57" s="30">
        <f t="shared" si="2"/>
        <v>5.0133231731488905</v>
      </c>
      <c r="Q57" s="30">
        <f t="shared" si="2"/>
        <v>4.235415484143372</v>
      </c>
      <c r="R57" s="30">
        <f t="shared" si="2"/>
        <v>3.171734040090023</v>
      </c>
      <c r="S57" s="30">
        <f t="shared" si="2"/>
        <v>2.1812645976060066</v>
      </c>
      <c r="T57" s="30">
        <f t="shared" si="2"/>
        <v>5.441454629447564</v>
      </c>
      <c r="U57" s="30">
        <f t="shared" si="2"/>
        <v>4.632483364833248</v>
      </c>
      <c r="V57" s="36" t="s">
        <v>38</v>
      </c>
    </row>
    <row r="58" spans="1:22" ht="15.75">
      <c r="A58" s="2" t="s">
        <v>103</v>
      </c>
      <c r="B58" s="14" t="s">
        <v>104</v>
      </c>
      <c r="C58" s="39">
        <v>446305</v>
      </c>
      <c r="D58" s="5">
        <v>249419</v>
      </c>
      <c r="E58" s="5">
        <v>13432</v>
      </c>
      <c r="F58" s="5">
        <v>53259</v>
      </c>
      <c r="G58" s="5">
        <v>55953</v>
      </c>
      <c r="H58" s="5">
        <v>22181</v>
      </c>
      <c r="I58" s="5">
        <v>14267</v>
      </c>
      <c r="J58" s="5">
        <v>33504</v>
      </c>
      <c r="K58" s="5">
        <v>4290</v>
      </c>
      <c r="L58" s="5">
        <v>0</v>
      </c>
      <c r="M58" s="28">
        <f t="shared" si="1"/>
        <v>446.305</v>
      </c>
      <c r="N58" s="35">
        <f t="shared" si="2"/>
        <v>55.88532505797604</v>
      </c>
      <c r="O58" s="30">
        <f t="shared" si="2"/>
        <v>3.009601057572736</v>
      </c>
      <c r="P58" s="30">
        <f t="shared" si="2"/>
        <v>11.93331914273871</v>
      </c>
      <c r="Q58" s="30">
        <f t="shared" si="2"/>
        <v>12.536942225608048</v>
      </c>
      <c r="R58" s="30">
        <f t="shared" si="2"/>
        <v>4.969919673765698</v>
      </c>
      <c r="S58" s="30">
        <f t="shared" si="2"/>
        <v>3.1966928445793794</v>
      </c>
      <c r="T58" s="30">
        <f t="shared" si="2"/>
        <v>7.506973930383929</v>
      </c>
      <c r="U58" s="30">
        <f t="shared" si="2"/>
        <v>0.9612260673754496</v>
      </c>
      <c r="V58" s="37">
        <f>(L58/$C58)*100</f>
        <v>0</v>
      </c>
    </row>
    <row r="59" spans="1:22" ht="15.75">
      <c r="A59" s="2" t="s">
        <v>105</v>
      </c>
      <c r="B59" s="14" t="s">
        <v>106</v>
      </c>
      <c r="C59" s="39">
        <v>1890682</v>
      </c>
      <c r="D59" s="5">
        <v>1146471</v>
      </c>
      <c r="E59" s="5">
        <v>55709</v>
      </c>
      <c r="F59" s="5">
        <v>45242</v>
      </c>
      <c r="G59" s="5">
        <v>64219</v>
      </c>
      <c r="H59" s="5">
        <v>89651</v>
      </c>
      <c r="I59" s="5">
        <v>69951</v>
      </c>
      <c r="J59" s="5">
        <v>63018</v>
      </c>
      <c r="K59" s="5">
        <v>355776</v>
      </c>
      <c r="L59" s="5">
        <v>645</v>
      </c>
      <c r="M59" s="28">
        <f t="shared" si="1"/>
        <v>1890.682</v>
      </c>
      <c r="N59" s="35">
        <f t="shared" si="2"/>
        <v>60.63796027042094</v>
      </c>
      <c r="O59" s="30">
        <f t="shared" si="2"/>
        <v>2.9465029021273805</v>
      </c>
      <c r="P59" s="30">
        <f t="shared" si="2"/>
        <v>2.392893146494228</v>
      </c>
      <c r="Q59" s="30">
        <f t="shared" si="2"/>
        <v>3.396605034585404</v>
      </c>
      <c r="R59" s="30">
        <f t="shared" si="2"/>
        <v>4.741728117155609</v>
      </c>
      <c r="S59" s="30">
        <f t="shared" si="2"/>
        <v>3.699776059644086</v>
      </c>
      <c r="T59" s="30">
        <f t="shared" si="2"/>
        <v>3.3330829827543713</v>
      </c>
      <c r="U59" s="30">
        <f t="shared" si="2"/>
        <v>18.817336812853775</v>
      </c>
      <c r="V59" s="36" t="s">
        <v>38</v>
      </c>
    </row>
    <row r="60" spans="1:22" ht="15.75">
      <c r="A60" s="2" t="s">
        <v>107</v>
      </c>
      <c r="B60" s="14" t="s">
        <v>108</v>
      </c>
      <c r="C60" s="39">
        <v>342620</v>
      </c>
      <c r="D60" s="5">
        <v>225340</v>
      </c>
      <c r="E60" s="5">
        <v>10854</v>
      </c>
      <c r="F60" s="5">
        <v>9531</v>
      </c>
      <c r="G60" s="5">
        <v>13368</v>
      </c>
      <c r="H60" s="5">
        <v>11957</v>
      </c>
      <c r="I60" s="5">
        <v>12946</v>
      </c>
      <c r="J60" s="5">
        <v>17070</v>
      </c>
      <c r="K60" s="5">
        <v>41554</v>
      </c>
      <c r="L60" s="5">
        <v>0</v>
      </c>
      <c r="M60" s="28">
        <f t="shared" si="1"/>
        <v>342.62</v>
      </c>
      <c r="N60" s="35">
        <f t="shared" si="2"/>
        <v>65.76965734633121</v>
      </c>
      <c r="O60" s="30">
        <f t="shared" si="2"/>
        <v>3.1679411593018507</v>
      </c>
      <c r="P60" s="30">
        <f t="shared" si="2"/>
        <v>2.781799077695406</v>
      </c>
      <c r="Q60" s="30">
        <f t="shared" si="2"/>
        <v>3.9016986749168177</v>
      </c>
      <c r="R60" s="30">
        <f t="shared" si="2"/>
        <v>3.489872161578425</v>
      </c>
      <c r="S60" s="30">
        <f t="shared" si="2"/>
        <v>3.7785301500204307</v>
      </c>
      <c r="T60" s="30">
        <f t="shared" si="2"/>
        <v>4.982196018913081</v>
      </c>
      <c r="U60" s="30">
        <f t="shared" si="2"/>
        <v>12.128305411242776</v>
      </c>
      <c r="V60" s="37">
        <f>(L60/$C60)*100</f>
        <v>0</v>
      </c>
    </row>
    <row r="61" spans="1:22" ht="15.75">
      <c r="A61" s="2" t="s">
        <v>109</v>
      </c>
      <c r="B61" s="14" t="s">
        <v>110</v>
      </c>
      <c r="C61" s="39">
        <v>2595060</v>
      </c>
      <c r="D61" s="5">
        <v>1775248</v>
      </c>
      <c r="E61" s="5">
        <v>69879</v>
      </c>
      <c r="F61" s="5">
        <v>83906</v>
      </c>
      <c r="G61" s="5">
        <v>94916</v>
      </c>
      <c r="H61" s="5">
        <v>132770</v>
      </c>
      <c r="I61" s="5">
        <v>99287</v>
      </c>
      <c r="J61" s="5">
        <v>82627</v>
      </c>
      <c r="K61" s="5">
        <v>256044</v>
      </c>
      <c r="L61" s="5">
        <v>383</v>
      </c>
      <c r="M61" s="28">
        <f t="shared" si="1"/>
        <v>2595.06</v>
      </c>
      <c r="N61" s="35">
        <f t="shared" si="2"/>
        <v>68.4087458478802</v>
      </c>
      <c r="O61" s="30">
        <f t="shared" si="2"/>
        <v>2.692770109361633</v>
      </c>
      <c r="P61" s="30">
        <f t="shared" si="2"/>
        <v>3.233297110664108</v>
      </c>
      <c r="Q61" s="30">
        <f t="shared" si="2"/>
        <v>3.657564757654929</v>
      </c>
      <c r="R61" s="30">
        <f t="shared" si="2"/>
        <v>5.116259354311654</v>
      </c>
      <c r="S61" s="30">
        <f t="shared" si="2"/>
        <v>3.8260001695529198</v>
      </c>
      <c r="T61" s="30">
        <f t="shared" si="2"/>
        <v>3.184011159664902</v>
      </c>
      <c r="U61" s="30">
        <f t="shared" si="2"/>
        <v>9.866592679938035</v>
      </c>
      <c r="V61" s="36" t="s">
        <v>38</v>
      </c>
    </row>
    <row r="62" spans="1:22" ht="15.75">
      <c r="A62" s="2" t="s">
        <v>111</v>
      </c>
      <c r="B62" s="14" t="s">
        <v>112</v>
      </c>
      <c r="C62" s="39">
        <v>8846728</v>
      </c>
      <c r="D62" s="5">
        <v>5710822</v>
      </c>
      <c r="E62" s="5">
        <v>236230</v>
      </c>
      <c r="F62" s="5">
        <v>185306</v>
      </c>
      <c r="G62" s="5">
        <v>309546</v>
      </c>
      <c r="H62" s="5">
        <v>482867</v>
      </c>
      <c r="I62" s="5">
        <v>666056</v>
      </c>
      <c r="J62" s="5">
        <v>542700</v>
      </c>
      <c r="K62" s="5">
        <v>704703</v>
      </c>
      <c r="L62" s="5">
        <v>8498</v>
      </c>
      <c r="M62" s="28">
        <f t="shared" si="1"/>
        <v>8846.728</v>
      </c>
      <c r="N62" s="35">
        <f t="shared" si="2"/>
        <v>64.55292849514532</v>
      </c>
      <c r="O62" s="30">
        <f t="shared" si="2"/>
        <v>2.6702527759415684</v>
      </c>
      <c r="P62" s="30">
        <f t="shared" si="2"/>
        <v>2.0946275278272375</v>
      </c>
      <c r="Q62" s="30">
        <f t="shared" si="2"/>
        <v>3.4989885526038553</v>
      </c>
      <c r="R62" s="30">
        <f t="shared" si="2"/>
        <v>5.458142264575106</v>
      </c>
      <c r="S62" s="30">
        <f t="shared" si="2"/>
        <v>7.5288400411994125</v>
      </c>
      <c r="T62" s="30">
        <f t="shared" si="2"/>
        <v>6.13447141135118</v>
      </c>
      <c r="U62" s="30">
        <f t="shared" si="2"/>
        <v>7.965690818119422</v>
      </c>
      <c r="V62" s="30">
        <f>(L62/$C62)*100</f>
        <v>0.09605811323689391</v>
      </c>
    </row>
    <row r="63" spans="1:22" ht="15.75">
      <c r="A63" s="2" t="s">
        <v>113</v>
      </c>
      <c r="B63" s="14" t="s">
        <v>114</v>
      </c>
      <c r="C63" s="39">
        <v>848737</v>
      </c>
      <c r="D63" s="5">
        <v>572397</v>
      </c>
      <c r="E63" s="5">
        <v>47451</v>
      </c>
      <c r="F63" s="5">
        <v>31714</v>
      </c>
      <c r="G63" s="5">
        <v>46212</v>
      </c>
      <c r="H63" s="5">
        <v>24783</v>
      </c>
      <c r="I63" s="5">
        <v>29889</v>
      </c>
      <c r="J63" s="5">
        <v>59910</v>
      </c>
      <c r="K63" s="5">
        <v>35738</v>
      </c>
      <c r="L63" s="5">
        <v>643</v>
      </c>
      <c r="M63" s="28">
        <f t="shared" si="1"/>
        <v>848.737</v>
      </c>
      <c r="N63" s="35">
        <f t="shared" si="2"/>
        <v>67.44103297016626</v>
      </c>
      <c r="O63" s="30">
        <f t="shared" si="2"/>
        <v>5.590777826346677</v>
      </c>
      <c r="P63" s="30">
        <f t="shared" si="2"/>
        <v>3.736610987856073</v>
      </c>
      <c r="Q63" s="30">
        <f t="shared" si="2"/>
        <v>5.444796208955189</v>
      </c>
      <c r="R63" s="30">
        <f t="shared" si="2"/>
        <v>2.919985814215711</v>
      </c>
      <c r="S63" s="30">
        <f t="shared" si="2"/>
        <v>3.5215856030784565</v>
      </c>
      <c r="T63" s="30">
        <f t="shared" si="2"/>
        <v>7.058723727138089</v>
      </c>
      <c r="U63" s="30">
        <f t="shared" si="2"/>
        <v>4.210727233524637</v>
      </c>
      <c r="V63" s="30">
        <f>(L63/$C63)*100</f>
        <v>0.0757596287189082</v>
      </c>
    </row>
    <row r="64" spans="1:22" ht="15.75">
      <c r="A64" s="2" t="s">
        <v>115</v>
      </c>
      <c r="B64" s="14" t="s">
        <v>116</v>
      </c>
      <c r="C64" s="39">
        <v>304291</v>
      </c>
      <c r="D64" s="5">
        <v>201973</v>
      </c>
      <c r="E64" s="5">
        <v>9899</v>
      </c>
      <c r="F64" s="5">
        <v>20552</v>
      </c>
      <c r="G64" s="5">
        <v>21112</v>
      </c>
      <c r="H64" s="5">
        <v>15502</v>
      </c>
      <c r="I64" s="5">
        <v>4796</v>
      </c>
      <c r="J64" s="5">
        <v>8474</v>
      </c>
      <c r="K64" s="5">
        <v>21838</v>
      </c>
      <c r="L64" s="5">
        <v>145</v>
      </c>
      <c r="M64" s="28">
        <f t="shared" si="1"/>
        <v>304.291</v>
      </c>
      <c r="N64" s="35">
        <f t="shared" si="2"/>
        <v>66.37495029429066</v>
      </c>
      <c r="O64" s="30">
        <f t="shared" si="2"/>
        <v>3.253135978389108</v>
      </c>
      <c r="P64" s="30">
        <f aca="true" t="shared" si="3" ref="P64:U69">(F64/$C64)*100</f>
        <v>6.754061079690166</v>
      </c>
      <c r="Q64" s="30">
        <f t="shared" si="3"/>
        <v>6.938095441534584</v>
      </c>
      <c r="R64" s="30">
        <f t="shared" si="3"/>
        <v>5.0944654952003185</v>
      </c>
      <c r="S64" s="30">
        <f t="shared" si="3"/>
        <v>1.5761228560818428</v>
      </c>
      <c r="T64" s="30">
        <f t="shared" si="3"/>
        <v>2.7848342540528637</v>
      </c>
      <c r="U64" s="30">
        <f t="shared" si="3"/>
        <v>7.176682846354312</v>
      </c>
      <c r="V64" s="36" t="s">
        <v>38</v>
      </c>
    </row>
    <row r="65" spans="1:22" ht="15.75">
      <c r="A65" s="2" t="s">
        <v>117</v>
      </c>
      <c r="B65" s="14" t="s">
        <v>118</v>
      </c>
      <c r="C65" s="39">
        <v>3116827</v>
      </c>
      <c r="D65" s="5">
        <v>1957317</v>
      </c>
      <c r="E65" s="5">
        <v>312373</v>
      </c>
      <c r="F65" s="5">
        <v>52097</v>
      </c>
      <c r="G65" s="5">
        <v>86695</v>
      </c>
      <c r="H65" s="5">
        <v>161093</v>
      </c>
      <c r="I65" s="5">
        <v>177241</v>
      </c>
      <c r="J65" s="5">
        <v>178677</v>
      </c>
      <c r="K65" s="5">
        <v>190822</v>
      </c>
      <c r="L65" s="5">
        <v>512</v>
      </c>
      <c r="M65" s="28">
        <f t="shared" si="1"/>
        <v>3116.827</v>
      </c>
      <c r="N65" s="35">
        <f aca="true" t="shared" si="4" ref="N65:O68">(D65/$C65)*100</f>
        <v>62.79838438257882</v>
      </c>
      <c r="O65" s="30">
        <f t="shared" si="4"/>
        <v>10.022147523747709</v>
      </c>
      <c r="P65" s="30">
        <f t="shared" si="3"/>
        <v>1.6714755101903314</v>
      </c>
      <c r="Q65" s="30">
        <f t="shared" si="3"/>
        <v>2.7815146621868974</v>
      </c>
      <c r="R65" s="30">
        <f t="shared" si="3"/>
        <v>5.168493471084536</v>
      </c>
      <c r="S65" s="30">
        <f t="shared" si="3"/>
        <v>5.686584465547815</v>
      </c>
      <c r="T65" s="30">
        <f t="shared" si="3"/>
        <v>5.732656961711381</v>
      </c>
      <c r="U65" s="30">
        <f t="shared" si="3"/>
        <v>6.122316060532073</v>
      </c>
      <c r="V65" s="36" t="s">
        <v>38</v>
      </c>
    </row>
    <row r="66" spans="1:22" ht="15.75">
      <c r="A66" s="2" t="s">
        <v>119</v>
      </c>
      <c r="B66" s="14" t="s">
        <v>120</v>
      </c>
      <c r="C66" s="39">
        <v>2606623</v>
      </c>
      <c r="D66" s="5">
        <v>1620576</v>
      </c>
      <c r="E66" s="5">
        <v>81850</v>
      </c>
      <c r="F66" s="5">
        <v>79286</v>
      </c>
      <c r="G66" s="5">
        <v>97761</v>
      </c>
      <c r="H66" s="5">
        <v>133735</v>
      </c>
      <c r="I66" s="5">
        <v>154488</v>
      </c>
      <c r="J66" s="5">
        <v>237442</v>
      </c>
      <c r="K66" s="5">
        <v>195386</v>
      </c>
      <c r="L66" s="5">
        <v>6099</v>
      </c>
      <c r="M66" s="28">
        <f t="shared" si="1"/>
        <v>2606.623</v>
      </c>
      <c r="N66" s="35">
        <f t="shared" si="4"/>
        <v>62.17147627409104</v>
      </c>
      <c r="O66" s="30">
        <f t="shared" si="4"/>
        <v>3.140078177780216</v>
      </c>
      <c r="P66" s="30">
        <f t="shared" si="3"/>
        <v>3.041713358625317</v>
      </c>
      <c r="Q66" s="30">
        <f t="shared" si="3"/>
        <v>3.750484822699715</v>
      </c>
      <c r="R66" s="30">
        <f t="shared" si="3"/>
        <v>5.130584668362091</v>
      </c>
      <c r="S66" s="30">
        <f t="shared" si="3"/>
        <v>5.926748900780819</v>
      </c>
      <c r="T66" s="30">
        <f t="shared" si="3"/>
        <v>9.109180729242397</v>
      </c>
      <c r="U66" s="30">
        <f t="shared" si="3"/>
        <v>7.4957521666923075</v>
      </c>
      <c r="V66" s="30">
        <f>(L66/$C66)*100</f>
        <v>0.23398090172610306</v>
      </c>
    </row>
    <row r="67" spans="1:22" ht="15.75">
      <c r="A67" s="2" t="s">
        <v>121</v>
      </c>
      <c r="B67" s="14" t="s">
        <v>122</v>
      </c>
      <c r="C67" s="39">
        <v>866944</v>
      </c>
      <c r="D67" s="5">
        <v>609414</v>
      </c>
      <c r="E67" s="5">
        <v>12002</v>
      </c>
      <c r="F67" s="5">
        <v>24948</v>
      </c>
      <c r="G67" s="5">
        <v>22875</v>
      </c>
      <c r="H67" s="5">
        <v>27280</v>
      </c>
      <c r="I67" s="5">
        <v>16238</v>
      </c>
      <c r="J67" s="5">
        <v>14875</v>
      </c>
      <c r="K67" s="5">
        <v>138963</v>
      </c>
      <c r="L67" s="5">
        <v>349</v>
      </c>
      <c r="M67" s="28">
        <f t="shared" si="1"/>
        <v>866.944</v>
      </c>
      <c r="N67" s="35">
        <f t="shared" si="4"/>
        <v>70.29450575815738</v>
      </c>
      <c r="O67" s="30">
        <f t="shared" si="4"/>
        <v>1.384403144839805</v>
      </c>
      <c r="P67" s="30">
        <f t="shared" si="3"/>
        <v>2.877694522368227</v>
      </c>
      <c r="Q67" s="30">
        <f t="shared" si="3"/>
        <v>2.6385787317289235</v>
      </c>
      <c r="R67" s="30">
        <f t="shared" si="3"/>
        <v>3.146685368374428</v>
      </c>
      <c r="S67" s="30">
        <f t="shared" si="3"/>
        <v>1.873016019489148</v>
      </c>
      <c r="T67" s="30">
        <f t="shared" si="3"/>
        <v>1.715797098774546</v>
      </c>
      <c r="U67" s="30">
        <f t="shared" si="3"/>
        <v>16.0290630075299</v>
      </c>
      <c r="V67" s="36" t="s">
        <v>38</v>
      </c>
    </row>
    <row r="68" spans="1:22" ht="15.75">
      <c r="A68" s="2" t="s">
        <v>123</v>
      </c>
      <c r="B68" s="14" t="s">
        <v>124</v>
      </c>
      <c r="C68" s="39">
        <v>2463802</v>
      </c>
      <c r="D68" s="5">
        <v>1607277</v>
      </c>
      <c r="E68" s="5">
        <v>90697</v>
      </c>
      <c r="F68" s="5">
        <v>185011</v>
      </c>
      <c r="G68" s="5">
        <v>91536</v>
      </c>
      <c r="H68" s="5">
        <v>117848</v>
      </c>
      <c r="I68" s="5">
        <v>78464</v>
      </c>
      <c r="J68" s="5">
        <v>144031</v>
      </c>
      <c r="K68" s="5">
        <v>148938</v>
      </c>
      <c r="L68" s="5">
        <v>0</v>
      </c>
      <c r="M68" s="28">
        <f t="shared" si="1"/>
        <v>2463.802</v>
      </c>
      <c r="N68" s="35">
        <f t="shared" si="4"/>
        <v>65.2356398769057</v>
      </c>
      <c r="O68" s="30">
        <f t="shared" si="4"/>
        <v>3.6811805494110326</v>
      </c>
      <c r="P68" s="30">
        <f t="shared" si="3"/>
        <v>7.5091667268717215</v>
      </c>
      <c r="Q68" s="30">
        <f t="shared" si="3"/>
        <v>3.715233610493051</v>
      </c>
      <c r="R68" s="30">
        <f t="shared" si="3"/>
        <v>4.783176570195169</v>
      </c>
      <c r="S68" s="30">
        <f t="shared" si="3"/>
        <v>3.184671495517903</v>
      </c>
      <c r="T68" s="30">
        <f t="shared" si="3"/>
        <v>5.845883719552139</v>
      </c>
      <c r="U68" s="30">
        <f t="shared" si="3"/>
        <v>6.04504745105329</v>
      </c>
      <c r="V68" s="37">
        <f>(L68/$C68)*100</f>
        <v>0</v>
      </c>
    </row>
    <row r="69" spans="1:22" ht="15.75">
      <c r="A69" s="2" t="s">
        <v>125</v>
      </c>
      <c r="B69" s="14" t="s">
        <v>126</v>
      </c>
      <c r="C69" s="39">
        <v>232637</v>
      </c>
      <c r="D69" s="5">
        <v>152227</v>
      </c>
      <c r="E69" s="5">
        <v>8386</v>
      </c>
      <c r="F69" s="5">
        <v>6609</v>
      </c>
      <c r="G69" s="5">
        <v>11260</v>
      </c>
      <c r="H69" s="5">
        <v>8097</v>
      </c>
      <c r="I69" s="5">
        <v>4865</v>
      </c>
      <c r="J69" s="5">
        <v>6795</v>
      </c>
      <c r="K69" s="5">
        <v>33646</v>
      </c>
      <c r="L69" s="5">
        <v>752</v>
      </c>
      <c r="M69" s="28">
        <f t="shared" si="1"/>
        <v>232.637</v>
      </c>
      <c r="N69" s="35">
        <f>(D69/$C69)*100</f>
        <v>65.43542084879017</v>
      </c>
      <c r="O69" s="30">
        <f>(E69/$C69)*100</f>
        <v>3.60475762668879</v>
      </c>
      <c r="P69" s="30">
        <f t="shared" si="3"/>
        <v>2.840906648555475</v>
      </c>
      <c r="Q69" s="30">
        <f t="shared" si="3"/>
        <v>4.840158702184089</v>
      </c>
      <c r="R69" s="30">
        <f t="shared" si="3"/>
        <v>3.4805297523609746</v>
      </c>
      <c r="S69" s="30">
        <f t="shared" si="3"/>
        <v>2.091240860224298</v>
      </c>
      <c r="T69" s="30">
        <f t="shared" si="3"/>
        <v>2.9208595365311623</v>
      </c>
      <c r="U69" s="30">
        <f t="shared" si="3"/>
        <v>14.462875638870859</v>
      </c>
      <c r="V69" s="30">
        <f>(L69/$C69)*100</f>
        <v>0.3232503857941772</v>
      </c>
    </row>
    <row r="70" spans="1:22" ht="15.75">
      <c r="A70" s="8"/>
      <c r="B70" s="13"/>
      <c r="C70" s="40"/>
      <c r="D70" s="8"/>
      <c r="E70" s="8"/>
      <c r="F70" s="8"/>
      <c r="G70" s="8"/>
      <c r="H70" s="8"/>
      <c r="I70" s="8"/>
      <c r="J70" s="8"/>
      <c r="K70" s="8"/>
      <c r="L70" s="8"/>
      <c r="M70" s="13"/>
      <c r="N70" s="8"/>
      <c r="O70" s="8"/>
      <c r="P70" s="8"/>
      <c r="Q70" s="8"/>
      <c r="R70" s="8"/>
      <c r="S70" s="8"/>
      <c r="T70" s="8"/>
      <c r="U70" s="8"/>
      <c r="V70" s="8"/>
    </row>
    <row r="71" spans="1:2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ht="15.75">
      <c r="A72" s="2" t="s">
        <v>128</v>
      </c>
    </row>
    <row r="73" ht="15.75">
      <c r="A73" s="2" t="s">
        <v>127</v>
      </c>
    </row>
    <row r="75" ht="15.75">
      <c r="A75" s="2" t="s">
        <v>147</v>
      </c>
    </row>
    <row r="76" ht="15.75">
      <c r="A76" s="2" t="s">
        <v>143</v>
      </c>
    </row>
    <row r="77" ht="15.75">
      <c r="A77" s="2" t="s">
        <v>148</v>
      </c>
    </row>
    <row r="78" ht="15.75">
      <c r="A78" s="2" t="s">
        <v>144</v>
      </c>
    </row>
    <row r="79" ht="15.75">
      <c r="A79" s="2" t="s">
        <v>145</v>
      </c>
    </row>
    <row r="80" ht="15.75">
      <c r="A80" s="2" t="s">
        <v>146</v>
      </c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 hidden="1">
      <c r="A87" s="2"/>
    </row>
    <row r="88" ht="15.75" hidden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8"/>
  <sheetViews>
    <sheetView showGridLines="0" showOutlineSymbols="0" zoomScale="87" zoomScaleNormal="87" workbookViewId="0" topLeftCell="B1">
      <selection activeCell="A1" sqref="A1"/>
    </sheetView>
  </sheetViews>
  <sheetFormatPr defaultColWidth="8.796875" defaultRowHeight="15.75"/>
  <cols>
    <col min="1" max="1" width="28.09765625" style="0" customWidth="1"/>
    <col min="2" max="2" width="14.59765625" style="0" customWidth="1"/>
    <col min="3" max="3" width="11" style="0" customWidth="1"/>
    <col min="4" max="4" width="11" style="0" hidden="1" customWidth="1"/>
    <col min="5" max="5" width="12.5" style="0" customWidth="1"/>
    <col min="6" max="6" width="10.3984375" style="0" customWidth="1"/>
    <col min="9" max="9" width="9.69921875" style="0" customWidth="1"/>
    <col min="10" max="10" width="12.5" style="0" customWidth="1"/>
    <col min="11" max="11" width="14.796875" style="0" customWidth="1"/>
    <col min="12" max="12" width="11" style="0" customWidth="1"/>
    <col min="13" max="13" width="10.19921875" style="0" customWidth="1"/>
    <col min="14" max="14" width="12.8984375" style="0" customWidth="1"/>
    <col min="15" max="15" width="0" style="0" hidden="1" customWidth="1"/>
    <col min="16" max="21" width="10.69921875" style="0" customWidth="1"/>
    <col min="22" max="22" width="13.69921875" style="0" customWidth="1"/>
    <col min="23" max="23" width="10.69921875" style="0" customWidth="1"/>
    <col min="24" max="24" width="14.69921875" style="0" customWidth="1"/>
    <col min="25" max="16384" width="9.69921875" style="0" customWidth="1"/>
  </cols>
  <sheetData>
    <row r="1" ht="16.5">
      <c r="A1" s="6" t="s">
        <v>152</v>
      </c>
    </row>
    <row r="3" ht="15.75">
      <c r="A3" s="2" t="s">
        <v>142</v>
      </c>
    </row>
    <row r="4" ht="15.75">
      <c r="A4" s="2" t="s">
        <v>140</v>
      </c>
    </row>
    <row r="5" ht="15.75">
      <c r="A5" s="2" t="s">
        <v>131</v>
      </c>
    </row>
    <row r="6" ht="15.75">
      <c r="A6" s="2" t="s">
        <v>132</v>
      </c>
    </row>
    <row r="7" ht="15.75">
      <c r="A7" s="2" t="s">
        <v>133</v>
      </c>
    </row>
    <row r="8" ht="15.75">
      <c r="A8" s="1"/>
    </row>
    <row r="9" spans="1:24" ht="15.75">
      <c r="A9" s="7"/>
      <c r="B9" s="10"/>
      <c r="C9" s="10"/>
      <c r="D9" s="7"/>
      <c r="E9" s="10"/>
      <c r="F9" s="7"/>
      <c r="G9" s="7"/>
      <c r="H9" s="7"/>
      <c r="I9" s="7"/>
      <c r="J9" s="7"/>
      <c r="K9" s="7"/>
      <c r="L9" s="7"/>
      <c r="M9" s="7"/>
      <c r="N9" s="10"/>
      <c r="O9" s="7"/>
      <c r="P9" s="10"/>
      <c r="Q9" s="7"/>
      <c r="R9" s="7"/>
      <c r="S9" s="7"/>
      <c r="T9" s="7"/>
      <c r="U9" s="7"/>
      <c r="V9" s="7"/>
      <c r="W9" s="7"/>
      <c r="X9" s="7"/>
    </row>
    <row r="10" spans="2:18" ht="15.75">
      <c r="B10" s="11"/>
      <c r="C10" s="11"/>
      <c r="D10" s="21"/>
      <c r="E10" s="11"/>
      <c r="G10" s="2" t="s">
        <v>129</v>
      </c>
      <c r="N10" s="11"/>
      <c r="P10" s="11"/>
      <c r="R10" s="2" t="s">
        <v>0</v>
      </c>
    </row>
    <row r="11" spans="2:24" ht="15.75">
      <c r="B11" s="12" t="s">
        <v>1</v>
      </c>
      <c r="C11" s="11"/>
      <c r="D11" s="21"/>
      <c r="E11" s="13"/>
      <c r="F11" s="8"/>
      <c r="G11" s="8"/>
      <c r="H11" s="8"/>
      <c r="I11" s="8"/>
      <c r="J11" s="8"/>
      <c r="K11" s="8"/>
      <c r="L11" s="8"/>
      <c r="M11" s="8"/>
      <c r="N11" s="16"/>
      <c r="O11" s="8"/>
      <c r="P11" s="13"/>
      <c r="Q11" s="8"/>
      <c r="R11" s="8"/>
      <c r="S11" s="8"/>
      <c r="T11" s="8"/>
      <c r="U11" s="8"/>
      <c r="V11" s="8"/>
      <c r="W11" s="8"/>
      <c r="X11" s="8"/>
    </row>
    <row r="12" spans="1:16" ht="15.75">
      <c r="A12" s="3" t="s">
        <v>2</v>
      </c>
      <c r="B12" s="12" t="s">
        <v>3</v>
      </c>
      <c r="C12" s="11"/>
      <c r="D12" s="21"/>
      <c r="E12" s="11"/>
      <c r="N12" s="15" t="s">
        <v>4</v>
      </c>
      <c r="P12" s="11"/>
    </row>
    <row r="13" spans="2:24" ht="15.75">
      <c r="B13" s="11"/>
      <c r="C13" s="15" t="s">
        <v>4</v>
      </c>
      <c r="D13" s="22" t="s">
        <v>130</v>
      </c>
      <c r="E13" s="11"/>
      <c r="M13" s="4" t="s">
        <v>5</v>
      </c>
      <c r="N13" s="15" t="s">
        <v>6</v>
      </c>
      <c r="P13" s="11"/>
      <c r="X13" s="4" t="s">
        <v>5</v>
      </c>
    </row>
    <row r="14" spans="2:24" ht="15.75">
      <c r="B14" s="11"/>
      <c r="C14" s="15" t="s">
        <v>6</v>
      </c>
      <c r="D14" s="22"/>
      <c r="E14" s="15" t="s">
        <v>7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15" t="s">
        <v>15</v>
      </c>
      <c r="O14" s="29" t="s">
        <v>130</v>
      </c>
      <c r="P14" s="15" t="s">
        <v>7</v>
      </c>
      <c r="Q14" s="4" t="s">
        <v>7</v>
      </c>
      <c r="R14" s="4" t="s">
        <v>8</v>
      </c>
      <c r="S14" s="4" t="s">
        <v>9</v>
      </c>
      <c r="T14" s="4" t="s">
        <v>10</v>
      </c>
      <c r="U14" s="4" t="s">
        <v>11</v>
      </c>
      <c r="V14" s="4" t="s">
        <v>12</v>
      </c>
      <c r="W14" s="4" t="s">
        <v>13</v>
      </c>
      <c r="X14" s="4" t="s">
        <v>14</v>
      </c>
    </row>
    <row r="15" spans="2:24" ht="15.75">
      <c r="B15" s="11"/>
      <c r="C15" s="15" t="s">
        <v>15</v>
      </c>
      <c r="D15" s="22"/>
      <c r="E15" s="15" t="s">
        <v>16</v>
      </c>
      <c r="F15" s="4" t="s">
        <v>17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15</v>
      </c>
      <c r="L15" s="4" t="s">
        <v>18</v>
      </c>
      <c r="M15" s="4" t="s">
        <v>19</v>
      </c>
      <c r="N15" s="15" t="s">
        <v>20</v>
      </c>
      <c r="P15" s="15" t="s">
        <v>16</v>
      </c>
      <c r="Q15" s="4" t="s">
        <v>17</v>
      </c>
      <c r="R15" s="4" t="s">
        <v>15</v>
      </c>
      <c r="S15" s="4" t="s">
        <v>15</v>
      </c>
      <c r="T15" s="4" t="s">
        <v>15</v>
      </c>
      <c r="U15" s="4" t="s">
        <v>15</v>
      </c>
      <c r="V15" s="4" t="s">
        <v>15</v>
      </c>
      <c r="W15" s="4" t="s">
        <v>18</v>
      </c>
      <c r="X15" s="4" t="s">
        <v>21</v>
      </c>
    </row>
    <row r="16" spans="1:24" ht="15.75">
      <c r="A16" s="8"/>
      <c r="B16" s="13"/>
      <c r="C16" s="13"/>
      <c r="D16" s="8"/>
      <c r="E16" s="13"/>
      <c r="F16" s="8"/>
      <c r="G16" s="8"/>
      <c r="H16" s="8"/>
      <c r="I16" s="8"/>
      <c r="J16" s="8"/>
      <c r="K16" s="8"/>
      <c r="L16" s="8"/>
      <c r="M16" s="8"/>
      <c r="N16" s="13"/>
      <c r="O16" s="8"/>
      <c r="P16" s="13"/>
      <c r="Q16" s="8"/>
      <c r="R16" s="8"/>
      <c r="S16" s="8"/>
      <c r="T16" s="8"/>
      <c r="U16" s="8"/>
      <c r="V16" s="8"/>
      <c r="W16" s="8"/>
      <c r="X16" s="8"/>
    </row>
    <row r="17" spans="1:24" ht="15.75">
      <c r="A17" s="24"/>
      <c r="B17" s="16"/>
      <c r="C17" s="38"/>
      <c r="D17" s="9"/>
      <c r="E17" s="38"/>
      <c r="F17" s="25"/>
      <c r="G17" s="25"/>
      <c r="H17" s="25"/>
      <c r="I17" s="25"/>
      <c r="J17" s="25"/>
      <c r="K17" s="25"/>
      <c r="L17" s="25"/>
      <c r="M17" s="25"/>
      <c r="N17" s="26"/>
      <c r="O17" s="9"/>
      <c r="P17" s="16"/>
      <c r="Q17" s="9"/>
      <c r="R17" s="9"/>
      <c r="S17" s="9"/>
      <c r="T17" s="9"/>
      <c r="U17" s="9"/>
      <c r="V17" s="9"/>
      <c r="W17" s="9"/>
      <c r="X17" s="9"/>
    </row>
    <row r="18" spans="1:24" s="17" customFormat="1" ht="16.5">
      <c r="A18" s="17" t="s">
        <v>22</v>
      </c>
      <c r="B18" s="18" t="s">
        <v>23</v>
      </c>
      <c r="C18" s="19">
        <v>120879390</v>
      </c>
      <c r="D18" s="42">
        <f>SUM(E18:M18)-C18</f>
        <v>0</v>
      </c>
      <c r="E18" s="19">
        <v>73551424</v>
      </c>
      <c r="F18" s="43">
        <v>6707518</v>
      </c>
      <c r="G18" s="43">
        <v>5039138</v>
      </c>
      <c r="H18" s="43">
        <v>5805366</v>
      </c>
      <c r="I18" s="43">
        <v>6053427</v>
      </c>
      <c r="J18" s="43">
        <v>5506410</v>
      </c>
      <c r="K18" s="43">
        <v>9431243</v>
      </c>
      <c r="L18" s="43">
        <v>8697578</v>
      </c>
      <c r="M18" s="43">
        <v>87286</v>
      </c>
      <c r="N18" s="19">
        <f>(C18/1000)</f>
        <v>120879.39</v>
      </c>
      <c r="O18" s="20">
        <f aca="true" t="shared" si="0" ref="O18:X18">(D18/$C18)*100</f>
        <v>0</v>
      </c>
      <c r="P18" s="34">
        <f t="shared" si="0"/>
        <v>60.84695165983217</v>
      </c>
      <c r="Q18" s="20">
        <f t="shared" si="0"/>
        <v>5.54893435514524</v>
      </c>
      <c r="R18" s="20">
        <f t="shared" si="0"/>
        <v>4.168732155249956</v>
      </c>
      <c r="S18" s="20">
        <f t="shared" si="0"/>
        <v>4.802610271279496</v>
      </c>
      <c r="T18" s="20">
        <f t="shared" si="0"/>
        <v>5.007823914399304</v>
      </c>
      <c r="U18" s="20">
        <f t="shared" si="0"/>
        <v>4.555292676443851</v>
      </c>
      <c r="V18" s="20">
        <f t="shared" si="0"/>
        <v>7.802192747663601</v>
      </c>
      <c r="W18" s="20">
        <f t="shared" si="0"/>
        <v>7.195253053477519</v>
      </c>
      <c r="X18" s="20">
        <f t="shared" si="0"/>
        <v>0.07220916650886475</v>
      </c>
    </row>
    <row r="19" spans="1:24" ht="15.75">
      <c r="A19" s="2" t="s">
        <v>24</v>
      </c>
      <c r="B19" s="14" t="s">
        <v>25</v>
      </c>
      <c r="C19" s="39">
        <v>2031595</v>
      </c>
      <c r="D19" s="23">
        <f>SUM(E19:M19)-C19</f>
        <v>0</v>
      </c>
      <c r="E19" s="39">
        <v>1369480</v>
      </c>
      <c r="F19" s="5">
        <v>35277</v>
      </c>
      <c r="G19" s="5">
        <v>51311</v>
      </c>
      <c r="H19" s="5">
        <v>72960</v>
      </c>
      <c r="I19" s="5">
        <v>96806</v>
      </c>
      <c r="J19" s="5">
        <v>59094</v>
      </c>
      <c r="K19" s="5">
        <v>56087</v>
      </c>
      <c r="L19" s="5">
        <v>289851</v>
      </c>
      <c r="M19" s="5">
        <v>729</v>
      </c>
      <c r="N19" s="28">
        <f aca="true" t="shared" si="1" ref="N19:N69">(C19/1000)</f>
        <v>2031.595</v>
      </c>
      <c r="O19" s="30">
        <f aca="true" t="shared" si="2" ref="O19:O68">(D19/$C19)*100</f>
        <v>0</v>
      </c>
      <c r="P19" s="35">
        <f aca="true" t="shared" si="3" ref="P19:P69">(E19/$C19)*100</f>
        <v>67.4091046689916</v>
      </c>
      <c r="Q19" s="30">
        <f aca="true" t="shared" si="4" ref="Q19:Q69">(F19/$C19)*100</f>
        <v>1.7364189220784654</v>
      </c>
      <c r="R19" s="30">
        <f aca="true" t="shared" si="5" ref="R19:R69">(G19/$C19)*100</f>
        <v>2.5256510278869557</v>
      </c>
      <c r="S19" s="30">
        <f aca="true" t="shared" si="6" ref="S19:S69">(H19/$C19)*100</f>
        <v>3.5912669601962985</v>
      </c>
      <c r="T19" s="30">
        <f aca="true" t="shared" si="7" ref="T19:T69">(I19/$C19)*100</f>
        <v>4.765024525065281</v>
      </c>
      <c r="U19" s="30">
        <f aca="true" t="shared" si="8" ref="U19:U69">(J19/$C19)*100</f>
        <v>2.9087490370866242</v>
      </c>
      <c r="V19" s="30">
        <f aca="true" t="shared" si="9" ref="V19:V69">(K19/$C19)*100</f>
        <v>2.760737253241911</v>
      </c>
      <c r="W19" s="30">
        <f aca="true" t="shared" si="10" ref="W19:W69">(L19/$C19)*100</f>
        <v>14.267164469296292</v>
      </c>
      <c r="X19" s="32" t="s">
        <v>38</v>
      </c>
    </row>
    <row r="20" spans="1:24" ht="15.75">
      <c r="A20" s="2" t="s">
        <v>26</v>
      </c>
      <c r="B20" s="14" t="s">
        <v>27</v>
      </c>
      <c r="C20" s="39">
        <v>267987</v>
      </c>
      <c r="D20" s="23">
        <f aca="true" t="shared" si="11" ref="D20:D69">SUM(E20:M20)-C20</f>
        <v>0</v>
      </c>
      <c r="E20" s="39">
        <v>158355</v>
      </c>
      <c r="F20" s="5">
        <v>20264</v>
      </c>
      <c r="G20" s="5">
        <v>12638</v>
      </c>
      <c r="H20" s="5">
        <v>20788</v>
      </c>
      <c r="I20" s="5">
        <v>16785</v>
      </c>
      <c r="J20" s="5">
        <v>6904</v>
      </c>
      <c r="K20" s="5">
        <v>11832</v>
      </c>
      <c r="L20" s="5">
        <v>20335</v>
      </c>
      <c r="M20" s="5">
        <v>86</v>
      </c>
      <c r="N20" s="28">
        <f t="shared" si="1"/>
        <v>267.987</v>
      </c>
      <c r="O20" s="30">
        <f t="shared" si="2"/>
        <v>0</v>
      </c>
      <c r="P20" s="35">
        <f t="shared" si="3"/>
        <v>59.090552899954105</v>
      </c>
      <c r="Q20" s="30">
        <f t="shared" si="4"/>
        <v>7.56156082198017</v>
      </c>
      <c r="R20" s="30">
        <f t="shared" si="5"/>
        <v>4.715900398153642</v>
      </c>
      <c r="S20" s="30">
        <f t="shared" si="6"/>
        <v>7.757092694794896</v>
      </c>
      <c r="T20" s="30">
        <f t="shared" si="7"/>
        <v>6.263363521364843</v>
      </c>
      <c r="U20" s="30">
        <f t="shared" si="8"/>
        <v>2.576244370062727</v>
      </c>
      <c r="V20" s="30">
        <f t="shared" si="9"/>
        <v>4.415139540350839</v>
      </c>
      <c r="W20" s="30">
        <f t="shared" si="10"/>
        <v>7.588054644441708</v>
      </c>
      <c r="X20" s="32" t="s">
        <v>38</v>
      </c>
    </row>
    <row r="21" spans="1:24" ht="15.75">
      <c r="A21" s="2" t="s">
        <v>28</v>
      </c>
      <c r="B21" s="14" t="s">
        <v>29</v>
      </c>
      <c r="C21" s="39">
        <v>2392746</v>
      </c>
      <c r="D21" s="23">
        <f t="shared" si="11"/>
        <v>0</v>
      </c>
      <c r="E21" s="39">
        <v>1416641</v>
      </c>
      <c r="F21" s="5">
        <v>129192</v>
      </c>
      <c r="G21" s="5">
        <v>30049</v>
      </c>
      <c r="H21" s="5">
        <v>72151</v>
      </c>
      <c r="I21" s="5">
        <v>101742</v>
      </c>
      <c r="J21" s="5">
        <v>131579</v>
      </c>
      <c r="K21" s="5">
        <v>186285</v>
      </c>
      <c r="L21" s="5">
        <v>312767</v>
      </c>
      <c r="M21" s="5">
        <v>12340</v>
      </c>
      <c r="N21" s="28">
        <f t="shared" si="1"/>
        <v>2392.746</v>
      </c>
      <c r="O21" s="30">
        <f t="shared" si="2"/>
        <v>0</v>
      </c>
      <c r="P21" s="35">
        <f t="shared" si="3"/>
        <v>59.205657432924355</v>
      </c>
      <c r="Q21" s="30">
        <f t="shared" si="4"/>
        <v>5.399319443016518</v>
      </c>
      <c r="R21" s="30">
        <f t="shared" si="5"/>
        <v>1.255837435314906</v>
      </c>
      <c r="S21" s="30">
        <f t="shared" si="6"/>
        <v>3.0154057304870636</v>
      </c>
      <c r="T21" s="30">
        <f t="shared" si="7"/>
        <v>4.252101978229198</v>
      </c>
      <c r="U21" s="30">
        <f t="shared" si="8"/>
        <v>5.499079300519153</v>
      </c>
      <c r="V21" s="30">
        <f t="shared" si="9"/>
        <v>7.7854063908162425</v>
      </c>
      <c r="W21" s="30">
        <f t="shared" si="10"/>
        <v>13.071466841862863</v>
      </c>
      <c r="X21" s="30">
        <f>(M21/$C21)*100</f>
        <v>0.5157254468297094</v>
      </c>
    </row>
    <row r="22" spans="1:24" ht="15.75">
      <c r="A22" s="2" t="s">
        <v>30</v>
      </c>
      <c r="B22" s="14" t="s">
        <v>31</v>
      </c>
      <c r="C22" s="39">
        <v>1214302</v>
      </c>
      <c r="D22" s="23">
        <f t="shared" si="11"/>
        <v>0</v>
      </c>
      <c r="E22" s="39">
        <v>865738</v>
      </c>
      <c r="F22" s="5">
        <v>25605</v>
      </c>
      <c r="G22" s="5">
        <v>44600</v>
      </c>
      <c r="H22" s="5">
        <v>41171</v>
      </c>
      <c r="I22" s="5">
        <v>29690</v>
      </c>
      <c r="J22" s="5">
        <v>30123</v>
      </c>
      <c r="K22" s="5">
        <v>23364</v>
      </c>
      <c r="L22" s="5">
        <v>152922</v>
      </c>
      <c r="M22" s="5">
        <v>1089</v>
      </c>
      <c r="N22" s="28">
        <f t="shared" si="1"/>
        <v>1214.302</v>
      </c>
      <c r="O22" s="30">
        <f t="shared" si="2"/>
        <v>0</v>
      </c>
      <c r="P22" s="35">
        <f t="shared" si="3"/>
        <v>71.29511439493635</v>
      </c>
      <c r="Q22" s="30">
        <f t="shared" si="4"/>
        <v>2.108618778524617</v>
      </c>
      <c r="R22" s="30">
        <f t="shared" si="5"/>
        <v>3.672891916508414</v>
      </c>
      <c r="S22" s="30">
        <f t="shared" si="6"/>
        <v>3.3905074684880696</v>
      </c>
      <c r="T22" s="30">
        <f t="shared" si="7"/>
        <v>2.4450260314155785</v>
      </c>
      <c r="U22" s="30">
        <f t="shared" si="8"/>
        <v>2.4806843767036537</v>
      </c>
      <c r="V22" s="30">
        <f t="shared" si="9"/>
        <v>1.9240683124955735</v>
      </c>
      <c r="W22" s="30">
        <f t="shared" si="10"/>
        <v>12.593407570769049</v>
      </c>
      <c r="X22" s="30">
        <f>(M22/$C22)*100</f>
        <v>0.08968115015869199</v>
      </c>
    </row>
    <row r="23" spans="1:24" ht="15.75">
      <c r="A23" s="2" t="s">
        <v>32</v>
      </c>
      <c r="B23" s="14" t="s">
        <v>33</v>
      </c>
      <c r="C23" s="39">
        <v>12656882</v>
      </c>
      <c r="D23" s="23">
        <f t="shared" si="11"/>
        <v>0</v>
      </c>
      <c r="E23" s="39">
        <v>7231440</v>
      </c>
      <c r="F23" s="5">
        <v>901094</v>
      </c>
      <c r="G23" s="5">
        <v>305882</v>
      </c>
      <c r="H23" s="5">
        <v>739710</v>
      </c>
      <c r="I23" s="5">
        <v>810452</v>
      </c>
      <c r="J23" s="5">
        <v>702131</v>
      </c>
      <c r="K23" s="5">
        <v>1389195</v>
      </c>
      <c r="L23" s="5">
        <v>559381</v>
      </c>
      <c r="M23" s="5">
        <v>17597</v>
      </c>
      <c r="N23" s="28">
        <f t="shared" si="1"/>
        <v>12656.882</v>
      </c>
      <c r="O23" s="30">
        <f t="shared" si="2"/>
        <v>0</v>
      </c>
      <c r="P23" s="35">
        <f t="shared" si="3"/>
        <v>57.134450649061904</v>
      </c>
      <c r="Q23" s="30">
        <f t="shared" si="4"/>
        <v>7.119399548798827</v>
      </c>
      <c r="R23" s="30">
        <f t="shared" si="5"/>
        <v>2.4167247510089767</v>
      </c>
      <c r="S23" s="30">
        <f t="shared" si="6"/>
        <v>5.844330380894758</v>
      </c>
      <c r="T23" s="30">
        <f t="shared" si="7"/>
        <v>6.403251606517308</v>
      </c>
      <c r="U23" s="30">
        <f t="shared" si="8"/>
        <v>5.547424713290367</v>
      </c>
      <c r="V23" s="30">
        <f t="shared" si="9"/>
        <v>10.975807469801804</v>
      </c>
      <c r="W23" s="30">
        <f t="shared" si="10"/>
        <v>4.419579798563343</v>
      </c>
      <c r="X23" s="30">
        <f>(M23/$C23)*100</f>
        <v>0.13903108206270706</v>
      </c>
    </row>
    <row r="24" spans="1:24" ht="15.75">
      <c r="A24" s="2" t="s">
        <v>34</v>
      </c>
      <c r="B24" s="14" t="s">
        <v>35</v>
      </c>
      <c r="C24" s="39">
        <v>1973622</v>
      </c>
      <c r="D24" s="23">
        <f t="shared" si="11"/>
        <v>0</v>
      </c>
      <c r="E24" s="39">
        <v>1259683</v>
      </c>
      <c r="F24" s="5">
        <v>124070</v>
      </c>
      <c r="G24" s="5">
        <v>34089</v>
      </c>
      <c r="H24" s="5">
        <v>71086</v>
      </c>
      <c r="I24" s="5">
        <v>86614</v>
      </c>
      <c r="J24" s="5">
        <v>122387</v>
      </c>
      <c r="K24" s="5">
        <v>169168</v>
      </c>
      <c r="L24" s="5">
        <v>106015</v>
      </c>
      <c r="M24" s="5">
        <v>510</v>
      </c>
      <c r="N24" s="28">
        <f t="shared" si="1"/>
        <v>1973.622</v>
      </c>
      <c r="O24" s="30">
        <f t="shared" si="2"/>
        <v>0</v>
      </c>
      <c r="P24" s="35">
        <f t="shared" si="3"/>
        <v>63.82595046062518</v>
      </c>
      <c r="Q24" s="30">
        <f t="shared" si="4"/>
        <v>6.286411481023216</v>
      </c>
      <c r="R24" s="30">
        <f t="shared" si="5"/>
        <v>1.7272304423035414</v>
      </c>
      <c r="S24" s="30">
        <f t="shared" si="6"/>
        <v>3.60180419553491</v>
      </c>
      <c r="T24" s="30">
        <f t="shared" si="7"/>
        <v>4.388580994739621</v>
      </c>
      <c r="U24" s="30">
        <f t="shared" si="8"/>
        <v>6.201136793165054</v>
      </c>
      <c r="V24" s="30">
        <f t="shared" si="9"/>
        <v>8.571448838734064</v>
      </c>
      <c r="W24" s="30">
        <f t="shared" si="10"/>
        <v>5.371595979371937</v>
      </c>
      <c r="X24" s="32" t="s">
        <v>38</v>
      </c>
    </row>
    <row r="25" spans="1:24" ht="15.75">
      <c r="A25" s="2" t="s">
        <v>36</v>
      </c>
      <c r="B25" s="14" t="s">
        <v>37</v>
      </c>
      <c r="C25" s="39">
        <v>1410459</v>
      </c>
      <c r="D25" s="23">
        <f t="shared" si="11"/>
        <v>0</v>
      </c>
      <c r="E25" s="39">
        <v>813169</v>
      </c>
      <c r="F25" s="5">
        <v>86190</v>
      </c>
      <c r="G25" s="5">
        <v>123001</v>
      </c>
      <c r="H25" s="5">
        <v>131983</v>
      </c>
      <c r="I25" s="5">
        <v>73257</v>
      </c>
      <c r="J25" s="5">
        <v>49581</v>
      </c>
      <c r="K25" s="5">
        <v>118486</v>
      </c>
      <c r="L25" s="5">
        <v>14142</v>
      </c>
      <c r="M25" s="27">
        <v>650</v>
      </c>
      <c r="N25" s="28">
        <f t="shared" si="1"/>
        <v>1410.459</v>
      </c>
      <c r="O25" s="30">
        <f t="shared" si="2"/>
        <v>0</v>
      </c>
      <c r="P25" s="35">
        <f t="shared" si="3"/>
        <v>57.65279245975955</v>
      </c>
      <c r="Q25" s="30">
        <f t="shared" si="4"/>
        <v>6.110776704604672</v>
      </c>
      <c r="R25" s="30">
        <f t="shared" si="5"/>
        <v>8.720636331860764</v>
      </c>
      <c r="S25" s="30">
        <f t="shared" si="6"/>
        <v>9.35745030518434</v>
      </c>
      <c r="T25" s="30">
        <f t="shared" si="7"/>
        <v>5.193841153837155</v>
      </c>
      <c r="U25" s="30">
        <f t="shared" si="8"/>
        <v>3.515238656352294</v>
      </c>
      <c r="V25" s="30">
        <f t="shared" si="9"/>
        <v>8.400527771455959</v>
      </c>
      <c r="W25" s="30">
        <f t="shared" si="10"/>
        <v>1.0026523280719255</v>
      </c>
      <c r="X25" s="32">
        <v>0.5</v>
      </c>
    </row>
    <row r="26" spans="1:24" ht="15.75">
      <c r="A26" s="2" t="s">
        <v>39</v>
      </c>
      <c r="B26" s="14" t="s">
        <v>40</v>
      </c>
      <c r="C26" s="39">
        <v>357480</v>
      </c>
      <c r="D26" s="23">
        <f t="shared" si="11"/>
        <v>0</v>
      </c>
      <c r="E26" s="39">
        <v>200812</v>
      </c>
      <c r="F26" s="5">
        <v>46632</v>
      </c>
      <c r="G26" s="5">
        <v>7629</v>
      </c>
      <c r="H26" s="5">
        <v>8678</v>
      </c>
      <c r="I26" s="5">
        <v>15786</v>
      </c>
      <c r="J26" s="5">
        <v>19024</v>
      </c>
      <c r="K26" s="5">
        <v>19029</v>
      </c>
      <c r="L26" s="5">
        <v>39842</v>
      </c>
      <c r="M26" s="5">
        <v>48</v>
      </c>
      <c r="N26" s="28">
        <f t="shared" si="1"/>
        <v>357.48</v>
      </c>
      <c r="O26" s="30">
        <f t="shared" si="2"/>
        <v>0</v>
      </c>
      <c r="P26" s="35">
        <f t="shared" si="3"/>
        <v>56.17433143112901</v>
      </c>
      <c r="Q26" s="30">
        <f t="shared" si="4"/>
        <v>13.044645854313528</v>
      </c>
      <c r="R26" s="30">
        <f t="shared" si="5"/>
        <v>2.1341054044981536</v>
      </c>
      <c r="S26" s="30">
        <f t="shared" si="6"/>
        <v>2.427548394315766</v>
      </c>
      <c r="T26" s="30">
        <f t="shared" si="7"/>
        <v>4.4159113796576035</v>
      </c>
      <c r="U26" s="30">
        <f t="shared" si="8"/>
        <v>5.32169631867517</v>
      </c>
      <c r="V26" s="30">
        <f t="shared" si="9"/>
        <v>5.323094998321584</v>
      </c>
      <c r="W26" s="30">
        <f t="shared" si="10"/>
        <v>11.145238894483606</v>
      </c>
      <c r="X26" s="32" t="s">
        <v>38</v>
      </c>
    </row>
    <row r="27" spans="1:24" ht="15.75">
      <c r="A27" s="2" t="s">
        <v>41</v>
      </c>
      <c r="B27" s="14" t="s">
        <v>42</v>
      </c>
      <c r="C27" s="39">
        <v>272394</v>
      </c>
      <c r="D27" s="23">
        <f t="shared" si="11"/>
        <v>0</v>
      </c>
      <c r="E27" s="39">
        <v>34020</v>
      </c>
      <c r="F27" s="5">
        <v>72789</v>
      </c>
      <c r="G27" s="5">
        <v>7253</v>
      </c>
      <c r="H27" s="5">
        <v>20939</v>
      </c>
      <c r="I27" s="5">
        <v>21855</v>
      </c>
      <c r="J27" s="5">
        <v>33559</v>
      </c>
      <c r="K27" s="5">
        <v>81692</v>
      </c>
      <c r="L27" s="5">
        <v>240</v>
      </c>
      <c r="M27" s="5">
        <v>47</v>
      </c>
      <c r="N27" s="28">
        <f t="shared" si="1"/>
        <v>272.394</v>
      </c>
      <c r="O27" s="30">
        <f t="shared" si="2"/>
        <v>0</v>
      </c>
      <c r="P27" s="35">
        <f t="shared" si="3"/>
        <v>12.489261878014934</v>
      </c>
      <c r="Q27" s="30">
        <f t="shared" si="4"/>
        <v>26.721954228066696</v>
      </c>
      <c r="R27" s="30">
        <f t="shared" si="5"/>
        <v>2.6626871370147653</v>
      </c>
      <c r="S27" s="30">
        <f t="shared" si="6"/>
        <v>7.687026880180914</v>
      </c>
      <c r="T27" s="30">
        <f t="shared" si="7"/>
        <v>8.023304478072205</v>
      </c>
      <c r="U27" s="30">
        <f t="shared" si="8"/>
        <v>12.320021733224667</v>
      </c>
      <c r="V27" s="30">
        <f t="shared" si="9"/>
        <v>29.99038157962363</v>
      </c>
      <c r="W27" s="30">
        <f t="shared" si="10"/>
        <v>0.08810766756977026</v>
      </c>
      <c r="X27" s="32" t="s">
        <v>38</v>
      </c>
    </row>
    <row r="28" spans="1:24" ht="15.75">
      <c r="A28" s="2" t="s">
        <v>43</v>
      </c>
      <c r="B28" s="14" t="s">
        <v>44</v>
      </c>
      <c r="C28" s="39">
        <v>7788543</v>
      </c>
      <c r="D28" s="23">
        <f t="shared" si="11"/>
        <v>0</v>
      </c>
      <c r="E28" s="39">
        <v>4119143</v>
      </c>
      <c r="F28" s="5">
        <v>448587</v>
      </c>
      <c r="G28" s="5">
        <v>207762</v>
      </c>
      <c r="H28" s="5">
        <v>332905</v>
      </c>
      <c r="I28" s="5">
        <v>418741</v>
      </c>
      <c r="J28" s="5">
        <v>443659</v>
      </c>
      <c r="K28" s="5">
        <v>969004</v>
      </c>
      <c r="L28" s="5">
        <v>840443</v>
      </c>
      <c r="M28" s="5">
        <v>8299</v>
      </c>
      <c r="N28" s="28">
        <f t="shared" si="1"/>
        <v>7788.543</v>
      </c>
      <c r="O28" s="30">
        <f t="shared" si="2"/>
        <v>0</v>
      </c>
      <c r="P28" s="35">
        <f t="shared" si="3"/>
        <v>52.88720881428015</v>
      </c>
      <c r="Q28" s="30">
        <f t="shared" si="4"/>
        <v>5.759575314664116</v>
      </c>
      <c r="R28" s="30">
        <f t="shared" si="5"/>
        <v>2.6675335810561744</v>
      </c>
      <c r="S28" s="30">
        <f t="shared" si="6"/>
        <v>4.2742910965504075</v>
      </c>
      <c r="T28" s="30">
        <f t="shared" si="7"/>
        <v>5.376371421458416</v>
      </c>
      <c r="U28" s="30">
        <f t="shared" si="8"/>
        <v>5.696302890027057</v>
      </c>
      <c r="V28" s="30">
        <f t="shared" si="9"/>
        <v>12.441402711649662</v>
      </c>
      <c r="W28" s="30">
        <f t="shared" si="10"/>
        <v>10.790760223060976</v>
      </c>
      <c r="X28" s="30">
        <f>(M28/$C28)*100</f>
        <v>0.10655394725303566</v>
      </c>
    </row>
    <row r="29" spans="1:24" ht="15.75">
      <c r="A29" s="2" t="s">
        <v>45</v>
      </c>
      <c r="B29" s="14" t="s">
        <v>46</v>
      </c>
      <c r="C29" s="39">
        <v>3576427</v>
      </c>
      <c r="D29" s="23">
        <f t="shared" si="11"/>
        <v>0</v>
      </c>
      <c r="E29" s="39">
        <v>2350939</v>
      </c>
      <c r="F29" s="5">
        <v>85084</v>
      </c>
      <c r="G29" s="5">
        <v>87035</v>
      </c>
      <c r="H29" s="5">
        <v>122320</v>
      </c>
      <c r="I29" s="5">
        <v>190575</v>
      </c>
      <c r="J29" s="5">
        <v>199447</v>
      </c>
      <c r="K29" s="5">
        <v>120905</v>
      </c>
      <c r="L29" s="5">
        <v>418204</v>
      </c>
      <c r="M29" s="5">
        <v>1918</v>
      </c>
      <c r="N29" s="28">
        <f t="shared" si="1"/>
        <v>3576.427</v>
      </c>
      <c r="O29" s="30">
        <f t="shared" si="2"/>
        <v>0</v>
      </c>
      <c r="P29" s="35">
        <f t="shared" si="3"/>
        <v>65.73429291301068</v>
      </c>
      <c r="Q29" s="30">
        <f t="shared" si="4"/>
        <v>2.379022415388319</v>
      </c>
      <c r="R29" s="30">
        <f t="shared" si="5"/>
        <v>2.433574067078679</v>
      </c>
      <c r="S29" s="30">
        <f t="shared" si="6"/>
        <v>3.420173262309003</v>
      </c>
      <c r="T29" s="30">
        <f t="shared" si="7"/>
        <v>5.328642245458946</v>
      </c>
      <c r="U29" s="30">
        <f t="shared" si="8"/>
        <v>5.576711058271286</v>
      </c>
      <c r="V29" s="30">
        <f t="shared" si="9"/>
        <v>3.3806086353782696</v>
      </c>
      <c r="W29" s="30">
        <f t="shared" si="10"/>
        <v>11.693346460028403</v>
      </c>
      <c r="X29" s="30">
        <f>(M29/$C29)*100</f>
        <v>0.05362894307642795</v>
      </c>
    </row>
    <row r="30" spans="1:25" ht="16.5">
      <c r="A30" s="2" t="s">
        <v>47</v>
      </c>
      <c r="B30" s="14" t="s">
        <v>48</v>
      </c>
      <c r="C30" s="39">
        <v>475972</v>
      </c>
      <c r="D30" s="23">
        <f t="shared" si="11"/>
        <v>0</v>
      </c>
      <c r="E30" s="39">
        <v>249601</v>
      </c>
      <c r="F30" s="5">
        <v>26844</v>
      </c>
      <c r="G30" s="5">
        <v>14057</v>
      </c>
      <c r="H30" s="5">
        <v>22161</v>
      </c>
      <c r="I30" s="5">
        <v>32647</v>
      </c>
      <c r="J30" s="5">
        <v>20067</v>
      </c>
      <c r="K30" s="5">
        <v>109408</v>
      </c>
      <c r="L30" s="5">
        <v>1033</v>
      </c>
      <c r="M30" s="5">
        <v>154</v>
      </c>
      <c r="N30" s="28">
        <f t="shared" si="1"/>
        <v>475.972</v>
      </c>
      <c r="O30" s="30">
        <f t="shared" si="2"/>
        <v>0</v>
      </c>
      <c r="P30" s="35">
        <f t="shared" si="3"/>
        <v>52.4402695956905</v>
      </c>
      <c r="Q30" s="30">
        <f t="shared" si="4"/>
        <v>5.639827552881262</v>
      </c>
      <c r="R30" s="30">
        <f t="shared" si="5"/>
        <v>2.953324985503349</v>
      </c>
      <c r="S30" s="30">
        <f t="shared" si="6"/>
        <v>4.655946148092744</v>
      </c>
      <c r="T30" s="30">
        <f t="shared" si="7"/>
        <v>6.859016916961503</v>
      </c>
      <c r="U30" s="30">
        <f t="shared" si="8"/>
        <v>4.216004302774113</v>
      </c>
      <c r="V30" s="30">
        <f t="shared" si="9"/>
        <v>22.986226080525746</v>
      </c>
      <c r="W30" s="30">
        <f t="shared" si="10"/>
        <v>0.21702957316816957</v>
      </c>
      <c r="X30" s="32" t="s">
        <v>38</v>
      </c>
      <c r="Y30" s="33"/>
    </row>
    <row r="31" spans="1:24" ht="15.75">
      <c r="A31" s="2" t="s">
        <v>49</v>
      </c>
      <c r="B31" s="14" t="s">
        <v>50</v>
      </c>
      <c r="C31" s="39">
        <v>564474</v>
      </c>
      <c r="D31" s="23">
        <f t="shared" si="11"/>
        <v>0</v>
      </c>
      <c r="E31" s="39">
        <v>403189</v>
      </c>
      <c r="F31" s="5">
        <v>12895</v>
      </c>
      <c r="G31" s="5">
        <v>14404</v>
      </c>
      <c r="H31" s="5">
        <v>23090</v>
      </c>
      <c r="I31" s="5">
        <v>13759</v>
      </c>
      <c r="J31" s="5">
        <v>10044</v>
      </c>
      <c r="K31" s="5">
        <v>20317</v>
      </c>
      <c r="L31" s="5">
        <v>65603</v>
      </c>
      <c r="M31" s="5">
        <v>1173</v>
      </c>
      <c r="N31" s="28">
        <f t="shared" si="1"/>
        <v>564.474</v>
      </c>
      <c r="O31" s="30">
        <f t="shared" si="2"/>
        <v>0</v>
      </c>
      <c r="P31" s="35">
        <f t="shared" si="3"/>
        <v>71.4273819520474</v>
      </c>
      <c r="Q31" s="30">
        <f t="shared" si="4"/>
        <v>2.2844276264274352</v>
      </c>
      <c r="R31" s="30">
        <f t="shared" si="5"/>
        <v>2.5517561482016884</v>
      </c>
      <c r="S31" s="30">
        <f t="shared" si="6"/>
        <v>4.0905338421255895</v>
      </c>
      <c r="T31" s="30">
        <f t="shared" si="7"/>
        <v>2.437490477860805</v>
      </c>
      <c r="U31" s="30">
        <f t="shared" si="8"/>
        <v>1.7793556479129242</v>
      </c>
      <c r="V31" s="30">
        <f t="shared" si="9"/>
        <v>3.599280037698813</v>
      </c>
      <c r="W31" s="30">
        <f t="shared" si="10"/>
        <v>11.621970188175187</v>
      </c>
      <c r="X31" s="30">
        <f>(M31/$C31)*100</f>
        <v>0.2078040795501653</v>
      </c>
    </row>
    <row r="32" spans="1:24" ht="15.75">
      <c r="A32" s="2" t="s">
        <v>51</v>
      </c>
      <c r="B32" s="14" t="s">
        <v>52</v>
      </c>
      <c r="C32" s="39">
        <v>5030728</v>
      </c>
      <c r="D32" s="23">
        <f t="shared" si="11"/>
        <v>0</v>
      </c>
      <c r="E32" s="39">
        <v>2944039</v>
      </c>
      <c r="F32" s="5">
        <v>264247</v>
      </c>
      <c r="G32" s="5">
        <v>302667</v>
      </c>
      <c r="H32" s="5">
        <v>350164</v>
      </c>
      <c r="I32" s="5">
        <v>334361</v>
      </c>
      <c r="J32" s="5">
        <v>214881</v>
      </c>
      <c r="K32" s="5">
        <v>473869</v>
      </c>
      <c r="L32" s="5">
        <v>146176</v>
      </c>
      <c r="M32" s="5">
        <v>324</v>
      </c>
      <c r="N32" s="28">
        <f t="shared" si="1"/>
        <v>5030.728</v>
      </c>
      <c r="O32" s="30">
        <f t="shared" si="2"/>
        <v>0</v>
      </c>
      <c r="P32" s="35">
        <f t="shared" si="3"/>
        <v>58.52113252793632</v>
      </c>
      <c r="Q32" s="30">
        <f t="shared" si="4"/>
        <v>5.2526592572685304</v>
      </c>
      <c r="R32" s="30">
        <f t="shared" si="5"/>
        <v>6.016365822203069</v>
      </c>
      <c r="S32" s="30">
        <f t="shared" si="6"/>
        <v>6.960503529509049</v>
      </c>
      <c r="T32" s="30">
        <f t="shared" si="7"/>
        <v>6.646374043677178</v>
      </c>
      <c r="U32" s="30">
        <f t="shared" si="8"/>
        <v>4.271369869331039</v>
      </c>
      <c r="V32" s="30">
        <f t="shared" si="9"/>
        <v>9.419491572591483</v>
      </c>
      <c r="W32" s="30">
        <f t="shared" si="10"/>
        <v>2.9056629577269932</v>
      </c>
      <c r="X32" s="32" t="s">
        <v>38</v>
      </c>
    </row>
    <row r="33" spans="1:24" ht="15.75">
      <c r="A33" s="2" t="s">
        <v>53</v>
      </c>
      <c r="B33" s="14" t="s">
        <v>54</v>
      </c>
      <c r="C33" s="39">
        <v>2651165</v>
      </c>
      <c r="D33" s="23">
        <f t="shared" si="11"/>
        <v>0</v>
      </c>
      <c r="E33" s="39">
        <v>1887950</v>
      </c>
      <c r="F33" s="5">
        <v>87800</v>
      </c>
      <c r="G33" s="5">
        <v>75363</v>
      </c>
      <c r="H33" s="5">
        <v>100424</v>
      </c>
      <c r="I33" s="5">
        <v>128000</v>
      </c>
      <c r="J33" s="5">
        <v>96147</v>
      </c>
      <c r="K33" s="5">
        <v>99361</v>
      </c>
      <c r="L33" s="5">
        <v>175191</v>
      </c>
      <c r="M33" s="5">
        <v>929</v>
      </c>
      <c r="N33" s="28">
        <f t="shared" si="1"/>
        <v>2651.165</v>
      </c>
      <c r="O33" s="30">
        <f t="shared" si="2"/>
        <v>0</v>
      </c>
      <c r="P33" s="35">
        <f t="shared" si="3"/>
        <v>71.21208977939887</v>
      </c>
      <c r="Q33" s="30">
        <f t="shared" si="4"/>
        <v>3.3117516261718905</v>
      </c>
      <c r="R33" s="30">
        <f t="shared" si="5"/>
        <v>2.8426371048199566</v>
      </c>
      <c r="S33" s="30">
        <f t="shared" si="6"/>
        <v>3.7879196504178347</v>
      </c>
      <c r="T33" s="30">
        <f t="shared" si="7"/>
        <v>4.828066152050137</v>
      </c>
      <c r="U33" s="30">
        <f t="shared" si="8"/>
        <v>3.6265943462590973</v>
      </c>
      <c r="V33" s="30">
        <f t="shared" si="9"/>
        <v>3.7478240697957315</v>
      </c>
      <c r="W33" s="30">
        <f t="shared" si="10"/>
        <v>6.608076072217309</v>
      </c>
      <c r="X33" s="32" t="s">
        <v>38</v>
      </c>
    </row>
    <row r="34" spans="1:24" ht="15.75">
      <c r="A34" s="2" t="s">
        <v>55</v>
      </c>
      <c r="B34" s="14" t="s">
        <v>56</v>
      </c>
      <c r="C34" s="39">
        <v>1269685</v>
      </c>
      <c r="D34" s="23">
        <f t="shared" si="11"/>
        <v>0</v>
      </c>
      <c r="E34" s="39">
        <v>947311</v>
      </c>
      <c r="F34" s="5">
        <v>33023</v>
      </c>
      <c r="G34" s="5">
        <v>46195</v>
      </c>
      <c r="H34" s="5">
        <v>40133</v>
      </c>
      <c r="I34" s="5">
        <v>38628</v>
      </c>
      <c r="J34" s="5">
        <v>48379</v>
      </c>
      <c r="K34" s="5">
        <v>54981</v>
      </c>
      <c r="L34" s="5">
        <v>60793</v>
      </c>
      <c r="M34" s="5">
        <v>242</v>
      </c>
      <c r="N34" s="28">
        <f t="shared" si="1"/>
        <v>1269.685</v>
      </c>
      <c r="O34" s="30">
        <f t="shared" si="2"/>
        <v>0</v>
      </c>
      <c r="P34" s="35">
        <f t="shared" si="3"/>
        <v>74.60992293364103</v>
      </c>
      <c r="Q34" s="30">
        <f t="shared" si="4"/>
        <v>2.6008813209575603</v>
      </c>
      <c r="R34" s="30">
        <f t="shared" si="5"/>
        <v>3.63830398878462</v>
      </c>
      <c r="S34" s="30">
        <f t="shared" si="6"/>
        <v>3.1608627336701627</v>
      </c>
      <c r="T34" s="30">
        <f t="shared" si="7"/>
        <v>3.0423293966613767</v>
      </c>
      <c r="U34" s="30">
        <f t="shared" si="8"/>
        <v>3.810315156908997</v>
      </c>
      <c r="V34" s="30">
        <f t="shared" si="9"/>
        <v>4.330286645900361</v>
      </c>
      <c r="W34" s="30">
        <f t="shared" si="10"/>
        <v>4.788037977923659</v>
      </c>
      <c r="X34" s="32" t="s">
        <v>38</v>
      </c>
    </row>
    <row r="35" spans="1:24" ht="15.75">
      <c r="A35" s="2" t="s">
        <v>57</v>
      </c>
      <c r="B35" s="14" t="s">
        <v>58</v>
      </c>
      <c r="C35" s="39">
        <v>1170718</v>
      </c>
      <c r="D35" s="23">
        <f t="shared" si="11"/>
        <v>0</v>
      </c>
      <c r="E35" s="39">
        <v>844046</v>
      </c>
      <c r="F35" s="5">
        <v>36243</v>
      </c>
      <c r="G35" s="5">
        <v>34948</v>
      </c>
      <c r="H35" s="5">
        <v>44421</v>
      </c>
      <c r="I35" s="5">
        <v>52797</v>
      </c>
      <c r="J35" s="5">
        <v>46521</v>
      </c>
      <c r="K35" s="5">
        <v>52915</v>
      </c>
      <c r="L35" s="5">
        <v>58473</v>
      </c>
      <c r="M35" s="5">
        <v>354</v>
      </c>
      <c r="N35" s="28">
        <f t="shared" si="1"/>
        <v>1170.718</v>
      </c>
      <c r="O35" s="30">
        <f t="shared" si="2"/>
        <v>0</v>
      </c>
      <c r="P35" s="35">
        <f t="shared" si="3"/>
        <v>72.09643996248457</v>
      </c>
      <c r="Q35" s="30">
        <f t="shared" si="4"/>
        <v>3.0957924965704806</v>
      </c>
      <c r="R35" s="30">
        <f t="shared" si="5"/>
        <v>2.9851766181095702</v>
      </c>
      <c r="S35" s="30">
        <f t="shared" si="6"/>
        <v>3.7943381753761365</v>
      </c>
      <c r="T35" s="30">
        <f t="shared" si="7"/>
        <v>4.509796552201299</v>
      </c>
      <c r="U35" s="30">
        <f t="shared" si="8"/>
        <v>3.973715275583018</v>
      </c>
      <c r="V35" s="30">
        <f t="shared" si="9"/>
        <v>4.51987583687959</v>
      </c>
      <c r="W35" s="30">
        <f t="shared" si="10"/>
        <v>4.9946272287604705</v>
      </c>
      <c r="X35" s="32" t="s">
        <v>38</v>
      </c>
    </row>
    <row r="36" spans="1:24" ht="15.75">
      <c r="A36" s="2" t="s">
        <v>59</v>
      </c>
      <c r="B36" s="14" t="s">
        <v>60</v>
      </c>
      <c r="C36" s="39">
        <v>1814575</v>
      </c>
      <c r="D36" s="23">
        <f t="shared" si="11"/>
        <v>0</v>
      </c>
      <c r="E36" s="39">
        <v>1206645</v>
      </c>
      <c r="F36" s="5">
        <v>40902</v>
      </c>
      <c r="G36" s="5">
        <v>50270</v>
      </c>
      <c r="H36" s="5">
        <v>63365</v>
      </c>
      <c r="I36" s="5">
        <v>81795</v>
      </c>
      <c r="J36" s="5">
        <v>50925</v>
      </c>
      <c r="K36" s="5">
        <v>53241</v>
      </c>
      <c r="L36" s="5">
        <v>266208</v>
      </c>
      <c r="M36" s="5">
        <v>1224</v>
      </c>
      <c r="N36" s="28">
        <f t="shared" si="1"/>
        <v>1814.575</v>
      </c>
      <c r="O36" s="30">
        <f t="shared" si="2"/>
        <v>0</v>
      </c>
      <c r="P36" s="35">
        <f t="shared" si="3"/>
        <v>66.4973891958172</v>
      </c>
      <c r="Q36" s="30">
        <f t="shared" si="4"/>
        <v>2.254081534243556</v>
      </c>
      <c r="R36" s="30">
        <f t="shared" si="5"/>
        <v>2.7703456732292686</v>
      </c>
      <c r="S36" s="30">
        <f t="shared" si="6"/>
        <v>3.492002259482248</v>
      </c>
      <c r="T36" s="30">
        <f t="shared" si="7"/>
        <v>4.507667084579034</v>
      </c>
      <c r="U36" s="30">
        <f t="shared" si="8"/>
        <v>2.8064422798726976</v>
      </c>
      <c r="V36" s="30">
        <f t="shared" si="9"/>
        <v>2.9340754722180127</v>
      </c>
      <c r="W36" s="30">
        <f t="shared" si="10"/>
        <v>14.67054268905942</v>
      </c>
      <c r="X36" s="30">
        <f>(M36/$C36)*100</f>
        <v>0.06745381149856026</v>
      </c>
    </row>
    <row r="37" spans="1:25" ht="15.75">
      <c r="A37" s="2" t="s">
        <v>61</v>
      </c>
      <c r="B37" s="14" t="s">
        <v>62</v>
      </c>
      <c r="C37" s="39">
        <v>1896748</v>
      </c>
      <c r="D37" s="23">
        <f t="shared" si="11"/>
        <v>0</v>
      </c>
      <c r="E37" s="39">
        <v>1213904</v>
      </c>
      <c r="F37" s="5">
        <v>78120</v>
      </c>
      <c r="G37" s="5">
        <v>73196</v>
      </c>
      <c r="H37" s="5">
        <v>94441</v>
      </c>
      <c r="I37" s="5">
        <v>64482</v>
      </c>
      <c r="J37" s="5">
        <v>63809</v>
      </c>
      <c r="K37" s="5">
        <v>69055</v>
      </c>
      <c r="L37" s="5">
        <v>239436</v>
      </c>
      <c r="M37" s="5">
        <v>305</v>
      </c>
      <c r="N37" s="28">
        <f t="shared" si="1"/>
        <v>1896.748</v>
      </c>
      <c r="O37" s="30">
        <f t="shared" si="2"/>
        <v>0</v>
      </c>
      <c r="P37" s="35">
        <f t="shared" si="3"/>
        <v>63.999223934861135</v>
      </c>
      <c r="Q37" s="30">
        <f t="shared" si="4"/>
        <v>4.118628304867067</v>
      </c>
      <c r="R37" s="30">
        <f t="shared" si="5"/>
        <v>3.859026080428186</v>
      </c>
      <c r="S37" s="30">
        <f t="shared" si="6"/>
        <v>4.979101071939973</v>
      </c>
      <c r="T37" s="30">
        <f t="shared" si="7"/>
        <v>3.399608171459783</v>
      </c>
      <c r="U37" s="30">
        <f t="shared" si="8"/>
        <v>3.3641263889562554</v>
      </c>
      <c r="V37" s="30">
        <f t="shared" si="9"/>
        <v>3.640705038307672</v>
      </c>
      <c r="W37" s="30">
        <f t="shared" si="10"/>
        <v>12.623500855147862</v>
      </c>
      <c r="X37" s="32" t="s">
        <v>38</v>
      </c>
      <c r="Y37" s="32"/>
    </row>
    <row r="38" spans="1:25" ht="15.75">
      <c r="A38" s="2" t="s">
        <v>63</v>
      </c>
      <c r="B38" s="14" t="s">
        <v>64</v>
      </c>
      <c r="C38" s="39">
        <v>671089</v>
      </c>
      <c r="D38" s="23">
        <f t="shared" si="11"/>
        <v>0</v>
      </c>
      <c r="E38" s="39">
        <v>450265</v>
      </c>
      <c r="F38" s="5">
        <v>14481</v>
      </c>
      <c r="G38" s="5">
        <v>38841</v>
      </c>
      <c r="H38" s="5">
        <v>36720</v>
      </c>
      <c r="I38" s="5">
        <v>28602</v>
      </c>
      <c r="J38" s="5">
        <v>13843</v>
      </c>
      <c r="K38" s="5">
        <v>20025</v>
      </c>
      <c r="L38" s="5">
        <v>68204</v>
      </c>
      <c r="M38" s="5">
        <v>108</v>
      </c>
      <c r="N38" s="28">
        <f t="shared" si="1"/>
        <v>671.089</v>
      </c>
      <c r="O38" s="30">
        <f t="shared" si="2"/>
        <v>0</v>
      </c>
      <c r="P38" s="35">
        <f t="shared" si="3"/>
        <v>67.09467745708841</v>
      </c>
      <c r="Q38" s="30">
        <f t="shared" si="4"/>
        <v>2.1578359949276473</v>
      </c>
      <c r="R38" s="30">
        <f t="shared" si="5"/>
        <v>5.7877569145076135</v>
      </c>
      <c r="S38" s="30">
        <f t="shared" si="6"/>
        <v>5.471703455130393</v>
      </c>
      <c r="T38" s="30">
        <f t="shared" si="7"/>
        <v>4.262027838334409</v>
      </c>
      <c r="U38" s="30">
        <f t="shared" si="8"/>
        <v>2.062766637510077</v>
      </c>
      <c r="V38" s="30">
        <f t="shared" si="9"/>
        <v>2.983955928349295</v>
      </c>
      <c r="W38" s="30">
        <f t="shared" si="10"/>
        <v>10.163182528695895</v>
      </c>
      <c r="X38" s="32" t="s">
        <v>38</v>
      </c>
      <c r="Y38" s="32"/>
    </row>
    <row r="39" spans="1:25" ht="15.75">
      <c r="A39" s="2" t="s">
        <v>65</v>
      </c>
      <c r="B39" s="14" t="s">
        <v>66</v>
      </c>
      <c r="C39" s="39">
        <v>2219423</v>
      </c>
      <c r="D39" s="23">
        <f t="shared" si="11"/>
        <v>0</v>
      </c>
      <c r="E39" s="39">
        <v>1165260</v>
      </c>
      <c r="F39" s="5">
        <v>452772</v>
      </c>
      <c r="G39" s="5">
        <v>44728</v>
      </c>
      <c r="H39" s="5">
        <v>63173</v>
      </c>
      <c r="I39" s="5">
        <v>121412</v>
      </c>
      <c r="J39" s="5">
        <v>187720</v>
      </c>
      <c r="K39" s="5">
        <v>142593</v>
      </c>
      <c r="L39" s="5">
        <v>41578</v>
      </c>
      <c r="M39" s="5">
        <v>187</v>
      </c>
      <c r="N39" s="28">
        <f t="shared" si="1"/>
        <v>2219.423</v>
      </c>
      <c r="O39" s="30">
        <f t="shared" si="2"/>
        <v>0</v>
      </c>
      <c r="P39" s="35">
        <f t="shared" si="3"/>
        <v>52.50283519635509</v>
      </c>
      <c r="Q39" s="30">
        <f t="shared" si="4"/>
        <v>20.400437410984747</v>
      </c>
      <c r="R39" s="30">
        <f t="shared" si="5"/>
        <v>2.015298570844765</v>
      </c>
      <c r="S39" s="30">
        <f t="shared" si="6"/>
        <v>2.8463704305127955</v>
      </c>
      <c r="T39" s="30">
        <f t="shared" si="7"/>
        <v>5.4704308281927325</v>
      </c>
      <c r="U39" s="30">
        <f t="shared" si="8"/>
        <v>8.458054187957861</v>
      </c>
      <c r="V39" s="30">
        <f t="shared" si="9"/>
        <v>6.42477797157189</v>
      </c>
      <c r="W39" s="30">
        <f t="shared" si="10"/>
        <v>1.8733697902562962</v>
      </c>
      <c r="X39" s="32" t="s">
        <v>38</v>
      </c>
      <c r="Y39" s="32"/>
    </row>
    <row r="40" spans="1:25" ht="15.75">
      <c r="A40" s="2" t="s">
        <v>67</v>
      </c>
      <c r="B40" s="14" t="s">
        <v>68</v>
      </c>
      <c r="C40" s="39">
        <v>2660847</v>
      </c>
      <c r="D40" s="23">
        <f t="shared" si="11"/>
        <v>0</v>
      </c>
      <c r="E40" s="39">
        <v>1424573</v>
      </c>
      <c r="F40" s="5">
        <v>121199</v>
      </c>
      <c r="G40" s="5">
        <v>284641</v>
      </c>
      <c r="H40" s="5">
        <v>306813</v>
      </c>
      <c r="I40" s="5">
        <v>153466</v>
      </c>
      <c r="J40" s="5">
        <v>108914</v>
      </c>
      <c r="K40" s="5">
        <v>234819</v>
      </c>
      <c r="L40" s="5">
        <v>25674</v>
      </c>
      <c r="M40" s="5">
        <v>748</v>
      </c>
      <c r="N40" s="28">
        <f t="shared" si="1"/>
        <v>2660.847</v>
      </c>
      <c r="O40" s="30">
        <f t="shared" si="2"/>
        <v>0</v>
      </c>
      <c r="P40" s="35">
        <f t="shared" si="3"/>
        <v>53.538328209025174</v>
      </c>
      <c r="Q40" s="30">
        <f t="shared" si="4"/>
        <v>4.554903006448698</v>
      </c>
      <c r="R40" s="30">
        <f t="shared" si="5"/>
        <v>10.697383201664733</v>
      </c>
      <c r="S40" s="30">
        <f t="shared" si="6"/>
        <v>11.530651706016918</v>
      </c>
      <c r="T40" s="30">
        <f t="shared" si="7"/>
        <v>5.767561983082831</v>
      </c>
      <c r="U40" s="30">
        <f t="shared" si="8"/>
        <v>4.093207914622675</v>
      </c>
      <c r="V40" s="30">
        <f t="shared" si="9"/>
        <v>8.824971898045998</v>
      </c>
      <c r="W40" s="30">
        <f t="shared" si="10"/>
        <v>0.9648807315865963</v>
      </c>
      <c r="X40" s="32" t="s">
        <v>38</v>
      </c>
      <c r="Y40" s="32"/>
    </row>
    <row r="41" spans="1:25" ht="15.75">
      <c r="A41" s="2" t="s">
        <v>69</v>
      </c>
      <c r="B41" s="14" t="s">
        <v>70</v>
      </c>
      <c r="C41" s="39">
        <v>4383456</v>
      </c>
      <c r="D41" s="23">
        <f t="shared" si="11"/>
        <v>0</v>
      </c>
      <c r="E41" s="39">
        <v>3107699</v>
      </c>
      <c r="F41" s="5">
        <v>199548</v>
      </c>
      <c r="G41" s="5">
        <v>122887</v>
      </c>
      <c r="H41" s="5">
        <v>136286</v>
      </c>
      <c r="I41" s="5">
        <v>187240</v>
      </c>
      <c r="J41" s="5">
        <v>158069</v>
      </c>
      <c r="K41" s="5">
        <v>199388</v>
      </c>
      <c r="L41" s="5">
        <v>272003</v>
      </c>
      <c r="M41" s="5">
        <v>336</v>
      </c>
      <c r="N41" s="28">
        <f t="shared" si="1"/>
        <v>4383.456</v>
      </c>
      <c r="O41" s="30">
        <f t="shared" si="2"/>
        <v>0</v>
      </c>
      <c r="P41" s="35">
        <f t="shared" si="3"/>
        <v>70.896092033318</v>
      </c>
      <c r="Q41" s="30">
        <f t="shared" si="4"/>
        <v>4.552298460392896</v>
      </c>
      <c r="R41" s="30">
        <f t="shared" si="5"/>
        <v>2.8034272500967274</v>
      </c>
      <c r="S41" s="30">
        <f t="shared" si="6"/>
        <v>3.109099304293234</v>
      </c>
      <c r="T41" s="30">
        <f t="shared" si="7"/>
        <v>4.271515443522189</v>
      </c>
      <c r="U41" s="30">
        <f t="shared" si="8"/>
        <v>3.606035967966828</v>
      </c>
      <c r="V41" s="30">
        <f t="shared" si="9"/>
        <v>4.548648372425776</v>
      </c>
      <c r="W41" s="30">
        <f t="shared" si="10"/>
        <v>6.205217983253396</v>
      </c>
      <c r="X41" s="32" t="s">
        <v>38</v>
      </c>
      <c r="Y41" s="32"/>
    </row>
    <row r="42" spans="1:25" ht="15.75">
      <c r="A42" s="2" t="s">
        <v>71</v>
      </c>
      <c r="B42" s="14" t="s">
        <v>72</v>
      </c>
      <c r="C42" s="39">
        <v>2167054</v>
      </c>
      <c r="D42" s="23">
        <f t="shared" si="11"/>
        <v>0</v>
      </c>
      <c r="E42" s="39">
        <v>1510156</v>
      </c>
      <c r="F42" s="5">
        <v>135536</v>
      </c>
      <c r="G42" s="5">
        <v>60069</v>
      </c>
      <c r="H42" s="5">
        <v>44581</v>
      </c>
      <c r="I42" s="5">
        <v>50844</v>
      </c>
      <c r="J42" s="5">
        <v>59853</v>
      </c>
      <c r="K42" s="5">
        <v>229913</v>
      </c>
      <c r="L42" s="5">
        <v>75335</v>
      </c>
      <c r="M42" s="5">
        <v>767</v>
      </c>
      <c r="N42" s="28">
        <f t="shared" si="1"/>
        <v>2167.054</v>
      </c>
      <c r="O42" s="30">
        <f t="shared" si="2"/>
        <v>0</v>
      </c>
      <c r="P42" s="35">
        <f t="shared" si="3"/>
        <v>69.6870497920218</v>
      </c>
      <c r="Q42" s="30">
        <f t="shared" si="4"/>
        <v>6.25438959988999</v>
      </c>
      <c r="R42" s="30">
        <f t="shared" si="5"/>
        <v>2.7719198506359324</v>
      </c>
      <c r="S42" s="30">
        <f t="shared" si="6"/>
        <v>2.0572168483111173</v>
      </c>
      <c r="T42" s="30">
        <f t="shared" si="7"/>
        <v>2.346226720700084</v>
      </c>
      <c r="U42" s="30">
        <f t="shared" si="8"/>
        <v>2.7619524017398733</v>
      </c>
      <c r="V42" s="30">
        <f t="shared" si="9"/>
        <v>10.609472583516608</v>
      </c>
      <c r="W42" s="30">
        <f t="shared" si="10"/>
        <v>3.4763785304842427</v>
      </c>
      <c r="X42" s="32" t="s">
        <v>38</v>
      </c>
      <c r="Y42" s="32"/>
    </row>
    <row r="43" spans="1:25" ht="15.75">
      <c r="A43" s="2" t="s">
        <v>73</v>
      </c>
      <c r="B43" s="14" t="s">
        <v>74</v>
      </c>
      <c r="C43" s="39">
        <v>1206630</v>
      </c>
      <c r="D43" s="23">
        <f t="shared" si="11"/>
        <v>0</v>
      </c>
      <c r="E43" s="39">
        <v>842251</v>
      </c>
      <c r="F43" s="5">
        <v>14648</v>
      </c>
      <c r="G43" s="5">
        <v>39649</v>
      </c>
      <c r="H43" s="5">
        <v>45530</v>
      </c>
      <c r="I43" s="5">
        <v>44542</v>
      </c>
      <c r="J43" s="5">
        <v>24058</v>
      </c>
      <c r="K43" s="5">
        <v>20477</v>
      </c>
      <c r="L43" s="5">
        <v>175043</v>
      </c>
      <c r="M43" s="5">
        <v>432</v>
      </c>
      <c r="N43" s="28">
        <f t="shared" si="1"/>
        <v>1206.63</v>
      </c>
      <c r="O43" s="30">
        <f t="shared" si="2"/>
        <v>0</v>
      </c>
      <c r="P43" s="35">
        <f t="shared" si="3"/>
        <v>69.80192768288539</v>
      </c>
      <c r="Q43" s="30">
        <f t="shared" si="4"/>
        <v>1.213959540207023</v>
      </c>
      <c r="R43" s="30">
        <f t="shared" si="5"/>
        <v>3.2859285779402136</v>
      </c>
      <c r="S43" s="30">
        <f t="shared" si="6"/>
        <v>3.7733190787565367</v>
      </c>
      <c r="T43" s="30">
        <f t="shared" si="7"/>
        <v>3.691438137622966</v>
      </c>
      <c r="U43" s="30">
        <f t="shared" si="8"/>
        <v>1.9938174916917364</v>
      </c>
      <c r="V43" s="30">
        <f t="shared" si="9"/>
        <v>1.6970405178057897</v>
      </c>
      <c r="W43" s="30">
        <f t="shared" si="10"/>
        <v>14.506766780206028</v>
      </c>
      <c r="X43" s="32" t="s">
        <v>38</v>
      </c>
      <c r="Y43" s="32"/>
    </row>
    <row r="44" spans="1:25" ht="15.75">
      <c r="A44" s="2" t="s">
        <v>75</v>
      </c>
      <c r="B44" s="14" t="s">
        <v>76</v>
      </c>
      <c r="C44" s="39">
        <v>2532960</v>
      </c>
      <c r="D44" s="23">
        <f t="shared" si="11"/>
        <v>0</v>
      </c>
      <c r="E44" s="39">
        <v>1769476</v>
      </c>
      <c r="F44" s="5">
        <v>87042</v>
      </c>
      <c r="G44" s="5">
        <v>91884</v>
      </c>
      <c r="H44" s="5">
        <v>126807</v>
      </c>
      <c r="I44" s="5">
        <v>115565</v>
      </c>
      <c r="J44" s="5">
        <v>69515</v>
      </c>
      <c r="K44" s="5">
        <v>92779</v>
      </c>
      <c r="L44" s="5">
        <v>179640</v>
      </c>
      <c r="M44" s="5">
        <v>252</v>
      </c>
      <c r="N44" s="28">
        <f t="shared" si="1"/>
        <v>2532.96</v>
      </c>
      <c r="O44" s="30">
        <f t="shared" si="2"/>
        <v>0</v>
      </c>
      <c r="P44" s="35">
        <f t="shared" si="3"/>
        <v>69.8580317099362</v>
      </c>
      <c r="Q44" s="30">
        <f t="shared" si="4"/>
        <v>3.4363748341860907</v>
      </c>
      <c r="R44" s="30">
        <f t="shared" si="5"/>
        <v>3.627534584043964</v>
      </c>
      <c r="S44" s="30">
        <f t="shared" si="6"/>
        <v>5.006277240856547</v>
      </c>
      <c r="T44" s="30">
        <f t="shared" si="7"/>
        <v>4.562448676647085</v>
      </c>
      <c r="U44" s="30">
        <f t="shared" si="8"/>
        <v>2.7444175983829195</v>
      </c>
      <c r="V44" s="30">
        <f t="shared" si="9"/>
        <v>3.6628687385509444</v>
      </c>
      <c r="W44" s="30">
        <f t="shared" si="10"/>
        <v>7.092097782831154</v>
      </c>
      <c r="X44" s="32" t="s">
        <v>38</v>
      </c>
      <c r="Y44" s="32"/>
    </row>
    <row r="45" spans="1:25" ht="15.75">
      <c r="A45" s="2" t="s">
        <v>77</v>
      </c>
      <c r="B45" s="14" t="s">
        <v>78</v>
      </c>
      <c r="C45" s="39">
        <v>419726</v>
      </c>
      <c r="D45" s="23">
        <f t="shared" si="11"/>
        <v>0</v>
      </c>
      <c r="E45" s="39">
        <v>289632</v>
      </c>
      <c r="F45" s="5">
        <v>11809</v>
      </c>
      <c r="G45" s="5">
        <v>13036</v>
      </c>
      <c r="H45" s="5">
        <v>20244</v>
      </c>
      <c r="I45" s="5">
        <v>10114</v>
      </c>
      <c r="J45" s="5">
        <v>6687</v>
      </c>
      <c r="K45" s="5">
        <v>11324</v>
      </c>
      <c r="L45" s="5">
        <v>56827</v>
      </c>
      <c r="M45" s="5">
        <v>53</v>
      </c>
      <c r="N45" s="28">
        <f t="shared" si="1"/>
        <v>419.726</v>
      </c>
      <c r="O45" s="30">
        <f t="shared" si="2"/>
        <v>0</v>
      </c>
      <c r="P45" s="35">
        <f t="shared" si="3"/>
        <v>69.00501755907426</v>
      </c>
      <c r="Q45" s="30">
        <f t="shared" si="4"/>
        <v>2.8135021418735082</v>
      </c>
      <c r="R45" s="30">
        <f t="shared" si="5"/>
        <v>3.105835711869172</v>
      </c>
      <c r="S45" s="30">
        <f t="shared" si="6"/>
        <v>4.823146528926014</v>
      </c>
      <c r="T45" s="30">
        <f t="shared" si="7"/>
        <v>2.4096672591166617</v>
      </c>
      <c r="U45" s="30">
        <f t="shared" si="8"/>
        <v>1.593182218876124</v>
      </c>
      <c r="V45" s="30">
        <f t="shared" si="9"/>
        <v>2.6979505677513425</v>
      </c>
      <c r="W45" s="30">
        <f t="shared" si="10"/>
        <v>13.539070727093389</v>
      </c>
      <c r="X45" s="32" t="s">
        <v>38</v>
      </c>
      <c r="Y45" s="32"/>
    </row>
    <row r="46" spans="1:24" ht="15.75">
      <c r="A46" s="2" t="s">
        <v>79</v>
      </c>
      <c r="B46" s="14" t="s">
        <v>80</v>
      </c>
      <c r="C46" s="39">
        <v>746397</v>
      </c>
      <c r="D46" s="23">
        <f t="shared" si="11"/>
        <v>0</v>
      </c>
      <c r="E46" s="39">
        <v>540326</v>
      </c>
      <c r="F46" s="5">
        <v>25459</v>
      </c>
      <c r="G46" s="5">
        <v>14882</v>
      </c>
      <c r="H46" s="5">
        <v>22262</v>
      </c>
      <c r="I46" s="5">
        <v>28522</v>
      </c>
      <c r="J46" s="5">
        <v>33212</v>
      </c>
      <c r="K46" s="5">
        <v>44784</v>
      </c>
      <c r="L46" s="5">
        <v>36706</v>
      </c>
      <c r="M46" s="5">
        <v>244</v>
      </c>
      <c r="N46" s="28">
        <f t="shared" si="1"/>
        <v>746.397</v>
      </c>
      <c r="O46" s="30">
        <f t="shared" si="2"/>
        <v>0</v>
      </c>
      <c r="P46" s="35">
        <f t="shared" si="3"/>
        <v>72.39123415554994</v>
      </c>
      <c r="Q46" s="30">
        <f t="shared" si="4"/>
        <v>3.410919390083293</v>
      </c>
      <c r="R46" s="30">
        <f t="shared" si="5"/>
        <v>1.9938450985199565</v>
      </c>
      <c r="S46" s="30">
        <f t="shared" si="6"/>
        <v>2.9825950533027332</v>
      </c>
      <c r="T46" s="30">
        <f t="shared" si="7"/>
        <v>3.8212908144057387</v>
      </c>
      <c r="U46" s="30">
        <f t="shared" si="8"/>
        <v>4.4496427504397795</v>
      </c>
      <c r="V46" s="30">
        <f t="shared" si="9"/>
        <v>6.000024115852556</v>
      </c>
      <c r="W46" s="30">
        <f t="shared" si="10"/>
        <v>4.917758243937207</v>
      </c>
      <c r="X46" s="32" t="s">
        <v>38</v>
      </c>
    </row>
    <row r="47" spans="1:24" ht="15.75">
      <c r="A47" s="2" t="s">
        <v>81</v>
      </c>
      <c r="B47" s="14" t="s">
        <v>82</v>
      </c>
      <c r="C47" s="39">
        <v>935934</v>
      </c>
      <c r="D47" s="23">
        <f t="shared" si="11"/>
        <v>0</v>
      </c>
      <c r="E47" s="39">
        <v>519977</v>
      </c>
      <c r="F47" s="5">
        <v>39086</v>
      </c>
      <c r="G47" s="5">
        <v>19103</v>
      </c>
      <c r="H47" s="5">
        <v>85803</v>
      </c>
      <c r="I47" s="5">
        <v>87292</v>
      </c>
      <c r="J47" s="5">
        <v>43145</v>
      </c>
      <c r="K47" s="5">
        <v>64426</v>
      </c>
      <c r="L47" s="5">
        <v>73521</v>
      </c>
      <c r="M47" s="5">
        <v>3581</v>
      </c>
      <c r="N47" s="28">
        <f t="shared" si="1"/>
        <v>935.934</v>
      </c>
      <c r="O47" s="30">
        <f t="shared" si="2"/>
        <v>0</v>
      </c>
      <c r="P47" s="35">
        <f t="shared" si="3"/>
        <v>55.55701577247968</v>
      </c>
      <c r="Q47" s="30">
        <f t="shared" si="4"/>
        <v>4.1761491729117655</v>
      </c>
      <c r="R47" s="30">
        <f t="shared" si="5"/>
        <v>2.041062724508352</v>
      </c>
      <c r="S47" s="30">
        <f t="shared" si="6"/>
        <v>9.167633615190814</v>
      </c>
      <c r="T47" s="30">
        <f t="shared" si="7"/>
        <v>9.32672602982689</v>
      </c>
      <c r="U47" s="30">
        <f t="shared" si="8"/>
        <v>4.609833599377734</v>
      </c>
      <c r="V47" s="30">
        <f t="shared" si="9"/>
        <v>6.883605040526362</v>
      </c>
      <c r="W47" s="30">
        <f t="shared" si="10"/>
        <v>7.855361596009976</v>
      </c>
      <c r="X47" s="30">
        <f>(M47/$C47)*100</f>
        <v>0.38261244916842424</v>
      </c>
    </row>
    <row r="48" spans="1:24" ht="15.75">
      <c r="A48" s="2" t="s">
        <v>83</v>
      </c>
      <c r="B48" s="14" t="s">
        <v>84</v>
      </c>
      <c r="C48" s="39">
        <v>569016</v>
      </c>
      <c r="D48" s="23">
        <f t="shared" si="11"/>
        <v>0</v>
      </c>
      <c r="E48" s="39">
        <v>361678</v>
      </c>
      <c r="F48" s="5">
        <v>28759</v>
      </c>
      <c r="G48" s="5">
        <v>34195</v>
      </c>
      <c r="H48" s="5">
        <v>32928</v>
      </c>
      <c r="I48" s="5">
        <v>25252</v>
      </c>
      <c r="J48" s="5">
        <v>18903</v>
      </c>
      <c r="K48" s="5">
        <v>31157</v>
      </c>
      <c r="L48" s="5">
        <v>36042</v>
      </c>
      <c r="M48" s="5">
        <v>102</v>
      </c>
      <c r="N48" s="28">
        <f t="shared" si="1"/>
        <v>569.016</v>
      </c>
      <c r="O48" s="30">
        <f t="shared" si="2"/>
        <v>0</v>
      </c>
      <c r="P48" s="35">
        <f t="shared" si="3"/>
        <v>63.562008801158484</v>
      </c>
      <c r="Q48" s="30">
        <f t="shared" si="4"/>
        <v>5.054163679052961</v>
      </c>
      <c r="R48" s="30">
        <f t="shared" si="5"/>
        <v>6.009497096742447</v>
      </c>
      <c r="S48" s="30">
        <f t="shared" si="6"/>
        <v>5.786832004723944</v>
      </c>
      <c r="T48" s="30">
        <f t="shared" si="7"/>
        <v>4.437836545896777</v>
      </c>
      <c r="U48" s="30">
        <f t="shared" si="8"/>
        <v>3.3220506980471547</v>
      </c>
      <c r="V48" s="30">
        <f t="shared" si="9"/>
        <v>5.475592953449464</v>
      </c>
      <c r="W48" s="30">
        <f t="shared" si="10"/>
        <v>6.334092538698384</v>
      </c>
      <c r="X48" s="32" t="s">
        <v>38</v>
      </c>
    </row>
    <row r="49" spans="1:24" ht="15.75">
      <c r="A49" s="2" t="s">
        <v>85</v>
      </c>
      <c r="B49" s="14" t="s">
        <v>86</v>
      </c>
      <c r="C49" s="39">
        <v>3398272</v>
      </c>
      <c r="D49" s="23">
        <f t="shared" si="11"/>
        <v>0</v>
      </c>
      <c r="E49" s="39">
        <v>1837783</v>
      </c>
      <c r="F49" s="5">
        <v>314733</v>
      </c>
      <c r="G49" s="5">
        <v>325169</v>
      </c>
      <c r="H49" s="5">
        <v>223291</v>
      </c>
      <c r="I49" s="5">
        <v>171678</v>
      </c>
      <c r="J49" s="5">
        <v>191397</v>
      </c>
      <c r="K49" s="5">
        <v>302757</v>
      </c>
      <c r="L49" s="5">
        <v>31464</v>
      </c>
      <c r="M49" s="5">
        <v>0</v>
      </c>
      <c r="N49" s="28">
        <f t="shared" si="1"/>
        <v>3398.272</v>
      </c>
      <c r="O49" s="30">
        <f t="shared" si="2"/>
        <v>0</v>
      </c>
      <c r="P49" s="35">
        <f t="shared" si="3"/>
        <v>54.07992650382312</v>
      </c>
      <c r="Q49" s="30">
        <f t="shared" si="4"/>
        <v>9.261559992843422</v>
      </c>
      <c r="R49" s="30">
        <f t="shared" si="5"/>
        <v>9.568657246977287</v>
      </c>
      <c r="S49" s="30">
        <f t="shared" si="6"/>
        <v>6.570721825680817</v>
      </c>
      <c r="T49" s="30">
        <f t="shared" si="7"/>
        <v>5.051920505480433</v>
      </c>
      <c r="U49" s="30">
        <f t="shared" si="8"/>
        <v>5.632186005122604</v>
      </c>
      <c r="V49" s="30">
        <f t="shared" si="9"/>
        <v>8.909145589287732</v>
      </c>
      <c r="W49" s="30">
        <f t="shared" si="10"/>
        <v>0.9258823307845869</v>
      </c>
      <c r="X49" s="32" t="s">
        <v>38</v>
      </c>
    </row>
    <row r="50" spans="1:24" ht="15.75">
      <c r="A50" s="2" t="s">
        <v>87</v>
      </c>
      <c r="B50" s="14" t="s">
        <v>88</v>
      </c>
      <c r="C50" s="39">
        <v>816436</v>
      </c>
      <c r="D50" s="23">
        <f t="shared" si="11"/>
        <v>0</v>
      </c>
      <c r="E50" s="39">
        <v>504504</v>
      </c>
      <c r="F50" s="5">
        <v>33118</v>
      </c>
      <c r="G50" s="5">
        <v>15967</v>
      </c>
      <c r="H50" s="5">
        <v>33692</v>
      </c>
      <c r="I50" s="5">
        <v>24328</v>
      </c>
      <c r="J50" s="5">
        <v>20215</v>
      </c>
      <c r="K50" s="5">
        <v>30484</v>
      </c>
      <c r="L50" s="5">
        <v>152927</v>
      </c>
      <c r="M50" s="5">
        <v>1201</v>
      </c>
      <c r="N50" s="28">
        <f t="shared" si="1"/>
        <v>816.436</v>
      </c>
      <c r="O50" s="30">
        <f t="shared" si="2"/>
        <v>0</v>
      </c>
      <c r="P50" s="35">
        <f t="shared" si="3"/>
        <v>61.79345349788593</v>
      </c>
      <c r="Q50" s="30">
        <f t="shared" si="4"/>
        <v>4.056411035280169</v>
      </c>
      <c r="R50" s="30">
        <f t="shared" si="5"/>
        <v>1.955695241268146</v>
      </c>
      <c r="S50" s="30">
        <f t="shared" si="6"/>
        <v>4.12671660730296</v>
      </c>
      <c r="T50" s="30">
        <f t="shared" si="7"/>
        <v>2.979780411446825</v>
      </c>
      <c r="U50" s="30">
        <f t="shared" si="8"/>
        <v>2.4760054676667855</v>
      </c>
      <c r="V50" s="30">
        <f t="shared" si="9"/>
        <v>3.733789298855023</v>
      </c>
      <c r="W50" s="30">
        <f t="shared" si="10"/>
        <v>18.731045666776087</v>
      </c>
      <c r="X50" s="30">
        <f>(M50/$C50)*100</f>
        <v>0.14710277351807122</v>
      </c>
    </row>
    <row r="51" spans="1:24" ht="15.75">
      <c r="A51" s="2" t="s">
        <v>89</v>
      </c>
      <c r="B51" s="14" t="s">
        <v>90</v>
      </c>
      <c r="C51" s="39">
        <v>7802245</v>
      </c>
      <c r="D51" s="23">
        <f t="shared" si="11"/>
        <v>0</v>
      </c>
      <c r="E51" s="39">
        <v>3199013</v>
      </c>
      <c r="F51" s="5">
        <v>378212</v>
      </c>
      <c r="G51" s="5">
        <v>900534</v>
      </c>
      <c r="H51" s="5">
        <v>601810</v>
      </c>
      <c r="I51" s="5">
        <v>426488</v>
      </c>
      <c r="J51" s="5">
        <v>323702</v>
      </c>
      <c r="K51" s="5">
        <v>1765354</v>
      </c>
      <c r="L51" s="5">
        <v>202674</v>
      </c>
      <c r="M51" s="5">
        <v>4458</v>
      </c>
      <c r="N51" s="28">
        <f t="shared" si="1"/>
        <v>7802.245</v>
      </c>
      <c r="O51" s="30">
        <f t="shared" si="2"/>
        <v>0</v>
      </c>
      <c r="P51" s="35">
        <f t="shared" si="3"/>
        <v>41.00118619704969</v>
      </c>
      <c r="Q51" s="30">
        <f t="shared" si="4"/>
        <v>4.847476591673294</v>
      </c>
      <c r="R51" s="30">
        <f t="shared" si="5"/>
        <v>11.54198567207259</v>
      </c>
      <c r="S51" s="30">
        <f t="shared" si="6"/>
        <v>7.7132927766303165</v>
      </c>
      <c r="T51" s="30">
        <f t="shared" si="7"/>
        <v>5.46622158109621</v>
      </c>
      <c r="U51" s="30">
        <f t="shared" si="8"/>
        <v>4.148831522209313</v>
      </c>
      <c r="V51" s="30">
        <f t="shared" si="9"/>
        <v>22.626231296248708</v>
      </c>
      <c r="W51" s="30">
        <f t="shared" si="10"/>
        <v>2.5976369621820385</v>
      </c>
      <c r="X51" s="30">
        <f>(M51/$C51)*100</f>
        <v>0.05713740083783577</v>
      </c>
    </row>
    <row r="52" spans="1:25" ht="15.75">
      <c r="A52" s="2" t="s">
        <v>91</v>
      </c>
      <c r="B52" s="14" t="s">
        <v>92</v>
      </c>
      <c r="C52" s="39">
        <v>3779034</v>
      </c>
      <c r="D52" s="23">
        <f t="shared" si="11"/>
        <v>0</v>
      </c>
      <c r="E52" s="39">
        <v>2404596</v>
      </c>
      <c r="F52" s="5">
        <v>102544</v>
      </c>
      <c r="G52" s="5">
        <v>88504</v>
      </c>
      <c r="H52" s="5">
        <v>117784</v>
      </c>
      <c r="I52" s="5">
        <v>159978</v>
      </c>
      <c r="J52" s="5">
        <v>144751</v>
      </c>
      <c r="K52" s="5">
        <v>95443</v>
      </c>
      <c r="L52" s="5">
        <v>664035</v>
      </c>
      <c r="M52" s="5">
        <v>1399</v>
      </c>
      <c r="N52" s="28">
        <f t="shared" si="1"/>
        <v>3779.034</v>
      </c>
      <c r="O52" s="30">
        <f t="shared" si="2"/>
        <v>0</v>
      </c>
      <c r="P52" s="35">
        <f t="shared" si="3"/>
        <v>63.62991177110341</v>
      </c>
      <c r="Q52" s="30">
        <f t="shared" si="4"/>
        <v>2.7134976822119095</v>
      </c>
      <c r="R52" s="30">
        <f t="shared" si="5"/>
        <v>2.3419741658847206</v>
      </c>
      <c r="S52" s="30">
        <f t="shared" si="6"/>
        <v>3.1167753452337292</v>
      </c>
      <c r="T52" s="30">
        <f t="shared" si="7"/>
        <v>4.233304066594797</v>
      </c>
      <c r="U52" s="30">
        <f t="shared" si="8"/>
        <v>3.830370406828835</v>
      </c>
      <c r="V52" s="30">
        <f t="shared" si="9"/>
        <v>2.5255925191464272</v>
      </c>
      <c r="W52" s="30">
        <f t="shared" si="10"/>
        <v>17.571554000308016</v>
      </c>
      <c r="X52" s="32" t="s">
        <v>38</v>
      </c>
      <c r="Y52" s="32"/>
    </row>
    <row r="53" spans="1:25" ht="15.75">
      <c r="A53" s="2" t="s">
        <v>93</v>
      </c>
      <c r="B53" s="14" t="s">
        <v>94</v>
      </c>
      <c r="C53" s="39">
        <v>296959</v>
      </c>
      <c r="D53" s="23">
        <f t="shared" si="11"/>
        <v>0</v>
      </c>
      <c r="E53" s="39">
        <v>187444</v>
      </c>
      <c r="F53" s="5">
        <v>12525</v>
      </c>
      <c r="G53" s="5">
        <v>7780</v>
      </c>
      <c r="H53" s="5">
        <v>12784</v>
      </c>
      <c r="I53" s="5">
        <v>12661</v>
      </c>
      <c r="J53" s="5">
        <v>15801</v>
      </c>
      <c r="K53" s="5">
        <v>26358</v>
      </c>
      <c r="L53" s="5">
        <v>21573</v>
      </c>
      <c r="M53" s="5">
        <v>33</v>
      </c>
      <c r="N53" s="28">
        <f t="shared" si="1"/>
        <v>296.959</v>
      </c>
      <c r="O53" s="30">
        <f t="shared" si="2"/>
        <v>0</v>
      </c>
      <c r="P53" s="35">
        <f t="shared" si="3"/>
        <v>63.121171609548796</v>
      </c>
      <c r="Q53" s="30">
        <f t="shared" si="4"/>
        <v>4.2177539660357155</v>
      </c>
      <c r="R53" s="30">
        <f t="shared" si="5"/>
        <v>2.6198902878848593</v>
      </c>
      <c r="S53" s="30">
        <f t="shared" si="6"/>
        <v>4.304971393357332</v>
      </c>
      <c r="T53" s="30">
        <f t="shared" si="7"/>
        <v>4.263551534050155</v>
      </c>
      <c r="U53" s="30">
        <f t="shared" si="8"/>
        <v>5.320936560265896</v>
      </c>
      <c r="V53" s="30">
        <f t="shared" si="9"/>
        <v>8.875972777386778</v>
      </c>
      <c r="W53" s="30">
        <f t="shared" si="10"/>
        <v>7.264639226290498</v>
      </c>
      <c r="X53" s="32" t="s">
        <v>38</v>
      </c>
      <c r="Y53" s="32"/>
    </row>
    <row r="54" spans="1:25" ht="15.75">
      <c r="A54" s="2" t="s">
        <v>95</v>
      </c>
      <c r="B54" s="14" t="s">
        <v>96</v>
      </c>
      <c r="C54" s="39">
        <v>4918787</v>
      </c>
      <c r="D54" s="23">
        <f t="shared" si="11"/>
        <v>0</v>
      </c>
      <c r="E54" s="39">
        <v>3368710</v>
      </c>
      <c r="F54" s="5">
        <v>212593</v>
      </c>
      <c r="G54" s="5">
        <v>231393</v>
      </c>
      <c r="H54" s="5">
        <v>227759</v>
      </c>
      <c r="I54" s="5">
        <v>241622</v>
      </c>
      <c r="J54" s="5">
        <v>182717</v>
      </c>
      <c r="K54" s="5">
        <v>251586</v>
      </c>
      <c r="L54" s="5">
        <v>200825</v>
      </c>
      <c r="M54" s="5">
        <v>1582</v>
      </c>
      <c r="N54" s="28">
        <f t="shared" si="1"/>
        <v>4918.787</v>
      </c>
      <c r="O54" s="30">
        <f t="shared" si="2"/>
        <v>0</v>
      </c>
      <c r="P54" s="35">
        <f t="shared" si="3"/>
        <v>68.48660045657599</v>
      </c>
      <c r="Q54" s="30">
        <f t="shared" si="4"/>
        <v>4.322061516386052</v>
      </c>
      <c r="R54" s="30">
        <f t="shared" si="5"/>
        <v>4.704269568899812</v>
      </c>
      <c r="S54" s="30">
        <f t="shared" si="6"/>
        <v>4.6303895655575245</v>
      </c>
      <c r="T54" s="30">
        <f t="shared" si="7"/>
        <v>4.912227343855304</v>
      </c>
      <c r="U54" s="30">
        <f t="shared" si="8"/>
        <v>3.7146759963381215</v>
      </c>
      <c r="V54" s="30">
        <f t="shared" si="9"/>
        <v>5.114797611687597</v>
      </c>
      <c r="W54" s="30">
        <f t="shared" si="10"/>
        <v>4.082815539684885</v>
      </c>
      <c r="X54" s="32" t="s">
        <v>38</v>
      </c>
      <c r="Y54" s="32"/>
    </row>
    <row r="55" spans="1:24" ht="15.75">
      <c r="A55" s="2" t="s">
        <v>97</v>
      </c>
      <c r="B55" s="14" t="s">
        <v>98</v>
      </c>
      <c r="C55" s="39">
        <v>1552599</v>
      </c>
      <c r="D55" s="23">
        <f t="shared" si="11"/>
        <v>0</v>
      </c>
      <c r="E55" s="39">
        <v>1121107</v>
      </c>
      <c r="F55" s="5">
        <v>30235</v>
      </c>
      <c r="G55" s="5">
        <v>33854</v>
      </c>
      <c r="H55" s="5">
        <v>48977</v>
      </c>
      <c r="I55" s="5">
        <v>64261</v>
      </c>
      <c r="J55" s="5">
        <v>53532</v>
      </c>
      <c r="K55" s="5">
        <v>53444</v>
      </c>
      <c r="L55" s="5">
        <v>145639</v>
      </c>
      <c r="M55" s="5">
        <v>1550</v>
      </c>
      <c r="N55" s="28">
        <f t="shared" si="1"/>
        <v>1552.599</v>
      </c>
      <c r="O55" s="30">
        <f t="shared" si="2"/>
        <v>0</v>
      </c>
      <c r="P55" s="35">
        <f t="shared" si="3"/>
        <v>72.20840667809267</v>
      </c>
      <c r="Q55" s="30">
        <f t="shared" si="4"/>
        <v>1.947379845021155</v>
      </c>
      <c r="R55" s="30">
        <f t="shared" si="5"/>
        <v>2.1804728716172046</v>
      </c>
      <c r="S55" s="30">
        <f t="shared" si="6"/>
        <v>3.154517038849052</v>
      </c>
      <c r="T55" s="30">
        <f t="shared" si="7"/>
        <v>4.138930915194458</v>
      </c>
      <c r="U55" s="30">
        <f t="shared" si="8"/>
        <v>3.4478960761922433</v>
      </c>
      <c r="V55" s="30">
        <f t="shared" si="9"/>
        <v>3.442228160651913</v>
      </c>
      <c r="W55" s="30">
        <f t="shared" si="10"/>
        <v>9.380335811114138</v>
      </c>
      <c r="X55" s="30">
        <f>(M55/$C55)*100</f>
        <v>0.09983260326716686</v>
      </c>
    </row>
    <row r="56" spans="1:24" ht="15.75">
      <c r="A56" s="2" t="s">
        <v>99</v>
      </c>
      <c r="B56" s="14" t="s">
        <v>100</v>
      </c>
      <c r="C56" s="39">
        <v>1515354</v>
      </c>
      <c r="D56" s="23">
        <f t="shared" si="11"/>
        <v>0</v>
      </c>
      <c r="E56" s="39">
        <v>948102</v>
      </c>
      <c r="F56" s="5">
        <v>60751</v>
      </c>
      <c r="G56" s="5">
        <v>56002</v>
      </c>
      <c r="H56" s="5">
        <v>62919</v>
      </c>
      <c r="I56" s="5">
        <v>75456</v>
      </c>
      <c r="J56" s="5">
        <v>62090</v>
      </c>
      <c r="K56" s="5">
        <v>109120</v>
      </c>
      <c r="L56" s="5">
        <v>137583</v>
      </c>
      <c r="M56" s="5">
        <v>3331</v>
      </c>
      <c r="N56" s="28">
        <f t="shared" si="1"/>
        <v>1515.354</v>
      </c>
      <c r="O56" s="30">
        <f t="shared" si="2"/>
        <v>0</v>
      </c>
      <c r="P56" s="35">
        <f t="shared" si="3"/>
        <v>62.566370630228974</v>
      </c>
      <c r="Q56" s="30">
        <f t="shared" si="4"/>
        <v>4.009030233199636</v>
      </c>
      <c r="R56" s="30">
        <f t="shared" si="5"/>
        <v>3.695638114922322</v>
      </c>
      <c r="S56" s="30">
        <f t="shared" si="6"/>
        <v>4.152099113474475</v>
      </c>
      <c r="T56" s="30">
        <f t="shared" si="7"/>
        <v>4.979430548901445</v>
      </c>
      <c r="U56" s="30">
        <f t="shared" si="8"/>
        <v>4.097392424476394</v>
      </c>
      <c r="V56" s="30">
        <f t="shared" si="9"/>
        <v>7.20095766401778</v>
      </c>
      <c r="W56" s="30">
        <f t="shared" si="10"/>
        <v>9.079264647072566</v>
      </c>
      <c r="X56" s="30">
        <f>(M56/$C56)*100</f>
        <v>0.2198166237064079</v>
      </c>
    </row>
    <row r="57" spans="1:24" ht="15.75">
      <c r="A57" s="2" t="s">
        <v>101</v>
      </c>
      <c r="B57" s="14" t="s">
        <v>102</v>
      </c>
      <c r="C57" s="39">
        <v>5365486</v>
      </c>
      <c r="D57" s="23">
        <f t="shared" si="11"/>
        <v>0</v>
      </c>
      <c r="E57" s="39">
        <v>3042253</v>
      </c>
      <c r="F57" s="5">
        <v>985503</v>
      </c>
      <c r="G57" s="5">
        <v>271858</v>
      </c>
      <c r="H57" s="5">
        <v>246544</v>
      </c>
      <c r="I57" s="5">
        <v>169692</v>
      </c>
      <c r="J57" s="5">
        <v>137498</v>
      </c>
      <c r="K57" s="5">
        <v>259996</v>
      </c>
      <c r="L57" s="5">
        <v>250116</v>
      </c>
      <c r="M57" s="5">
        <v>2026</v>
      </c>
      <c r="N57" s="28">
        <f t="shared" si="1"/>
        <v>5365.486</v>
      </c>
      <c r="O57" s="30">
        <f t="shared" si="2"/>
        <v>0</v>
      </c>
      <c r="P57" s="35">
        <f t="shared" si="3"/>
        <v>56.70041819138098</v>
      </c>
      <c r="Q57" s="30">
        <f t="shared" si="4"/>
        <v>18.36745077705915</v>
      </c>
      <c r="R57" s="30">
        <f t="shared" si="5"/>
        <v>5.066791712810359</v>
      </c>
      <c r="S57" s="30">
        <f t="shared" si="6"/>
        <v>4.594998477304759</v>
      </c>
      <c r="T57" s="30">
        <f t="shared" si="7"/>
        <v>3.1626585177931688</v>
      </c>
      <c r="U57" s="30">
        <f t="shared" si="8"/>
        <v>2.562638314590701</v>
      </c>
      <c r="V57" s="30">
        <f t="shared" si="9"/>
        <v>4.845712019377182</v>
      </c>
      <c r="W57" s="30">
        <f t="shared" si="10"/>
        <v>4.661572129719469</v>
      </c>
      <c r="X57" s="32" t="s">
        <v>38</v>
      </c>
    </row>
    <row r="58" spans="1:24" ht="15.75">
      <c r="A58" s="2" t="s">
        <v>103</v>
      </c>
      <c r="B58" s="14" t="s">
        <v>104</v>
      </c>
      <c r="C58" s="39">
        <v>445783</v>
      </c>
      <c r="D58" s="23">
        <f t="shared" si="11"/>
        <v>0</v>
      </c>
      <c r="E58" s="39">
        <v>240456</v>
      </c>
      <c r="F58" s="5">
        <v>13236</v>
      </c>
      <c r="G58" s="5">
        <v>58273</v>
      </c>
      <c r="H58" s="5">
        <v>59685</v>
      </c>
      <c r="I58" s="5">
        <v>25459</v>
      </c>
      <c r="J58" s="5">
        <v>14585</v>
      </c>
      <c r="K58" s="5">
        <v>28022</v>
      </c>
      <c r="L58" s="5">
        <v>6067</v>
      </c>
      <c r="M58" s="5">
        <v>0</v>
      </c>
      <c r="N58" s="28">
        <f t="shared" si="1"/>
        <v>445.783</v>
      </c>
      <c r="O58" s="30">
        <f t="shared" si="2"/>
        <v>0</v>
      </c>
      <c r="P58" s="35">
        <f t="shared" si="3"/>
        <v>53.94014576598928</v>
      </c>
      <c r="Q58" s="30">
        <f t="shared" si="4"/>
        <v>2.9691576394792984</v>
      </c>
      <c r="R58" s="30">
        <f t="shared" si="5"/>
        <v>13.072055237638045</v>
      </c>
      <c r="S58" s="30">
        <f t="shared" si="6"/>
        <v>13.38880127775173</v>
      </c>
      <c r="T58" s="30">
        <f t="shared" si="7"/>
        <v>5.711074670860037</v>
      </c>
      <c r="U58" s="30">
        <f t="shared" si="8"/>
        <v>3.271771242959018</v>
      </c>
      <c r="V58" s="30">
        <f t="shared" si="9"/>
        <v>6.286018085032404</v>
      </c>
      <c r="W58" s="30">
        <f t="shared" si="10"/>
        <v>1.360976080290186</v>
      </c>
      <c r="X58" s="32" t="s">
        <v>38</v>
      </c>
    </row>
    <row r="59" spans="1:24" ht="15.75">
      <c r="A59" s="2" t="s">
        <v>105</v>
      </c>
      <c r="B59" s="14" t="s">
        <v>106</v>
      </c>
      <c r="C59" s="39">
        <v>1854624</v>
      </c>
      <c r="D59" s="23">
        <f t="shared" si="11"/>
        <v>0</v>
      </c>
      <c r="E59" s="39">
        <v>1128216</v>
      </c>
      <c r="F59" s="5">
        <v>41964</v>
      </c>
      <c r="G59" s="5">
        <v>50152</v>
      </c>
      <c r="H59" s="5">
        <v>70060</v>
      </c>
      <c r="I59" s="5">
        <v>112014</v>
      </c>
      <c r="J59" s="5">
        <v>59426</v>
      </c>
      <c r="K59" s="5">
        <v>59457</v>
      </c>
      <c r="L59" s="5">
        <v>332014</v>
      </c>
      <c r="M59" s="5">
        <v>1321</v>
      </c>
      <c r="N59" s="28">
        <f t="shared" si="1"/>
        <v>1854.624</v>
      </c>
      <c r="O59" s="30">
        <f t="shared" si="2"/>
        <v>0</v>
      </c>
      <c r="P59" s="35">
        <f t="shared" si="3"/>
        <v>60.8326000310575</v>
      </c>
      <c r="Q59" s="30">
        <f t="shared" si="4"/>
        <v>2.2626688752005797</v>
      </c>
      <c r="R59" s="30">
        <f t="shared" si="5"/>
        <v>2.7041599806753283</v>
      </c>
      <c r="S59" s="30">
        <f t="shared" si="6"/>
        <v>3.7775851061994237</v>
      </c>
      <c r="T59" s="30">
        <f t="shared" si="7"/>
        <v>6.039714788550132</v>
      </c>
      <c r="U59" s="30">
        <f t="shared" si="8"/>
        <v>3.204207429646117</v>
      </c>
      <c r="V59" s="30">
        <f t="shared" si="9"/>
        <v>3.2058789274807182</v>
      </c>
      <c r="W59" s="30">
        <f t="shared" si="10"/>
        <v>17.90195748572217</v>
      </c>
      <c r="X59" s="30">
        <f>(M59/$C59)*100</f>
        <v>0.0712273754680194</v>
      </c>
    </row>
    <row r="60" spans="1:24" ht="15.75">
      <c r="A60" s="2" t="s">
        <v>107</v>
      </c>
      <c r="B60" s="14" t="s">
        <v>108</v>
      </c>
      <c r="C60" s="39">
        <v>337100</v>
      </c>
      <c r="D60" s="23">
        <f t="shared" si="11"/>
        <v>0</v>
      </c>
      <c r="E60" s="39">
        <v>224212</v>
      </c>
      <c r="F60" s="5">
        <v>8624</v>
      </c>
      <c r="G60" s="5">
        <v>10581</v>
      </c>
      <c r="H60" s="5">
        <v>12252</v>
      </c>
      <c r="I60" s="5">
        <v>10008</v>
      </c>
      <c r="J60" s="5">
        <v>14753</v>
      </c>
      <c r="K60" s="5">
        <v>18978</v>
      </c>
      <c r="L60" s="5">
        <v>37641</v>
      </c>
      <c r="M60" s="5">
        <v>51</v>
      </c>
      <c r="N60" s="28">
        <f t="shared" si="1"/>
        <v>337.1</v>
      </c>
      <c r="O60" s="30">
        <f t="shared" si="2"/>
        <v>0</v>
      </c>
      <c r="P60" s="35">
        <f t="shared" si="3"/>
        <v>66.51201423909819</v>
      </c>
      <c r="Q60" s="30">
        <f t="shared" si="4"/>
        <v>2.558291308217146</v>
      </c>
      <c r="R60" s="30">
        <f t="shared" si="5"/>
        <v>3.1388312073568674</v>
      </c>
      <c r="S60" s="30">
        <f t="shared" si="6"/>
        <v>3.634529813111836</v>
      </c>
      <c r="T60" s="30">
        <f t="shared" si="7"/>
        <v>2.968851972708395</v>
      </c>
      <c r="U60" s="30">
        <f t="shared" si="8"/>
        <v>4.376446158409967</v>
      </c>
      <c r="V60" s="30">
        <f t="shared" si="9"/>
        <v>5.629783447048354</v>
      </c>
      <c r="W60" s="30">
        <f t="shared" si="10"/>
        <v>11.166122812221893</v>
      </c>
      <c r="X60" s="32" t="s">
        <v>38</v>
      </c>
    </row>
    <row r="61" spans="1:24" ht="15.75">
      <c r="A61" s="2" t="s">
        <v>109</v>
      </c>
      <c r="B61" s="14" t="s">
        <v>110</v>
      </c>
      <c r="C61" s="39">
        <v>2552506</v>
      </c>
      <c r="D61" s="23">
        <f t="shared" si="11"/>
        <v>0</v>
      </c>
      <c r="E61" s="39">
        <v>1748801</v>
      </c>
      <c r="F61" s="5">
        <v>62739</v>
      </c>
      <c r="G61" s="5">
        <v>87282</v>
      </c>
      <c r="H61" s="5">
        <v>91967</v>
      </c>
      <c r="I61" s="5">
        <v>124742</v>
      </c>
      <c r="J61" s="5">
        <v>99694</v>
      </c>
      <c r="K61" s="5">
        <v>103126</v>
      </c>
      <c r="L61" s="5">
        <v>231861</v>
      </c>
      <c r="M61" s="5">
        <v>2294</v>
      </c>
      <c r="N61" s="28">
        <f t="shared" si="1"/>
        <v>2552.506</v>
      </c>
      <c r="O61" s="30">
        <f t="shared" si="2"/>
        <v>0</v>
      </c>
      <c r="P61" s="35">
        <f t="shared" si="3"/>
        <v>68.51310045892156</v>
      </c>
      <c r="Q61" s="30">
        <f t="shared" si="4"/>
        <v>2.457937415230366</v>
      </c>
      <c r="R61" s="30">
        <f t="shared" si="5"/>
        <v>3.419463068842933</v>
      </c>
      <c r="S61" s="30">
        <f t="shared" si="6"/>
        <v>3.6030081809797903</v>
      </c>
      <c r="T61" s="30">
        <f t="shared" si="7"/>
        <v>4.88704042223603</v>
      </c>
      <c r="U61" s="30">
        <f t="shared" si="8"/>
        <v>3.9057302901540685</v>
      </c>
      <c r="V61" s="30">
        <f t="shared" si="9"/>
        <v>4.040186389375775</v>
      </c>
      <c r="W61" s="30">
        <f t="shared" si="10"/>
        <v>9.083661311667827</v>
      </c>
      <c r="X61" s="30">
        <f>(M61/$C61)*100</f>
        <v>0.08987246259166481</v>
      </c>
    </row>
    <row r="62" spans="1:24" ht="15.75">
      <c r="A62" s="2" t="s">
        <v>111</v>
      </c>
      <c r="B62" s="14" t="s">
        <v>112</v>
      </c>
      <c r="C62" s="39">
        <v>8658290</v>
      </c>
      <c r="D62" s="23">
        <f t="shared" si="11"/>
        <v>0</v>
      </c>
      <c r="E62" s="39">
        <v>5562781</v>
      </c>
      <c r="F62" s="5">
        <v>221553</v>
      </c>
      <c r="G62" s="5">
        <v>202742</v>
      </c>
      <c r="H62" s="5">
        <v>300116</v>
      </c>
      <c r="I62" s="5">
        <v>491105</v>
      </c>
      <c r="J62" s="5">
        <v>641240</v>
      </c>
      <c r="K62" s="5">
        <v>539323</v>
      </c>
      <c r="L62" s="5">
        <v>693589</v>
      </c>
      <c r="M62" s="5">
        <v>5841</v>
      </c>
      <c r="N62" s="28">
        <f t="shared" si="1"/>
        <v>8658.29</v>
      </c>
      <c r="O62" s="30">
        <f t="shared" si="2"/>
        <v>0</v>
      </c>
      <c r="P62" s="35">
        <f t="shared" si="3"/>
        <v>64.24803281017384</v>
      </c>
      <c r="Q62" s="30">
        <f t="shared" si="4"/>
        <v>2.5588540000392688</v>
      </c>
      <c r="R62" s="30">
        <f t="shared" si="5"/>
        <v>2.341594009902648</v>
      </c>
      <c r="S62" s="30">
        <f t="shared" si="6"/>
        <v>3.4662271649482745</v>
      </c>
      <c r="T62" s="30">
        <f t="shared" si="7"/>
        <v>5.672078435811229</v>
      </c>
      <c r="U62" s="30">
        <f t="shared" si="8"/>
        <v>7.406081339386876</v>
      </c>
      <c r="V62" s="30">
        <f t="shared" si="9"/>
        <v>6.228978239352112</v>
      </c>
      <c r="W62" s="30">
        <f t="shared" si="10"/>
        <v>8.01069264254258</v>
      </c>
      <c r="X62" s="30">
        <f>(M62/$C62)*100</f>
        <v>0.06746135784317689</v>
      </c>
    </row>
    <row r="63" spans="1:24" ht="15.75">
      <c r="A63" s="2" t="s">
        <v>113</v>
      </c>
      <c r="B63" s="14" t="s">
        <v>114</v>
      </c>
      <c r="C63" s="39">
        <v>826551</v>
      </c>
      <c r="D63" s="23">
        <f t="shared" si="11"/>
        <v>0</v>
      </c>
      <c r="E63" s="39">
        <v>564871</v>
      </c>
      <c r="F63" s="5">
        <v>44645</v>
      </c>
      <c r="G63" s="5">
        <v>30957</v>
      </c>
      <c r="H63" s="5">
        <v>44909</v>
      </c>
      <c r="I63" s="5">
        <v>22560</v>
      </c>
      <c r="J63" s="5">
        <v>26785</v>
      </c>
      <c r="K63" s="5">
        <v>54622</v>
      </c>
      <c r="L63" s="5">
        <v>37081</v>
      </c>
      <c r="M63" s="5">
        <v>121</v>
      </c>
      <c r="N63" s="28">
        <f t="shared" si="1"/>
        <v>826.551</v>
      </c>
      <c r="O63" s="30">
        <f t="shared" si="2"/>
        <v>0</v>
      </c>
      <c r="P63" s="35">
        <f t="shared" si="3"/>
        <v>68.34073154590583</v>
      </c>
      <c r="Q63" s="30">
        <f t="shared" si="4"/>
        <v>5.401360593599185</v>
      </c>
      <c r="R63" s="30">
        <f t="shared" si="5"/>
        <v>3.74532243019487</v>
      </c>
      <c r="S63" s="30">
        <f t="shared" si="6"/>
        <v>5.433300546487755</v>
      </c>
      <c r="T63" s="30">
        <f t="shared" si="7"/>
        <v>2.729414155932302</v>
      </c>
      <c r="U63" s="30">
        <f t="shared" si="8"/>
        <v>3.2405743868194463</v>
      </c>
      <c r="V63" s="30">
        <f t="shared" si="9"/>
        <v>6.608424646513041</v>
      </c>
      <c r="W63" s="30">
        <f t="shared" si="10"/>
        <v>4.486232549473656</v>
      </c>
      <c r="X63" s="32" t="s">
        <v>38</v>
      </c>
    </row>
    <row r="64" spans="1:24" ht="15.75">
      <c r="A64" s="2" t="s">
        <v>115</v>
      </c>
      <c r="B64" s="14" t="s">
        <v>116</v>
      </c>
      <c r="C64" s="39">
        <v>302106</v>
      </c>
      <c r="D64" s="23">
        <f t="shared" si="11"/>
        <v>0</v>
      </c>
      <c r="E64" s="39">
        <v>196044</v>
      </c>
      <c r="F64" s="5">
        <v>9211</v>
      </c>
      <c r="G64" s="5">
        <v>22512</v>
      </c>
      <c r="H64" s="5">
        <v>20563</v>
      </c>
      <c r="I64" s="5">
        <v>18536</v>
      </c>
      <c r="J64" s="5">
        <v>4743</v>
      </c>
      <c r="K64" s="5">
        <v>9225</v>
      </c>
      <c r="L64" s="5">
        <v>21220</v>
      </c>
      <c r="M64" s="5">
        <v>52</v>
      </c>
      <c r="N64" s="28">
        <f t="shared" si="1"/>
        <v>302.106</v>
      </c>
      <c r="O64" s="30">
        <f t="shared" si="2"/>
        <v>0</v>
      </c>
      <c r="P64" s="35">
        <f t="shared" si="3"/>
        <v>64.89245496613772</v>
      </c>
      <c r="Q64" s="30">
        <f t="shared" si="4"/>
        <v>3.048929845815707</v>
      </c>
      <c r="R64" s="30">
        <f t="shared" si="5"/>
        <v>7.451689142221604</v>
      </c>
      <c r="S64" s="30">
        <f t="shared" si="6"/>
        <v>6.806551342906133</v>
      </c>
      <c r="T64" s="30">
        <f t="shared" si="7"/>
        <v>6.135594791232216</v>
      </c>
      <c r="U64" s="30">
        <f t="shared" si="8"/>
        <v>1.569978749180751</v>
      </c>
      <c r="V64" s="30">
        <f t="shared" si="9"/>
        <v>3.053563980854402</v>
      </c>
      <c r="W64" s="30">
        <f t="shared" si="10"/>
        <v>7.024024680079178</v>
      </c>
      <c r="X64" s="32" t="s">
        <v>38</v>
      </c>
    </row>
    <row r="65" spans="1:24" ht="15.75">
      <c r="A65" s="2" t="s">
        <v>117</v>
      </c>
      <c r="B65" s="14" t="s">
        <v>118</v>
      </c>
      <c r="C65" s="39">
        <v>3058766</v>
      </c>
      <c r="D65" s="23">
        <f t="shared" si="11"/>
        <v>0</v>
      </c>
      <c r="E65" s="39">
        <v>1876338</v>
      </c>
      <c r="F65" s="5">
        <v>312871</v>
      </c>
      <c r="G65" s="5">
        <v>66466</v>
      </c>
      <c r="H65" s="5">
        <v>92872</v>
      </c>
      <c r="I65" s="5">
        <v>166222</v>
      </c>
      <c r="J65" s="5">
        <v>185890</v>
      </c>
      <c r="K65" s="5">
        <v>161864</v>
      </c>
      <c r="L65" s="5">
        <v>195774</v>
      </c>
      <c r="M65" s="5">
        <v>469</v>
      </c>
      <c r="N65" s="28">
        <f t="shared" si="1"/>
        <v>3058.766</v>
      </c>
      <c r="O65" s="30">
        <f t="shared" si="2"/>
        <v>0</v>
      </c>
      <c r="P65" s="35">
        <f t="shared" si="3"/>
        <v>61.34297295052973</v>
      </c>
      <c r="Q65" s="30">
        <f t="shared" si="4"/>
        <v>10.228667377628756</v>
      </c>
      <c r="R65" s="30">
        <f t="shared" si="5"/>
        <v>2.172967791586542</v>
      </c>
      <c r="S65" s="30">
        <f t="shared" si="6"/>
        <v>3.0362571049893976</v>
      </c>
      <c r="T65" s="30">
        <f t="shared" si="7"/>
        <v>5.434282975552886</v>
      </c>
      <c r="U65" s="30">
        <f t="shared" si="8"/>
        <v>6.077287376674123</v>
      </c>
      <c r="V65" s="30">
        <f t="shared" si="9"/>
        <v>5.291807218989619</v>
      </c>
      <c r="W65" s="30">
        <f t="shared" si="10"/>
        <v>6.400424223363278</v>
      </c>
      <c r="X65" s="32" t="s">
        <v>38</v>
      </c>
    </row>
    <row r="66" spans="1:24" ht="15.75">
      <c r="A66" s="2" t="s">
        <v>119</v>
      </c>
      <c r="B66" s="14" t="s">
        <v>120</v>
      </c>
      <c r="C66" s="39">
        <v>2567328</v>
      </c>
      <c r="D66" s="23">
        <f t="shared" si="11"/>
        <v>0</v>
      </c>
      <c r="E66" s="39">
        <v>1585490</v>
      </c>
      <c r="F66" s="5">
        <v>73657</v>
      </c>
      <c r="G66" s="5">
        <v>80603</v>
      </c>
      <c r="H66" s="5">
        <v>104715</v>
      </c>
      <c r="I66" s="5">
        <v>125787</v>
      </c>
      <c r="J66" s="5">
        <v>163027</v>
      </c>
      <c r="K66" s="5">
        <v>230771</v>
      </c>
      <c r="L66" s="5">
        <v>197052</v>
      </c>
      <c r="M66" s="5">
        <v>6226</v>
      </c>
      <c r="N66" s="28">
        <f t="shared" si="1"/>
        <v>2567.328</v>
      </c>
      <c r="O66" s="30">
        <f t="shared" si="2"/>
        <v>0</v>
      </c>
      <c r="P66" s="35">
        <f t="shared" si="3"/>
        <v>61.7564253574144</v>
      </c>
      <c r="Q66" s="30">
        <f t="shared" si="4"/>
        <v>2.869014009896671</v>
      </c>
      <c r="R66" s="30">
        <f t="shared" si="5"/>
        <v>3.1395676750302264</v>
      </c>
      <c r="S66" s="30">
        <f t="shared" si="6"/>
        <v>4.0787542534495005</v>
      </c>
      <c r="T66" s="30">
        <f t="shared" si="7"/>
        <v>4.899529783494747</v>
      </c>
      <c r="U66" s="30">
        <f t="shared" si="8"/>
        <v>6.350065126076605</v>
      </c>
      <c r="V66" s="30">
        <f t="shared" si="9"/>
        <v>8.988761856685239</v>
      </c>
      <c r="W66" s="30">
        <f t="shared" si="10"/>
        <v>7.675372994802378</v>
      </c>
      <c r="X66" s="30">
        <f>(M66/$C66)*100</f>
        <v>0.24250894315023244</v>
      </c>
    </row>
    <row r="67" spans="1:24" ht="15.75">
      <c r="A67" s="2" t="s">
        <v>121</v>
      </c>
      <c r="B67" s="14" t="s">
        <v>122</v>
      </c>
      <c r="C67" s="39">
        <v>854817</v>
      </c>
      <c r="D67" s="23">
        <f t="shared" si="11"/>
        <v>0</v>
      </c>
      <c r="E67" s="39">
        <v>579290</v>
      </c>
      <c r="F67" s="5">
        <v>15491</v>
      </c>
      <c r="G67" s="5">
        <v>24230</v>
      </c>
      <c r="H67" s="5">
        <v>28682</v>
      </c>
      <c r="I67" s="5">
        <v>24546</v>
      </c>
      <c r="J67" s="5">
        <v>13072</v>
      </c>
      <c r="K67" s="5">
        <v>20185</v>
      </c>
      <c r="L67" s="5">
        <v>149266</v>
      </c>
      <c r="M67" s="5">
        <v>55</v>
      </c>
      <c r="N67" s="28">
        <f t="shared" si="1"/>
        <v>854.817</v>
      </c>
      <c r="O67" s="30">
        <f t="shared" si="2"/>
        <v>0</v>
      </c>
      <c r="P67" s="35">
        <f t="shared" si="3"/>
        <v>67.76772104438727</v>
      </c>
      <c r="Q67" s="30">
        <f t="shared" si="4"/>
        <v>1.8122007400414357</v>
      </c>
      <c r="R67" s="30">
        <f t="shared" si="5"/>
        <v>2.834524816422696</v>
      </c>
      <c r="S67" s="30">
        <f t="shared" si="6"/>
        <v>3.3553380431133215</v>
      </c>
      <c r="T67" s="30">
        <f t="shared" si="7"/>
        <v>2.871491792980252</v>
      </c>
      <c r="U67" s="30">
        <f t="shared" si="8"/>
        <v>1.5292161948112872</v>
      </c>
      <c r="V67" s="30">
        <f t="shared" si="9"/>
        <v>2.3613241196653787</v>
      </c>
      <c r="W67" s="30">
        <f t="shared" si="10"/>
        <v>17.461749122911687</v>
      </c>
      <c r="X67" s="32" t="s">
        <v>38</v>
      </c>
    </row>
    <row r="68" spans="1:24" ht="15.75">
      <c r="A68" s="2" t="s">
        <v>123</v>
      </c>
      <c r="B68" s="14" t="s">
        <v>124</v>
      </c>
      <c r="C68" s="39">
        <v>2417364</v>
      </c>
      <c r="D68" s="23">
        <f t="shared" si="11"/>
        <v>0</v>
      </c>
      <c r="E68" s="39">
        <v>1583076</v>
      </c>
      <c r="F68" s="5">
        <v>80691</v>
      </c>
      <c r="G68" s="5">
        <v>181706</v>
      </c>
      <c r="H68" s="5">
        <v>97918</v>
      </c>
      <c r="I68" s="5">
        <v>117113</v>
      </c>
      <c r="J68" s="5">
        <v>74497</v>
      </c>
      <c r="K68" s="5">
        <v>135451</v>
      </c>
      <c r="L68" s="5">
        <v>146711</v>
      </c>
      <c r="M68" s="5">
        <v>201</v>
      </c>
      <c r="N68" s="28">
        <f t="shared" si="1"/>
        <v>2417.364</v>
      </c>
      <c r="O68" s="30">
        <f t="shared" si="2"/>
        <v>0</v>
      </c>
      <c r="P68" s="35">
        <f t="shared" si="3"/>
        <v>65.48769651570885</v>
      </c>
      <c r="Q68" s="30">
        <f t="shared" si="4"/>
        <v>3.337974752664472</v>
      </c>
      <c r="R68" s="30">
        <f t="shared" si="5"/>
        <v>7.516700008769883</v>
      </c>
      <c r="S68" s="30">
        <f t="shared" si="6"/>
        <v>4.050610499701328</v>
      </c>
      <c r="T68" s="30">
        <f t="shared" si="7"/>
        <v>4.8446572382148485</v>
      </c>
      <c r="U68" s="30">
        <f t="shared" si="8"/>
        <v>3.081745239856306</v>
      </c>
      <c r="V68" s="30">
        <f t="shared" si="9"/>
        <v>5.6032521374522</v>
      </c>
      <c r="W68" s="30">
        <f t="shared" si="10"/>
        <v>6.069048765514833</v>
      </c>
      <c r="X68" s="32" t="s">
        <v>38</v>
      </c>
    </row>
    <row r="69" spans="1:24" ht="15.75">
      <c r="A69" s="2" t="s">
        <v>125</v>
      </c>
      <c r="B69" s="14" t="s">
        <v>126</v>
      </c>
      <c r="C69" s="39">
        <v>229949</v>
      </c>
      <c r="D69" s="23">
        <f t="shared" si="11"/>
        <v>0</v>
      </c>
      <c r="E69" s="39">
        <v>150939</v>
      </c>
      <c r="F69" s="5">
        <v>7425</v>
      </c>
      <c r="G69" s="5">
        <v>6309</v>
      </c>
      <c r="H69" s="5">
        <v>12030</v>
      </c>
      <c r="I69" s="5">
        <v>7548</v>
      </c>
      <c r="J69" s="5">
        <v>4815</v>
      </c>
      <c r="K69" s="5">
        <v>5798</v>
      </c>
      <c r="L69" s="5">
        <v>34838</v>
      </c>
      <c r="M69" s="5">
        <v>247</v>
      </c>
      <c r="N69" s="28">
        <f t="shared" si="1"/>
        <v>229.949</v>
      </c>
      <c r="O69" s="31"/>
      <c r="P69" s="35">
        <f t="shared" si="3"/>
        <v>65.64020717637389</v>
      </c>
      <c r="Q69" s="30">
        <f t="shared" si="4"/>
        <v>3.228976860086367</v>
      </c>
      <c r="R69" s="30">
        <f t="shared" si="5"/>
        <v>2.743651853237022</v>
      </c>
      <c r="S69" s="30">
        <f t="shared" si="6"/>
        <v>5.231594831897508</v>
      </c>
      <c r="T69" s="30">
        <f t="shared" si="7"/>
        <v>3.2824669818090095</v>
      </c>
      <c r="U69" s="30">
        <f t="shared" si="8"/>
        <v>2.0939425698741894</v>
      </c>
      <c r="V69" s="30">
        <f t="shared" si="9"/>
        <v>2.521428664616937</v>
      </c>
      <c r="W69" s="30">
        <f t="shared" si="10"/>
        <v>15.150315939621395</v>
      </c>
      <c r="X69" s="30">
        <f>(M69/$C69)*100</f>
        <v>0.10741512248368117</v>
      </c>
    </row>
    <row r="70" spans="1:24" ht="15.75">
      <c r="A70" s="8"/>
      <c r="B70" s="13"/>
      <c r="C70" s="40"/>
      <c r="D70" s="8"/>
      <c r="E70" s="13"/>
      <c r="F70" s="8"/>
      <c r="G70" s="8"/>
      <c r="H70" s="8"/>
      <c r="I70" s="8"/>
      <c r="J70" s="8"/>
      <c r="K70" s="8"/>
      <c r="L70" s="8"/>
      <c r="M70" s="8"/>
      <c r="N70" s="13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ht="15.75">
      <c r="A72" s="2" t="s">
        <v>128</v>
      </c>
    </row>
    <row r="73" ht="15.75">
      <c r="A73" s="2" t="s">
        <v>127</v>
      </c>
    </row>
    <row r="75" ht="15.75">
      <c r="A75" s="2" t="s">
        <v>134</v>
      </c>
    </row>
    <row r="76" ht="15.75">
      <c r="A76" s="2" t="s">
        <v>135</v>
      </c>
    </row>
    <row r="77" ht="15.75">
      <c r="A77" s="2" t="s">
        <v>138</v>
      </c>
    </row>
    <row r="78" ht="15.75">
      <c r="A78" s="2" t="s">
        <v>136</v>
      </c>
    </row>
    <row r="79" ht="15.75">
      <c r="A79" s="2" t="s">
        <v>139</v>
      </c>
    </row>
    <row r="80" ht="15.75">
      <c r="A80" s="2" t="s">
        <v>137</v>
      </c>
    </row>
    <row r="81" ht="15.75">
      <c r="A81" s="2" t="s">
        <v>141</v>
      </c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</sheetData>
  <printOptions/>
  <pageMargins left="0.5" right="0.5" top="0.5" bottom="0.5" header="0.5" footer="0.5"/>
  <pageSetup horizontalDpi="600" verticalDpi="600" orientation="landscape" paperSize="17" scale="5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by Units in Structue and State</dc:title>
  <dc:subject/>
  <dc:creator>US Census Bureau</dc:creator>
  <cp:keywords/>
  <dc:description/>
  <cp:lastModifiedBy>obrie014</cp:lastModifiedBy>
  <cp:lastPrinted>2008-06-17T20:30:44Z</cp:lastPrinted>
  <dcterms:created xsi:type="dcterms:W3CDTF">2004-05-26T15:40:54Z</dcterms:created>
  <dcterms:modified xsi:type="dcterms:W3CDTF">2008-11-25T14:04:02Z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