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9045" windowHeight="5055" activeTab="0"/>
  </bookViews>
  <sheets>
    <sheet name="1205" sheetId="1" r:id="rId1"/>
  </sheets>
  <definedNames>
    <definedName name="acg">'1205'!$A$222</definedName>
    <definedName name="avc">'1205'!$A$222</definedName>
    <definedName name="avg">'1205'!$A$145</definedName>
    <definedName name="ccorp">'1205'!$A$42</definedName>
    <definedName name="hsc">'1205'!$A$144</definedName>
    <definedName name="nom">'1205'!$A$220</definedName>
    <definedName name="_xlnm.Print_Area" localSheetId="0">'1205'!$A$1:$I$310</definedName>
    <definedName name="uni">'1205'!$A$221</definedName>
  </definedNames>
  <calcPr fullCalcOnLoad="1"/>
</workbook>
</file>

<file path=xl/sharedStrings.xml><?xml version="1.0" encoding="utf-8"?>
<sst xmlns="http://schemas.openxmlformats.org/spreadsheetml/2006/main" count="341" uniqueCount="276">
  <si>
    <t>FORM 1205</t>
  </si>
  <si>
    <t>DETERMINING REGULATED EQUIPMENT AND INSTALLATION COSTS</t>
  </si>
  <si>
    <t>"EQUIPMENT FORM"</t>
  </si>
  <si>
    <t>Community Unit Identifier (CUID) of cable system</t>
  </si>
  <si>
    <t>Date of Form Submission</t>
  </si>
  <si>
    <t>Name of Cable Operator</t>
  </si>
  <si>
    <t>Mailing Address of Cable Operator</t>
  </si>
  <si>
    <t>City</t>
  </si>
  <si>
    <t>State</t>
  </si>
  <si>
    <t>ZIP Code</t>
  </si>
  <si>
    <t>Name and Title of person completing this form:</t>
  </si>
  <si>
    <t>Telephone number</t>
  </si>
  <si>
    <t>Fax Number</t>
  </si>
  <si>
    <t>Name of Local Franchising Authority</t>
  </si>
  <si>
    <t>Mailing Address of Local Franchising Authority</t>
  </si>
  <si>
    <t>1. This form is being filed:  [Enter an "x" in the appropriate box]</t>
  </si>
  <si>
    <t>In conjunction with FCC Form 1200, FCC Form 1220, or FCC Form 1225.</t>
  </si>
  <si>
    <t>Attach the completed FCC Form 1200, FCC Form 1220, or FCC Form 1225 to the front of this form.</t>
  </si>
  <si>
    <t>OR</t>
  </si>
  <si>
    <t>In order to fulfill FCC rules requiring an annual filing of this form</t>
  </si>
  <si>
    <t>Enter the date on which you last filed this form</t>
  </si>
  <si>
    <t>(mm/dd/yy)</t>
  </si>
  <si>
    <t>Note: This should be the date on which the rates last justified, by using either FCC Form 393 or the prior filing of this form, were in effect.</t>
  </si>
  <si>
    <t>2. Enter the date on which you closed your books for the fiscal year reflected in this form:</t>
  </si>
  <si>
    <t>Note: This will indicate the end of the 12-month fiscal year for which you are filing this form.</t>
  </si>
  <si>
    <t>3.  Indicate the corporate status of your cable system [Enter an "x" in the correct box]</t>
  </si>
  <si>
    <t>C-Corporation</t>
  </si>
  <si>
    <t>Subchapter S corporation</t>
  </si>
  <si>
    <t>Partnership</t>
  </si>
  <si>
    <t>Sole Proprietorship</t>
  </si>
  <si>
    <t>Other [Please explain below]</t>
  </si>
  <si>
    <t xml:space="preserve"> </t>
  </si>
  <si>
    <t>Maintenance</t>
  </si>
  <si>
    <t>Other 1.</t>
  </si>
  <si>
    <t>Other 2.</t>
  </si>
  <si>
    <t>A</t>
  </si>
  <si>
    <t>Equipment and Plant</t>
  </si>
  <si>
    <t>Vehicles</t>
  </si>
  <si>
    <t>Tools</t>
  </si>
  <si>
    <t>Facilities</t>
  </si>
  <si>
    <t>(Specify below)</t>
  </si>
  <si>
    <t>B</t>
  </si>
  <si>
    <t>Gross Book Value</t>
  </si>
  <si>
    <t>C</t>
  </si>
  <si>
    <t>Accumulated Depreciation</t>
  </si>
  <si>
    <t>D</t>
  </si>
  <si>
    <t>Deferred Taxes</t>
  </si>
  <si>
    <t>E</t>
  </si>
  <si>
    <t>Net Book Value [B-(C+D)]</t>
  </si>
  <si>
    <t>F</t>
  </si>
  <si>
    <t>Rate of Return</t>
  </si>
  <si>
    <t>G</t>
  </si>
  <si>
    <t>Calculation of Gross-up Rate</t>
  </si>
  <si>
    <t>G1</t>
  </si>
  <si>
    <t xml:space="preserve">  Federal Income Tax Rate</t>
  </si>
  <si>
    <t>G2</t>
  </si>
  <si>
    <t xml:space="preserve">  State Income Tax Rate</t>
  </si>
  <si>
    <t>G3</t>
  </si>
  <si>
    <t xml:space="preserve">  Net Total Income Tax Rate [(G1+G2)-(G1 x G2)]</t>
  </si>
  <si>
    <t>G4</t>
  </si>
  <si>
    <t xml:space="preserve">  Adjustment to Reflect Interest Deductibility</t>
  </si>
  <si>
    <t>G4a</t>
  </si>
  <si>
    <t xml:space="preserve">     Actual Interest Amount</t>
  </si>
  <si>
    <t>G4b</t>
  </si>
  <si>
    <t xml:space="preserve">     Total Net Assets </t>
  </si>
  <si>
    <t>G4c</t>
  </si>
  <si>
    <t xml:space="preserve">     Base Return on Investment  Amount [G4b x F]</t>
  </si>
  <si>
    <t>G4d</t>
  </si>
  <si>
    <t xml:space="preserve">     Interest Deductibility Factor [G4a/G4c]</t>
  </si>
  <si>
    <t>G5</t>
  </si>
  <si>
    <t xml:space="preserve">  Effective Tax Rate [G3 x (1-G4d)] [C-Corps skip to G7]</t>
  </si>
  <si>
    <t>G6</t>
  </si>
  <si>
    <t>Adjustments for Non-C Corporations</t>
  </si>
  <si>
    <t>G6a</t>
  </si>
  <si>
    <t xml:space="preserve">     Base Return on Investment Amount [G4c]</t>
  </si>
  <si>
    <t>G6b</t>
  </si>
  <si>
    <t xml:space="preserve">     Distributions</t>
  </si>
  <si>
    <t>G6c</t>
  </si>
  <si>
    <t xml:space="preserve">     Contributions (may not exceed G6b)</t>
  </si>
  <si>
    <t>G6d</t>
  </si>
  <si>
    <t xml:space="preserve">     Returns Subject to Income Tax [G6a-G6b+G6c]</t>
  </si>
  <si>
    <t>G6e</t>
  </si>
  <si>
    <t xml:space="preserve">     Returns Percentage Subject to Income Tax [G6d/G6a]</t>
  </si>
  <si>
    <t>G7</t>
  </si>
  <si>
    <t>Gross-Up Rate [C-Corps:1/(1-G5) Other:1/(1-(G5 x G6e))]</t>
  </si>
  <si>
    <t>H</t>
  </si>
  <si>
    <t>Grossed-Up Rate of Return [F x G7]</t>
  </si>
  <si>
    <t>I</t>
  </si>
  <si>
    <t>Return on Investment Grossed-Up for Taxes[E x H]</t>
  </si>
  <si>
    <t>J</t>
  </si>
  <si>
    <t>Current Provision for Depreciation</t>
  </si>
  <si>
    <t>K</t>
  </si>
  <si>
    <t>Annual Capital Costs [I+J]</t>
  </si>
  <si>
    <t>L</t>
  </si>
  <si>
    <t>GRAND TOTAL [sum of Line K entries]</t>
  </si>
  <si>
    <t>Box 1.</t>
  </si>
  <si>
    <t>Specify: Other 1.</t>
  </si>
  <si>
    <t>Specify: Other 2.</t>
  </si>
  <si>
    <t>Salaries</t>
  </si>
  <si>
    <t>&amp; Benefits</t>
  </si>
  <si>
    <t>Supplies</t>
  </si>
  <si>
    <t>Utilities</t>
  </si>
  <si>
    <t>Other Taxes</t>
  </si>
  <si>
    <t>Annual Op. Expenses for Svc. Install. and Maint. of Equip.</t>
  </si>
  <si>
    <t>GRAND TOTAL [sum of Line A entries]</t>
  </si>
  <si>
    <t>Box 2.</t>
  </si>
  <si>
    <t>SCHEDULE C: CAPITAL COSTS OF LEASED CUSTOMER EQUIPMENT</t>
  </si>
  <si>
    <t>Equipment</t>
  </si>
  <si>
    <t>Remote 1</t>
  </si>
  <si>
    <t>Remote 2</t>
  </si>
  <si>
    <t>Remote 3</t>
  </si>
  <si>
    <t>Converter 1</t>
  </si>
  <si>
    <t>Converter 2</t>
  </si>
  <si>
    <t>Converter 3</t>
  </si>
  <si>
    <t>Other Equip.</t>
  </si>
  <si>
    <t>Total Maintenance/Service Hours (Attach Explanation)</t>
  </si>
  <si>
    <t>Total # of Units in Service</t>
  </si>
  <si>
    <t>Net Book Value  [D-(E+F)]</t>
  </si>
  <si>
    <t>Grossed-Up Rate of Return [From Sched. A, Line H]</t>
  </si>
  <si>
    <t>Return on Investment Grossed-Up for Taxes  [G x H]</t>
  </si>
  <si>
    <t>Annual Capital Costs [I + J]</t>
  </si>
  <si>
    <t>Box 3.</t>
  </si>
  <si>
    <t xml:space="preserve">  </t>
  </si>
  <si>
    <t>A.</t>
  </si>
  <si>
    <t>Average Hours per Unwired Home Installation (attach an explanation)</t>
  </si>
  <si>
    <t>B.</t>
  </si>
  <si>
    <t>Average Hours per Pre-Wired Home Installation (attach an explanation)</t>
  </si>
  <si>
    <t>C.</t>
  </si>
  <si>
    <t>Average Hours per Additional Connection Installation at Time of Initial Installation (attach  an explanation)</t>
  </si>
  <si>
    <t>D.</t>
  </si>
  <si>
    <t>Average Hours per Additional Connection Installation Requiring Separate Installation (attach  an explanation)</t>
  </si>
  <si>
    <t>E.</t>
  </si>
  <si>
    <t xml:space="preserve"> Other Installation  (by Item Type):</t>
  </si>
  <si>
    <t xml:space="preserve">   Item 1.  (Specify:)</t>
  </si>
  <si>
    <t xml:space="preserve">     Average Hours per Installation (attach an explanation)</t>
  </si>
  <si>
    <t xml:space="preserve">    Item 2. (Specify:)</t>
  </si>
  <si>
    <t xml:space="preserve">    Item 3. (Specify:)</t>
  </si>
  <si>
    <t>WORKSHEET FOR CALCULATING PERMITTED EQUIPMENT AND INSTALLATION CHARGES</t>
  </si>
  <si>
    <t>STEP A. Hourly Service Charge</t>
  </si>
  <si>
    <t>Total Capital Costs of Installation and Maintenance [Schedule A, Box 1]</t>
  </si>
  <si>
    <t>Total Annual Operating Expenses for Installation and Maintenance [Schedule B, Box 2]</t>
  </si>
  <si>
    <t>Total Capital Costs and Operating Expenses for Installation and Maintenance  [Line 1 + Line 2].</t>
  </si>
  <si>
    <t>Customer Equipment  and Installation Percentage (attach an explanation).</t>
  </si>
  <si>
    <t>Annual Customer Equipment Maintenance and Installation Costs, Excluding Costs of Leased Equipment [Line 3 x Line 4]</t>
  </si>
  <si>
    <t>Total Labor Hours for Maintenance and Installation of Customer Equipment and Services (attach explanation)</t>
  </si>
  <si>
    <t>Hourly Service Charge (HSC) (Line 5/Line 6)</t>
  </si>
  <si>
    <t>METHOD OF BILLING FOR INSTALLATIONS (place an "x" in the appropriate box)</t>
  </si>
  <si>
    <t>Installations billed by the hour based on the HSC calculated in Line 7.</t>
  </si>
  <si>
    <t>Installations billed as a standard charge.</t>
  </si>
  <si>
    <t>STEP B. Installation Charge</t>
  </si>
  <si>
    <t>Uniform HSC for all installations (From Step A, line 7)</t>
  </si>
  <si>
    <t xml:space="preserve"> Average Charge for Installation Types </t>
  </si>
  <si>
    <t>a. Unwired Home Installation</t>
  </si>
  <si>
    <t xml:space="preserve">     a1. HSC [Line 7]</t>
  </si>
  <si>
    <t xml:space="preserve">     a2.  Average Hours per Unwired Home Installation (Schedule D, Line A)</t>
  </si>
  <si>
    <t xml:space="preserve">     a3. Charge per Unwired Home Installation [a1 x a2]</t>
  </si>
  <si>
    <t>b. Pre-wired Home Installation</t>
  </si>
  <si>
    <t xml:space="preserve">     b1. HSC [Line 7]</t>
  </si>
  <si>
    <t xml:space="preserve">     b2. Average Hours per Pre-wired Home Installation (Schedule D, Line B)</t>
  </si>
  <si>
    <t xml:space="preserve">     b3. Charge per Pre-wired Home Installation [b1 x b2]</t>
  </si>
  <si>
    <t>c. Additional Connection Installation at Time of Initial Installation</t>
  </si>
  <si>
    <t xml:space="preserve">     c1. HSC [Line 7]</t>
  </si>
  <si>
    <t xml:space="preserve">     c2. Average Hours per Additional Connection Installation at Time of  Init.  Install. [Schedule D, Line C]</t>
  </si>
  <si>
    <t xml:space="preserve">     c3. Charge per Additional Connection Installation at Time of  Initial  Installation [c1 x c2]</t>
  </si>
  <si>
    <t>d. Additional Connection Installation Requiring Separate Installation</t>
  </si>
  <si>
    <t xml:space="preserve">     d1. HSC [Line 7]</t>
  </si>
  <si>
    <t xml:space="preserve">     d2. Avg. Hours per Additional Connection Installation Req. Sep. Install. [Schedule D, Line D]</t>
  </si>
  <si>
    <t xml:space="preserve">     d3. Charge per Additional Connection Installation Requiring Separate Installation [d1 x d2]</t>
  </si>
  <si>
    <t xml:space="preserve">e. Other Installations (As specified in Schedule D, Line E): </t>
  </si>
  <si>
    <t xml:space="preserve">     e1. HSC [Line 7]</t>
  </si>
  <si>
    <t xml:space="preserve">     e2. Average Hours per Installation of Item 1  [Schedule D, Line E, Item 1]</t>
  </si>
  <si>
    <t xml:space="preserve">     e3. Charge per Installation of Item 1 [e1 x e2]</t>
  </si>
  <si>
    <t xml:space="preserve">     e4. HSC [Line 7]</t>
  </si>
  <si>
    <t xml:space="preserve">     e5. Average Hours per Installation of Item 2 [Schedule D, Line E, Item 2]</t>
  </si>
  <si>
    <t xml:space="preserve">     e6. Charge per Installation of Item 2 [e4 x e5]</t>
  </si>
  <si>
    <t xml:space="preserve">     e7. HSC [Line 7]</t>
  </si>
  <si>
    <t xml:space="preserve">     e8. Average Hours per Installation of Item 3 [Schedule D, Line E, Item 3]</t>
  </si>
  <si>
    <t xml:space="preserve">     e9. Charge per Installation of Item 3 [e7 x e8]</t>
  </si>
  <si>
    <t xml:space="preserve">STEP C.  Charges for leased Remotes </t>
  </si>
  <si>
    <t>a</t>
  </si>
  <si>
    <t>b</t>
  </si>
  <si>
    <t>c</t>
  </si>
  <si>
    <t>(Calculate separately for each significantly different type)</t>
  </si>
  <si>
    <t>Total Maintenance/Service Hours [Corresponding column from Schedule C, Line B]</t>
  </si>
  <si>
    <t>HSC [Line 7]</t>
  </si>
  <si>
    <t>Total Maintenance/Service Cost  [Line 10 x Line 11]</t>
  </si>
  <si>
    <t>Annual Capital Costs  [Corresponding column from Schedule C, Line K]</t>
  </si>
  <si>
    <t>Total Cost of Remote  [Line 12 + Line 13]</t>
  </si>
  <si>
    <t>Number of Units in Service  [Corresponding column from Schedule C, Line C]</t>
  </si>
  <si>
    <t>Unit Cost  [Line 14/Line 15]</t>
  </si>
  <si>
    <t>Rate per Month  [Line 16/(12)]</t>
  </si>
  <si>
    <t>STEP D.  Charges for leased Converter Boxes</t>
  </si>
  <si>
    <t xml:space="preserve"> (Calculate separately for each significantly different type)</t>
  </si>
  <si>
    <t>Total Maintenance/Service Cost  [Line 18 x 19]</t>
  </si>
  <si>
    <t>Annual Capital Costs [Corresponding column from Schedule C, Line K]</t>
  </si>
  <si>
    <t>Total Cost of Converter [Line 20+ Line 21]</t>
  </si>
  <si>
    <t>Number of Units in Service [Corresponding column from Schedule C, Line C]</t>
  </si>
  <si>
    <t>Unit Cost  [Line 22/Line 23]</t>
  </si>
  <si>
    <t>Rate per Month  [Line 24/(12)]</t>
  </si>
  <si>
    <t>STEP E. Charges for Other Leased Equipment</t>
  </si>
  <si>
    <t>Total Maintenance/Service Cost  [Line 26 x Line 27]</t>
  </si>
  <si>
    <t>Total Cost of Equipment  [Line 28+Line 29]</t>
  </si>
  <si>
    <t>Unit Cost  [Line 30/Line 31]</t>
  </si>
  <si>
    <t>Rate per Month  [Line 32/(12)]</t>
  </si>
  <si>
    <t>METHOD OF BILLING FOR CHANGING SERVICE TIERS OR EQUIPMENT [place an "x" in the appropriate box]</t>
  </si>
  <si>
    <t>as a Nominal Charge (Enter the nominal charge in Line 34)</t>
  </si>
  <si>
    <t>as a Uniform Hourly Service Charge</t>
  </si>
  <si>
    <t>as an Average Charge (Enter the Average Hours for Changing Service Tiers in Line 36b.)</t>
  </si>
  <si>
    <t>STEP F. Charges for Changing Service Tiers or Equipment</t>
  </si>
  <si>
    <t xml:space="preserve">Nominal Charge for Changing Service Tiers                   </t>
  </si>
  <si>
    <t>If you use an escalating scale of charges, place an "x" in the box at the right.</t>
  </si>
  <si>
    <t xml:space="preserve">   OR</t>
  </si>
  <si>
    <t>Uniform Hourly Service Charge</t>
  </si>
  <si>
    <t>Average Charge for Changing Service Tiers</t>
  </si>
  <si>
    <t xml:space="preserve">     36a. HSC [Line 7]</t>
  </si>
  <si>
    <t xml:space="preserve">     36b. Average Hours to Change Service  Tiers </t>
  </si>
  <si>
    <t xml:space="preserve">     36c. Average Charge for Changing Service Tiers [Line 36a x Line 36b]</t>
  </si>
  <si>
    <t>WORKSHEET FOR CALCULATING TOTAL EQUIPMENT AND INSTALLATION COSTS</t>
  </si>
  <si>
    <t>Total Annual Capital Costs of Installation and Maintenance [Line 1 + Line 2]</t>
  </si>
  <si>
    <t>Customer Equipment and Installation Percentage (attach explanation).</t>
  </si>
  <si>
    <t>Annual Customer Equipment Maintenance and Installation Costs, Excluding Costs of Leased Equipment</t>
  </si>
  <si>
    <t xml:space="preserve">     [Line 3 x Line 4]</t>
  </si>
  <si>
    <t>Total Capital Costs of Leased Customer Equipment [Schedule C, Box 3]</t>
  </si>
  <si>
    <t>Annual Customer Equipment and Installation Costs [Line 5 + Line 6]</t>
  </si>
  <si>
    <t>Percentage Allocation to Franchise Area  (see instructions)</t>
  </si>
  <si>
    <t>Allocated Annual Equipment and Installation Cost [Line 7 x Line 8]</t>
  </si>
  <si>
    <t>Monthly Equipment and Installation Cost [Line 9 / (12)]</t>
  </si>
  <si>
    <t>Number of Basic Subscribers in Franchise</t>
  </si>
  <si>
    <t>Monthly Equipment and Installation Cost per Subscriber [Line 10 / Line 11]</t>
  </si>
  <si>
    <t>Inflation Adjustment Factor [See Instructions]</t>
  </si>
  <si>
    <t>Adjusted Monthly Equipment and Installation Cost per Subscriber [Line 12 x Line 13]</t>
  </si>
  <si>
    <t>SUMMARY SCHEDULE</t>
  </si>
  <si>
    <t>Current Equipment and Installation Rates</t>
  </si>
  <si>
    <t xml:space="preserve">Permitted </t>
  </si>
  <si>
    <t>Actual</t>
  </si>
  <si>
    <t>1.</t>
  </si>
  <si>
    <t xml:space="preserve"> Charges for Cable Service Installations </t>
  </si>
  <si>
    <t>a. Hourly Rate [Step A, Line 7]</t>
  </si>
  <si>
    <t>b. Average Installation Charges:</t>
  </si>
  <si>
    <t xml:space="preserve">     1.  Installation of Unwired Homes [Step B, Line 9a3]</t>
  </si>
  <si>
    <t xml:space="preserve">     2. Installation of Prewired Homes [Step B, Line 9b3]</t>
  </si>
  <si>
    <t xml:space="preserve">     3. Installation of Additional Connections at Time of Initial Installation [Step B, Line 9c3]</t>
  </si>
  <si>
    <t xml:space="preserve">     4. Installation of Additional Connections Requiring Separate Install [Step B, Line 9d3]</t>
  </si>
  <si>
    <t xml:space="preserve">     5.  Other Installations (specify) [Step B, Lines 9e3, 9e6, 9e9]</t>
  </si>
  <si>
    <t xml:space="preserve">     a.</t>
  </si>
  <si>
    <t xml:space="preserve">     b.</t>
  </si>
  <si>
    <t xml:space="preserve">     c. </t>
  </si>
  <si>
    <t>Monthly Charge for Lease of Remote Controls [Step C, Line 17, columns a-c]</t>
  </si>
  <si>
    <t xml:space="preserve">    </t>
  </si>
  <si>
    <t>Remote Control Type 1:</t>
  </si>
  <si>
    <t>Remote Control Type 2:</t>
  </si>
  <si>
    <t>Remote Control Type 3:</t>
  </si>
  <si>
    <t>Monthly Charge for Lease of Converter Boxes [Step D, Line 25, columns a-c]</t>
  </si>
  <si>
    <t>Converter Box Type 1:</t>
  </si>
  <si>
    <t>Converter Box Type 2:</t>
  </si>
  <si>
    <t>Converter Box Type 3:</t>
  </si>
  <si>
    <t>Monthly Charge for Lease of Other Equipment [Step E, Line 33]</t>
  </si>
  <si>
    <t>Other Equipment (Specify)</t>
  </si>
  <si>
    <t>Charge for Changing Tiers (if any) [Step F, Line 34, 35 or 36c]</t>
  </si>
  <si>
    <t>LABOR COST AND POLICY CHANGES</t>
  </si>
  <si>
    <t>Indicate your answer to the following three questions by placing an "x" in the appropriate box</t>
  </si>
  <si>
    <t>1. Have you included the labor costs associated with subscriber cable drops in your charges for initial installation?</t>
  </si>
  <si>
    <t>YES</t>
  </si>
  <si>
    <t>NO</t>
  </si>
  <si>
    <t>2. Have you capitalized the labor costs associated with subscriber cable drops?</t>
  </si>
  <si>
    <t>3. If you have filed this form before, have you changed any policy, e.g., cost accounting or cost allocation that causes an increase in the costs</t>
  </si>
  <si>
    <t xml:space="preserve">    included in the computation of equipment and installations charges?</t>
  </si>
  <si>
    <t>YES (You must attach a full explanation)</t>
  </si>
  <si>
    <t>CERTIFICATION STATEMENT</t>
  </si>
  <si>
    <t>WILLFUL FALSE STATEMENTS MADE ON THIS FORM ARE PUNISHABLE BY FINE AND/OR IMPRISONMENT</t>
  </si>
  <si>
    <t>(U.S. CODE TITLE 18, SECTION 1001), AND/OR FORFEITURE (U.S. CODE, TITLE 47, SECTION 503).</t>
  </si>
  <si>
    <t>I certify that the statements made in this form are true and correct to the best of my knowledge and belief, and are made in good faith.</t>
  </si>
  <si>
    <t>Name of the Cable Operator</t>
  </si>
  <si>
    <t>Signature</t>
  </si>
  <si>
    <t>Date</t>
  </si>
  <si>
    <t>Title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</si>
</sst>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0."/>
    <numFmt numFmtId="167" formatCode="mm/dd/yy"/>
    <numFmt numFmtId="168" formatCode="&quot;$&quot;#,##0.00##_);\(&quot;$&quot;#,##0.00##\)"/>
    <numFmt numFmtId="169" formatCode="0.####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color indexed="10"/>
      <name val="Times New Roman"/>
      <family val="0"/>
    </font>
    <font>
      <sz val="12"/>
      <name val="Times New Roman"/>
      <family val="0"/>
    </font>
    <font>
      <i/>
      <sz val="8"/>
      <name val="Times New Roman"/>
      <family val="0"/>
    </font>
    <font>
      <sz val="8"/>
      <color indexed="12"/>
      <name val="Times New Roman"/>
      <family val="0"/>
    </font>
    <font>
      <b/>
      <sz val="8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12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7" fontId="5" fillId="0" borderId="4" xfId="0" applyNumberFormat="1" applyFont="1" applyFill="1" applyBorder="1" applyAlignment="1" applyProtection="1">
      <alignment horizontal="left"/>
      <protection/>
    </xf>
    <xf numFmtId="0" fontId="5" fillId="0" borderId="5" xfId="0" applyFont="1" applyBorder="1" applyAlignment="1" applyProtection="1" quotePrefix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165" fontId="6" fillId="1" borderId="3" xfId="0" applyNumberFormat="1" applyFont="1" applyFill="1" applyBorder="1" applyAlignment="1" applyProtection="1">
      <alignment horizontal="left"/>
      <protection/>
    </xf>
    <xf numFmtId="165" fontId="6" fillId="1" borderId="1" xfId="0" applyNumberFormat="1" applyFont="1" applyFill="1" applyBorder="1" applyAlignment="1" applyProtection="1">
      <alignment horizontal="left"/>
      <protection/>
    </xf>
    <xf numFmtId="165" fontId="6" fillId="1" borderId="6" xfId="0" applyNumberFormat="1" applyFont="1" applyFill="1" applyBorder="1" applyAlignment="1" applyProtection="1">
      <alignment horizontal="left"/>
      <protection/>
    </xf>
    <xf numFmtId="165" fontId="6" fillId="0" borderId="4" xfId="0" applyNumberFormat="1" applyFont="1" applyFill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/>
      <protection/>
    </xf>
    <xf numFmtId="2" fontId="6" fillId="1" borderId="4" xfId="0" applyNumberFormat="1" applyFont="1" applyFill="1" applyBorder="1" applyAlignment="1" applyProtection="1">
      <alignment horizontal="left"/>
      <protection/>
    </xf>
    <xf numFmtId="2" fontId="6" fillId="1" borderId="0" xfId="0" applyNumberFormat="1" applyFont="1" applyFill="1" applyBorder="1" applyAlignment="1" applyProtection="1">
      <alignment horizontal="left"/>
      <protection/>
    </xf>
    <xf numFmtId="2" fontId="6" fillId="1" borderId="12" xfId="0" applyNumberFormat="1" applyFont="1" applyFill="1" applyBorder="1" applyAlignment="1" applyProtection="1">
      <alignment horizontal="left"/>
      <protection/>
    </xf>
    <xf numFmtId="2" fontId="6" fillId="0" borderId="4" xfId="0" applyNumberFormat="1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2" fontId="6" fillId="0" borderId="8" xfId="0" applyNumberFormat="1" applyFont="1" applyFill="1" applyBorder="1" applyAlignment="1" applyProtection="1">
      <alignment horizontal="left"/>
      <protection/>
    </xf>
    <xf numFmtId="0" fontId="0" fillId="1" borderId="0" xfId="0" applyFill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2" fontId="13" fillId="1" borderId="4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2" fontId="5" fillId="1" borderId="0" xfId="0" applyNumberFormat="1" applyFont="1" applyFill="1" applyBorder="1" applyAlignment="1" applyProtection="1">
      <alignment horizontal="left"/>
      <protection/>
    </xf>
    <xf numFmtId="2" fontId="5" fillId="1" borderId="12" xfId="0" applyNumberFormat="1" applyFont="1" applyFill="1" applyBorder="1" applyAlignment="1" applyProtection="1">
      <alignment horizontal="left"/>
      <protection/>
    </xf>
    <xf numFmtId="2" fontId="5" fillId="0" borderId="4" xfId="0" applyNumberFormat="1" applyFont="1" applyFill="1" applyBorder="1" applyAlignment="1" applyProtection="1">
      <alignment horizontal="left"/>
      <protection/>
    </xf>
    <xf numFmtId="2" fontId="5" fillId="1" borderId="4" xfId="0" applyNumberFormat="1" applyFont="1" applyFill="1" applyBorder="1" applyAlignment="1" applyProtection="1">
      <alignment horizontal="left"/>
      <protection/>
    </xf>
    <xf numFmtId="2" fontId="14" fillId="1" borderId="4" xfId="0" applyNumberFormat="1" applyFont="1" applyFill="1" applyBorder="1" applyAlignment="1" applyProtection="1">
      <alignment horizontal="left"/>
      <protection/>
    </xf>
    <xf numFmtId="165" fontId="5" fillId="1" borderId="7" xfId="0" applyNumberFormat="1" applyFont="1" applyFill="1" applyBorder="1" applyAlignment="1" applyProtection="1">
      <alignment horizontal="left"/>
      <protection/>
    </xf>
    <xf numFmtId="165" fontId="5" fillId="1" borderId="5" xfId="0" applyNumberFormat="1" applyFont="1" applyFill="1" applyBorder="1" applyAlignment="1" applyProtection="1">
      <alignment horizontal="left"/>
      <protection/>
    </xf>
    <xf numFmtId="165" fontId="5" fillId="1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/>
    </xf>
    <xf numFmtId="7" fontId="4" fillId="0" borderId="0" xfId="0" applyNumberFormat="1" applyFont="1" applyBorder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vertical="top"/>
      <protection/>
    </xf>
    <xf numFmtId="7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4" fillId="0" borderId="2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 quotePrefix="1">
      <alignment/>
      <protection/>
    </xf>
    <xf numFmtId="0" fontId="5" fillId="0" borderId="5" xfId="0" applyFont="1" applyFill="1" applyBorder="1" applyAlignment="1" applyProtection="1" quotePrefix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Continuous"/>
      <protection/>
    </xf>
    <xf numFmtId="0" fontId="5" fillId="0" borderId="9" xfId="0" applyFont="1" applyFill="1" applyBorder="1" applyAlignment="1" applyProtection="1">
      <alignment horizontal="centerContinuous"/>
      <protection/>
    </xf>
    <xf numFmtId="166" fontId="5" fillId="0" borderId="3" xfId="0" applyNumberFormat="1" applyFont="1" applyBorder="1" applyAlignment="1" applyProtection="1">
      <alignment horizontal="left"/>
      <protection/>
    </xf>
    <xf numFmtId="166" fontId="5" fillId="0" borderId="2" xfId="0" applyNumberFormat="1" applyFont="1" applyBorder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 horizontal="left"/>
      <protection/>
    </xf>
    <xf numFmtId="7" fontId="5" fillId="0" borderId="0" xfId="0" applyNumberFormat="1" applyFont="1" applyBorder="1" applyAlignment="1" applyProtection="1">
      <alignment horizontal="left"/>
      <protection/>
    </xf>
    <xf numFmtId="166" fontId="4" fillId="0" borderId="16" xfId="0" applyNumberFormat="1" applyFont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7" fontId="5" fillId="0" borderId="6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7" fontId="5" fillId="0" borderId="9" xfId="0" applyNumberFormat="1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7" fontId="5" fillId="0" borderId="9" xfId="0" applyNumberFormat="1" applyFont="1" applyBorder="1" applyAlignment="1" applyProtection="1">
      <alignment horizontal="left"/>
      <protection/>
    </xf>
    <xf numFmtId="0" fontId="5" fillId="0" borderId="8" xfId="0" applyFont="1" applyFill="1" applyBorder="1" applyAlignment="1" applyProtection="1" quotePrefix="1">
      <alignment horizontal="left"/>
      <protection/>
    </xf>
    <xf numFmtId="7" fontId="5" fillId="0" borderId="0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/>
      <protection/>
    </xf>
    <xf numFmtId="7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Continuous"/>
      <protection/>
    </xf>
    <xf numFmtId="0" fontId="4" fillId="0" borderId="5" xfId="0" applyFont="1" applyFill="1" applyBorder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Continuous"/>
      <protection/>
    </xf>
    <xf numFmtId="166" fontId="5" fillId="0" borderId="2" xfId="0" applyNumberFormat="1" applyFont="1" applyFill="1" applyBorder="1" applyAlignment="1" applyProtection="1">
      <alignment horizontal="left"/>
      <protection/>
    </xf>
    <xf numFmtId="166" fontId="5" fillId="0" borderId="8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Fill="1" applyAlignment="1" applyProtection="1">
      <alignment/>
      <protection/>
    </xf>
    <xf numFmtId="166" fontId="4" fillId="0" borderId="3" xfId="0" applyNumberFormat="1" applyFont="1" applyFill="1" applyBorder="1" applyAlignment="1" applyProtection="1">
      <alignment horizontal="left"/>
      <protection/>
    </xf>
    <xf numFmtId="166" fontId="5" fillId="0" borderId="7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Border="1" applyAlignment="1" applyProtection="1">
      <alignment horizontal="left"/>
      <protection/>
    </xf>
    <xf numFmtId="166" fontId="4" fillId="0" borderId="2" xfId="0" applyNumberFormat="1" applyFont="1" applyFill="1" applyBorder="1" applyAlignment="1" applyProtection="1" quotePrefix="1">
      <alignment horizontal="left"/>
      <protection/>
    </xf>
    <xf numFmtId="7" fontId="5" fillId="0" borderId="9" xfId="0" applyNumberFormat="1" applyFont="1" applyFill="1" applyBorder="1" applyAlignment="1" applyProtection="1">
      <alignment/>
      <protection/>
    </xf>
    <xf numFmtId="7" fontId="5" fillId="0" borderId="0" xfId="0" applyNumberFormat="1" applyFont="1" applyAlignment="1" applyProtection="1">
      <alignment horizontal="left"/>
      <protection/>
    </xf>
    <xf numFmtId="166" fontId="4" fillId="0" borderId="16" xfId="0" applyNumberFormat="1" applyFont="1" applyFill="1" applyBorder="1" applyAlignment="1" applyProtection="1">
      <alignment horizontal="left"/>
      <protection/>
    </xf>
    <xf numFmtId="7" fontId="5" fillId="0" borderId="18" xfId="0" applyNumberFormat="1" applyFont="1" applyBorder="1" applyAlignment="1" applyProtection="1">
      <alignment horizontal="left"/>
      <protection/>
    </xf>
    <xf numFmtId="7" fontId="5" fillId="0" borderId="19" xfId="0" applyNumberFormat="1" applyFont="1" applyBorder="1" applyAlignment="1" applyProtection="1">
      <alignment horizontal="left"/>
      <protection/>
    </xf>
    <xf numFmtId="7" fontId="5" fillId="0" borderId="21" xfId="0" applyNumberFormat="1" applyFont="1" applyBorder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7" fontId="5" fillId="0" borderId="9" xfId="0" applyNumberFormat="1" applyFont="1" applyFill="1" applyBorder="1" applyAlignment="1" applyProtection="1">
      <alignment horizontal="centerContinuous"/>
      <protection/>
    </xf>
    <xf numFmtId="166" fontId="5" fillId="0" borderId="4" xfId="0" applyNumberFormat="1" applyFont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/>
      <protection/>
    </xf>
    <xf numFmtId="166" fontId="5" fillId="0" borderId="7" xfId="0" applyNumberFormat="1" applyFont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Continuous"/>
      <protection/>
    </xf>
    <xf numFmtId="7" fontId="5" fillId="0" borderId="6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 quotePrefix="1">
      <alignment horizontal="left"/>
      <protection/>
    </xf>
    <xf numFmtId="7" fontId="5" fillId="0" borderId="8" xfId="0" applyNumberFormat="1" applyFont="1" applyFill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left"/>
      <protection/>
    </xf>
    <xf numFmtId="166" fontId="5" fillId="0" borderId="7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 applyProtection="1">
      <alignment horizontal="center"/>
      <protection locked="0"/>
    </xf>
    <xf numFmtId="167" fontId="5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66" fontId="8" fillId="0" borderId="22" xfId="0" applyNumberFormat="1" applyFont="1" applyBorder="1" applyAlignment="1" applyProtection="1">
      <alignment horizontal="center"/>
      <protection locked="0"/>
    </xf>
    <xf numFmtId="166" fontId="8" fillId="0" borderId="23" xfId="0" applyNumberFormat="1" applyFont="1" applyBorder="1" applyAlignment="1" applyProtection="1">
      <alignment horizontal="center"/>
      <protection locked="0"/>
    </xf>
    <xf numFmtId="166" fontId="8" fillId="0" borderId="24" xfId="0" applyNumberFormat="1" applyFont="1" applyFill="1" applyBorder="1" applyAlignment="1" applyProtection="1">
      <alignment horizontal="center"/>
      <protection locked="0"/>
    </xf>
    <xf numFmtId="166" fontId="8" fillId="0" borderId="25" xfId="0" applyNumberFormat="1" applyFont="1" applyFill="1" applyBorder="1" applyAlignment="1" applyProtection="1">
      <alignment horizontal="center"/>
      <protection locked="0"/>
    </xf>
    <xf numFmtId="7" fontId="5" fillId="0" borderId="13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67" fontId="5" fillId="0" borderId="5" xfId="0" applyNumberFormat="1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 locked="0"/>
    </xf>
    <xf numFmtId="167" fontId="4" fillId="0" borderId="5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168" fontId="5" fillId="0" borderId="10" xfId="0" applyNumberFormat="1" applyFont="1" applyFill="1" applyBorder="1" applyAlignment="1" applyProtection="1">
      <alignment horizontal="right"/>
      <protection locked="0"/>
    </xf>
    <xf numFmtId="168" fontId="5" fillId="0" borderId="10" xfId="0" applyNumberFormat="1" applyFont="1" applyBorder="1" applyAlignment="1" applyProtection="1">
      <alignment horizontal="right"/>
      <protection locked="0"/>
    </xf>
    <xf numFmtId="168" fontId="5" fillId="0" borderId="11" xfId="0" applyNumberFormat="1" applyFont="1" applyFill="1" applyBorder="1" applyAlignment="1" applyProtection="1">
      <alignment horizontal="right"/>
      <protection locked="0"/>
    </xf>
    <xf numFmtId="168" fontId="5" fillId="2" borderId="10" xfId="0" applyNumberFormat="1" applyFont="1" applyFill="1" applyBorder="1" applyAlignment="1" applyProtection="1">
      <alignment horizontal="right"/>
      <protection/>
    </xf>
    <xf numFmtId="168" fontId="5" fillId="2" borderId="11" xfId="0" applyNumberFormat="1" applyFont="1" applyFill="1" applyBorder="1" applyAlignment="1" applyProtection="1">
      <alignment horizontal="right"/>
      <protection/>
    </xf>
    <xf numFmtId="169" fontId="6" fillId="0" borderId="10" xfId="0" applyNumberFormat="1" applyFont="1" applyBorder="1" applyAlignment="1" applyProtection="1">
      <alignment horizontal="right"/>
      <protection locked="0"/>
    </xf>
    <xf numFmtId="169" fontId="6" fillId="0" borderId="13" xfId="0" applyNumberFormat="1" applyFont="1" applyBorder="1" applyAlignment="1" applyProtection="1">
      <alignment horizontal="right"/>
      <protection locked="0"/>
    </xf>
    <xf numFmtId="169" fontId="6" fillId="2" borderId="10" xfId="0" applyNumberFormat="1" applyFont="1" applyFill="1" applyBorder="1" applyAlignment="1" applyProtection="1">
      <alignment horizontal="right"/>
      <protection/>
    </xf>
    <xf numFmtId="168" fontId="6" fillId="0" borderId="10" xfId="0" applyNumberFormat="1" applyFont="1" applyBorder="1" applyAlignment="1" applyProtection="1">
      <alignment horizontal="right"/>
      <protection locked="0"/>
    </xf>
    <xf numFmtId="168" fontId="6" fillId="2" borderId="10" xfId="0" applyNumberFormat="1" applyFont="1" applyFill="1" applyBorder="1" applyAlignment="1" applyProtection="1">
      <alignment horizontal="right"/>
      <protection/>
    </xf>
    <xf numFmtId="168" fontId="5" fillId="2" borderId="13" xfId="0" applyNumberFormat="1" applyFont="1" applyFill="1" applyBorder="1" applyAlignment="1" applyProtection="1">
      <alignment horizontal="right"/>
      <protection/>
    </xf>
    <xf numFmtId="169" fontId="5" fillId="2" borderId="10" xfId="0" applyNumberFormat="1" applyFont="1" applyFill="1" applyBorder="1" applyAlignment="1" applyProtection="1">
      <alignment horizontal="right"/>
      <protection/>
    </xf>
    <xf numFmtId="168" fontId="4" fillId="2" borderId="26" xfId="0" applyNumberFormat="1" applyFont="1" applyFill="1" applyBorder="1" applyAlignment="1" applyProtection="1">
      <alignment horizontal="right"/>
      <protection/>
    </xf>
    <xf numFmtId="169" fontId="5" fillId="0" borderId="10" xfId="0" applyNumberFormat="1" applyFont="1" applyFill="1" applyBorder="1" applyAlignment="1" applyProtection="1">
      <alignment horizontal="right"/>
      <protection locked="0"/>
    </xf>
    <xf numFmtId="169" fontId="5" fillId="0" borderId="11" xfId="0" applyNumberFormat="1" applyFont="1" applyFill="1" applyBorder="1" applyAlignment="1" applyProtection="1">
      <alignment horizontal="right"/>
      <protection locked="0"/>
    </xf>
    <xf numFmtId="0" fontId="5" fillId="1" borderId="2" xfId="0" applyFont="1" applyFill="1" applyBorder="1" applyAlignment="1" applyProtection="1">
      <alignment horizontal="right"/>
      <protection/>
    </xf>
    <xf numFmtId="0" fontId="5" fillId="1" borderId="8" xfId="0" applyFont="1" applyFill="1" applyBorder="1" applyAlignment="1" applyProtection="1">
      <alignment horizontal="right"/>
      <protection/>
    </xf>
    <xf numFmtId="0" fontId="5" fillId="1" borderId="9" xfId="0" applyFont="1" applyFill="1" applyBorder="1" applyAlignment="1" applyProtection="1">
      <alignment horizontal="right"/>
      <protection/>
    </xf>
    <xf numFmtId="7" fontId="5" fillId="0" borderId="11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 quotePrefix="1">
      <alignment/>
      <protection locked="0"/>
    </xf>
    <xf numFmtId="7" fontId="5" fillId="2" borderId="13" xfId="0" applyNumberFormat="1" applyFont="1" applyFill="1" applyBorder="1" applyAlignment="1" applyProtection="1">
      <alignment horizontal="right"/>
      <protection/>
    </xf>
    <xf numFmtId="168" fontId="5" fillId="2" borderId="13" xfId="0" applyNumberFormat="1" applyFont="1" applyFill="1" applyBorder="1" applyAlignment="1" applyProtection="1">
      <alignment horizontal="right"/>
      <protection locked="0"/>
    </xf>
    <xf numFmtId="169" fontId="5" fillId="0" borderId="13" xfId="0" applyNumberFormat="1" applyFont="1" applyFill="1" applyBorder="1" applyAlignment="1" applyProtection="1">
      <alignment horizontal="right"/>
      <protection locked="0"/>
    </xf>
    <xf numFmtId="168" fontId="5" fillId="2" borderId="26" xfId="0" applyNumberFormat="1" applyFont="1" applyFill="1" applyBorder="1" applyAlignment="1" applyProtection="1">
      <alignment horizontal="right"/>
      <protection/>
    </xf>
    <xf numFmtId="0" fontId="9" fillId="1" borderId="14" xfId="0" applyFont="1" applyFill="1" applyBorder="1" applyAlignment="1" applyProtection="1">
      <alignment horizontal="right"/>
      <protection/>
    </xf>
    <xf numFmtId="0" fontId="9" fillId="1" borderId="10" xfId="0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right"/>
      <protection/>
    </xf>
    <xf numFmtId="7" fontId="5" fillId="0" borderId="9" xfId="0" applyNumberFormat="1" applyFont="1" applyBorder="1" applyAlignment="1" applyProtection="1">
      <alignment horizontal="right"/>
      <protection/>
    </xf>
    <xf numFmtId="7" fontId="5" fillId="0" borderId="9" xfId="0" applyNumberFormat="1" applyFont="1" applyFill="1" applyBorder="1" applyAlignment="1" applyProtection="1">
      <alignment horizontal="right"/>
      <protection/>
    </xf>
    <xf numFmtId="169" fontId="5" fillId="2" borderId="13" xfId="0" applyNumberFormat="1" applyFont="1" applyFill="1" applyBorder="1" applyAlignment="1" applyProtection="1">
      <alignment horizontal="right"/>
      <protection/>
    </xf>
    <xf numFmtId="168" fontId="5" fillId="2" borderId="27" xfId="0" applyNumberFormat="1" applyFont="1" applyFill="1" applyBorder="1" applyAlignment="1" applyProtection="1">
      <alignment horizontal="right"/>
      <protection/>
    </xf>
    <xf numFmtId="168" fontId="5" fillId="2" borderId="28" xfId="0" applyNumberFormat="1" applyFont="1" applyFill="1" applyBorder="1" applyAlignment="1" applyProtection="1">
      <alignment horizontal="right"/>
      <protection/>
    </xf>
    <xf numFmtId="168" fontId="5" fillId="2" borderId="29" xfId="0" applyNumberFormat="1" applyFont="1" applyFill="1" applyBorder="1" applyAlignment="1" applyProtection="1">
      <alignment horizontal="right"/>
      <protection/>
    </xf>
    <xf numFmtId="7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1" borderId="14" xfId="0" applyFill="1" applyBorder="1" applyAlignment="1" applyProtection="1">
      <alignment horizontal="right"/>
      <protection/>
    </xf>
    <xf numFmtId="0" fontId="0" fillId="1" borderId="10" xfId="0" applyFill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168" fontId="5" fillId="0" borderId="13" xfId="0" applyNumberFormat="1" applyFont="1" applyFill="1" applyBorder="1" applyAlignment="1" applyProtection="1">
      <alignment horizontal="right"/>
      <protection locked="0"/>
    </xf>
    <xf numFmtId="7" fontId="5" fillId="0" borderId="6" xfId="0" applyNumberFormat="1" applyFont="1" applyFill="1" applyBorder="1" applyAlignment="1" applyProtection="1">
      <alignment horizontal="right"/>
      <protection/>
    </xf>
    <xf numFmtId="7" fontId="5" fillId="0" borderId="8" xfId="0" applyNumberFormat="1" applyFont="1" applyFill="1" applyBorder="1" applyAlignment="1" applyProtection="1">
      <alignment horizontal="right"/>
      <protection/>
    </xf>
    <xf numFmtId="7" fontId="5" fillId="2" borderId="13" xfId="0" applyNumberFormat="1" applyFont="1" applyFill="1" applyBorder="1" applyAlignment="1" applyProtection="1" quotePrefix="1">
      <alignment horizontal="right"/>
      <protection/>
    </xf>
    <xf numFmtId="7" fontId="5" fillId="0" borderId="0" xfId="0" applyNumberFormat="1" applyFont="1" applyFill="1" applyBorder="1" applyAlignment="1" applyProtection="1" quotePrefix="1">
      <alignment horizontal="right"/>
      <protection/>
    </xf>
    <xf numFmtId="7" fontId="5" fillId="0" borderId="0" xfId="0" applyNumberFormat="1" applyFont="1" applyAlignment="1" applyProtection="1">
      <alignment horizontal="right"/>
      <protection/>
    </xf>
    <xf numFmtId="7" fontId="5" fillId="0" borderId="10" xfId="0" applyNumberFormat="1" applyFont="1" applyFill="1" applyBorder="1" applyAlignment="1" applyProtection="1">
      <alignment horizontal="right"/>
      <protection locked="0"/>
    </xf>
    <xf numFmtId="7" fontId="5" fillId="0" borderId="12" xfId="0" applyNumberFormat="1" applyFont="1" applyFill="1" applyBorder="1" applyAlignment="1" applyProtection="1">
      <alignment horizontal="right"/>
      <protection/>
    </xf>
    <xf numFmtId="7" fontId="5" fillId="0" borderId="12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7" fontId="4" fillId="0" borderId="7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13.00390625" style="0" customWidth="1"/>
    <col min="4" max="10" width="12.7109375" style="0" customWidth="1"/>
  </cols>
  <sheetData>
    <row r="1" spans="1:16" ht="15" customHeight="1">
      <c r="A1" s="4" t="s">
        <v>0</v>
      </c>
      <c r="B1" s="5"/>
      <c r="C1" s="6"/>
      <c r="D1" s="7"/>
      <c r="E1" s="7"/>
      <c r="F1" s="7"/>
      <c r="G1" s="7"/>
      <c r="H1" s="8"/>
      <c r="I1" s="8"/>
      <c r="J1" s="8"/>
      <c r="K1" s="9"/>
      <c r="L1" s="9"/>
      <c r="M1" s="9"/>
      <c r="N1" s="9"/>
      <c r="O1" s="9"/>
      <c r="P1" s="9"/>
    </row>
    <row r="2" spans="1:16" ht="12" customHeight="1">
      <c r="A2" s="10" t="s">
        <v>1</v>
      </c>
      <c r="B2" s="5"/>
      <c r="C2" s="7"/>
      <c r="D2" s="7"/>
      <c r="E2" s="7"/>
      <c r="F2" s="7"/>
      <c r="G2" s="7"/>
      <c r="H2" s="8"/>
      <c r="I2" s="8"/>
      <c r="J2" s="8"/>
      <c r="K2" s="9"/>
      <c r="L2" s="9"/>
      <c r="M2" s="9"/>
      <c r="N2" s="9"/>
      <c r="O2" s="9"/>
      <c r="P2" s="9"/>
    </row>
    <row r="3" spans="1:16" ht="12" customHeight="1">
      <c r="A3" s="10" t="s">
        <v>2</v>
      </c>
      <c r="B3" s="5"/>
      <c r="C3" s="7"/>
      <c r="D3" s="7"/>
      <c r="E3" s="7"/>
      <c r="F3" s="7"/>
      <c r="G3" s="7"/>
      <c r="H3" s="8"/>
      <c r="I3" s="8"/>
      <c r="J3" s="8"/>
      <c r="K3" s="9"/>
      <c r="L3" s="9"/>
      <c r="M3" s="9"/>
      <c r="N3" s="9"/>
      <c r="O3" s="9"/>
      <c r="P3" s="9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</row>
    <row r="5" spans="1:16" ht="9.75" customHeight="1">
      <c r="A5" s="8"/>
      <c r="B5" s="181" t="s">
        <v>3</v>
      </c>
      <c r="C5" s="182"/>
      <c r="D5" s="181" t="s">
        <v>4</v>
      </c>
      <c r="E5" s="182"/>
      <c r="F5" s="182"/>
      <c r="G5" s="13"/>
      <c r="H5" s="8"/>
      <c r="I5" s="8"/>
      <c r="J5" s="8"/>
      <c r="K5" s="9"/>
      <c r="L5" s="9"/>
      <c r="M5" s="9"/>
      <c r="N5" s="9"/>
      <c r="O5" s="9"/>
      <c r="P5" s="9"/>
    </row>
    <row r="6" spans="1:16" ht="19.5" customHeight="1">
      <c r="A6" s="8"/>
      <c r="B6" s="189"/>
      <c r="C6" s="187"/>
      <c r="D6" s="190"/>
      <c r="E6" s="188"/>
      <c r="F6" s="188"/>
      <c r="G6" s="13"/>
      <c r="H6" s="8"/>
      <c r="I6" s="8"/>
      <c r="J6" s="8"/>
      <c r="K6" s="9"/>
      <c r="L6" s="9"/>
      <c r="M6" s="9"/>
      <c r="N6" s="9"/>
      <c r="O6" s="9"/>
      <c r="P6" s="9"/>
    </row>
    <row r="7" spans="1:16" ht="9.75" customHeight="1">
      <c r="A7" s="8"/>
      <c r="B7" s="181" t="s">
        <v>5</v>
      </c>
      <c r="C7" s="182"/>
      <c r="D7" s="182"/>
      <c r="E7" s="182"/>
      <c r="F7" s="183"/>
      <c r="G7" s="13"/>
      <c r="H7" s="8"/>
      <c r="I7" s="8"/>
      <c r="J7" s="8"/>
      <c r="K7" s="9"/>
      <c r="L7" s="9"/>
      <c r="M7" s="9"/>
      <c r="N7" s="9"/>
      <c r="O7" s="9"/>
      <c r="P7" s="9"/>
    </row>
    <row r="8" spans="1:16" ht="19.5" customHeight="1">
      <c r="A8" s="8"/>
      <c r="B8" s="189"/>
      <c r="C8" s="39"/>
      <c r="D8" s="39"/>
      <c r="E8" s="39"/>
      <c r="F8" s="187"/>
      <c r="G8" s="13"/>
      <c r="H8" s="8"/>
      <c r="I8" s="8"/>
      <c r="J8" s="8"/>
      <c r="K8" s="9"/>
      <c r="L8" s="9"/>
      <c r="M8" s="9"/>
      <c r="N8" s="9"/>
      <c r="O8" s="9"/>
      <c r="P8" s="9"/>
    </row>
    <row r="9" spans="1:16" ht="9.75" customHeight="1">
      <c r="A9" s="8"/>
      <c r="B9" s="181" t="s">
        <v>6</v>
      </c>
      <c r="C9" s="182"/>
      <c r="D9" s="182"/>
      <c r="E9" s="182"/>
      <c r="F9" s="183"/>
      <c r="G9" s="13"/>
      <c r="H9" s="8"/>
      <c r="I9" s="8"/>
      <c r="J9" s="8"/>
      <c r="K9" s="9"/>
      <c r="L9" s="9"/>
      <c r="M9" s="9"/>
      <c r="N9" s="9"/>
      <c r="O9" s="9"/>
      <c r="P9" s="9"/>
    </row>
    <row r="10" spans="1:16" ht="19.5" customHeight="1">
      <c r="A10" s="8"/>
      <c r="B10" s="189"/>
      <c r="C10" s="39"/>
      <c r="D10" s="39"/>
      <c r="E10" s="39"/>
      <c r="F10" s="187"/>
      <c r="G10" s="13"/>
      <c r="H10" s="8"/>
      <c r="I10" s="8"/>
      <c r="J10" s="8"/>
      <c r="K10" s="9"/>
      <c r="L10" s="9"/>
      <c r="M10" s="9"/>
      <c r="N10" s="9"/>
      <c r="O10" s="9"/>
      <c r="P10" s="9"/>
    </row>
    <row r="11" spans="1:16" ht="9.75" customHeight="1">
      <c r="A11" s="8"/>
      <c r="B11" s="184" t="s">
        <v>7</v>
      </c>
      <c r="C11" s="185"/>
      <c r="D11" s="185" t="s">
        <v>8</v>
      </c>
      <c r="E11" s="85" t="s">
        <v>9</v>
      </c>
      <c r="F11" s="185"/>
      <c r="G11" s="13"/>
      <c r="H11" s="8"/>
      <c r="I11" s="8"/>
      <c r="J11" s="8"/>
      <c r="K11" s="9"/>
      <c r="L11" s="9"/>
      <c r="M11" s="9"/>
      <c r="N11" s="9"/>
      <c r="O11" s="9"/>
      <c r="P11" s="9"/>
    </row>
    <row r="12" spans="1:16" ht="19.5" customHeight="1">
      <c r="A12" s="8"/>
      <c r="B12" s="191"/>
      <c r="C12" s="185"/>
      <c r="D12" s="192"/>
      <c r="E12" s="193"/>
      <c r="F12" s="185"/>
      <c r="G12" s="13"/>
      <c r="H12" s="8"/>
      <c r="I12" s="8"/>
      <c r="J12" s="8"/>
      <c r="K12" s="9"/>
      <c r="L12" s="9"/>
      <c r="M12" s="9"/>
      <c r="N12" s="9"/>
      <c r="O12" s="9"/>
      <c r="P12" s="9"/>
    </row>
    <row r="13" spans="1:16" ht="9.75" customHeight="1">
      <c r="A13" s="8"/>
      <c r="B13" s="181" t="s">
        <v>10</v>
      </c>
      <c r="C13" s="182"/>
      <c r="D13" s="182"/>
      <c r="E13" s="182"/>
      <c r="F13" s="183"/>
      <c r="G13" s="13"/>
      <c r="H13" s="8"/>
      <c r="I13" s="8"/>
      <c r="J13" s="8"/>
      <c r="K13" s="9"/>
      <c r="L13" s="9"/>
      <c r="M13" s="9"/>
      <c r="N13" s="9"/>
      <c r="O13" s="9"/>
      <c r="P13" s="9"/>
    </row>
    <row r="14" spans="1:16" ht="19.5" customHeight="1">
      <c r="A14" s="8"/>
      <c r="B14" s="189"/>
      <c r="C14" s="39"/>
      <c r="D14" s="39"/>
      <c r="E14" s="39"/>
      <c r="F14" s="187"/>
      <c r="G14" s="13"/>
      <c r="H14" s="8"/>
      <c r="I14" s="8"/>
      <c r="J14" s="8"/>
      <c r="K14" s="9"/>
      <c r="L14" s="9"/>
      <c r="M14" s="9"/>
      <c r="N14" s="9"/>
      <c r="O14" s="9"/>
      <c r="P14" s="9"/>
    </row>
    <row r="15" spans="1:16" ht="9.75" customHeight="1">
      <c r="A15" s="8"/>
      <c r="B15" s="181" t="s">
        <v>11</v>
      </c>
      <c r="C15" s="85"/>
      <c r="D15" s="184" t="s">
        <v>12</v>
      </c>
      <c r="E15" s="85"/>
      <c r="F15" s="185"/>
      <c r="G15" s="13"/>
      <c r="H15" s="8"/>
      <c r="I15" s="8"/>
      <c r="J15" s="8"/>
      <c r="K15" s="9"/>
      <c r="L15" s="9"/>
      <c r="M15" s="9"/>
      <c r="N15" s="9"/>
      <c r="O15" s="9"/>
      <c r="P15" s="9"/>
    </row>
    <row r="16" spans="1:16" ht="19.5" customHeight="1">
      <c r="A16" s="8"/>
      <c r="B16" s="191"/>
      <c r="C16" s="85"/>
      <c r="D16" s="191"/>
      <c r="E16" s="85"/>
      <c r="F16" s="185"/>
      <c r="G16" s="13"/>
      <c r="H16" s="8"/>
      <c r="I16" s="8"/>
      <c r="J16" s="8"/>
      <c r="K16" s="9"/>
      <c r="L16" s="9"/>
      <c r="M16" s="9"/>
      <c r="N16" s="9"/>
      <c r="O16" s="9"/>
      <c r="P16" s="9"/>
    </row>
    <row r="17" spans="1:16" ht="12.75">
      <c r="A17" s="8"/>
      <c r="B17" s="18"/>
      <c r="C17" s="18"/>
      <c r="D17" s="18"/>
      <c r="E17" s="18"/>
      <c r="F17" s="18"/>
      <c r="G17" s="17"/>
      <c r="H17" s="8"/>
      <c r="I17" s="8"/>
      <c r="J17" s="8"/>
      <c r="K17" s="9"/>
      <c r="L17" s="9"/>
      <c r="M17" s="9"/>
      <c r="N17" s="9"/>
      <c r="O17" s="9"/>
      <c r="P17" s="9"/>
    </row>
    <row r="18" spans="1:16" ht="9.75" customHeight="1">
      <c r="A18" s="8"/>
      <c r="B18" s="181" t="s">
        <v>13</v>
      </c>
      <c r="C18" s="182"/>
      <c r="D18" s="182"/>
      <c r="E18" s="182"/>
      <c r="F18" s="183"/>
      <c r="G18" s="13"/>
      <c r="H18" s="8"/>
      <c r="I18" s="8"/>
      <c r="J18" s="8"/>
      <c r="K18" s="9"/>
      <c r="L18" s="9"/>
      <c r="M18" s="9"/>
      <c r="N18" s="9"/>
      <c r="O18" s="9"/>
      <c r="P18" s="9"/>
    </row>
    <row r="19" spans="1:16" ht="19.5" customHeight="1">
      <c r="A19" s="8"/>
      <c r="B19" s="189"/>
      <c r="C19" s="39"/>
      <c r="D19" s="39"/>
      <c r="E19" s="39"/>
      <c r="F19" s="187"/>
      <c r="G19" s="13"/>
      <c r="H19" s="8"/>
      <c r="I19" s="8"/>
      <c r="J19" s="8"/>
      <c r="K19" s="9"/>
      <c r="L19" s="9"/>
      <c r="M19" s="9"/>
      <c r="N19" s="9"/>
      <c r="O19" s="9"/>
      <c r="P19" s="9"/>
    </row>
    <row r="20" spans="1:16" ht="9.75" customHeight="1">
      <c r="A20" s="8"/>
      <c r="B20" s="181" t="s">
        <v>14</v>
      </c>
      <c r="C20" s="182"/>
      <c r="D20" s="182"/>
      <c r="E20" s="182"/>
      <c r="F20" s="183"/>
      <c r="G20" s="13"/>
      <c r="H20" s="8"/>
      <c r="I20" s="8"/>
      <c r="J20" s="8"/>
      <c r="K20" s="9"/>
      <c r="L20" s="9"/>
      <c r="M20" s="9"/>
      <c r="N20" s="9"/>
      <c r="O20" s="9"/>
      <c r="P20" s="9"/>
    </row>
    <row r="21" spans="1:16" ht="19.5" customHeight="1">
      <c r="A21" s="8"/>
      <c r="B21" s="189"/>
      <c r="C21" s="39"/>
      <c r="D21" s="39"/>
      <c r="E21" s="39"/>
      <c r="F21" s="187"/>
      <c r="G21" s="13"/>
      <c r="H21" s="8"/>
      <c r="I21" s="8"/>
      <c r="J21" s="8"/>
      <c r="K21" s="9"/>
      <c r="L21" s="9"/>
      <c r="M21" s="9"/>
      <c r="N21" s="9"/>
      <c r="O21" s="9"/>
      <c r="P21" s="9"/>
    </row>
    <row r="22" spans="1:16" ht="9.75" customHeight="1">
      <c r="A22" s="8"/>
      <c r="B22" s="184" t="s">
        <v>7</v>
      </c>
      <c r="C22" s="185"/>
      <c r="D22" s="185" t="s">
        <v>8</v>
      </c>
      <c r="E22" s="85" t="s">
        <v>9</v>
      </c>
      <c r="F22" s="185"/>
      <c r="G22" s="13"/>
      <c r="H22" s="8"/>
      <c r="I22" s="8"/>
      <c r="J22" s="8"/>
      <c r="K22" s="9"/>
      <c r="L22" s="9"/>
      <c r="M22" s="9"/>
      <c r="N22" s="9"/>
      <c r="O22" s="9"/>
      <c r="P22" s="9"/>
    </row>
    <row r="23" spans="1:16" ht="19.5" customHeight="1">
      <c r="A23" s="8"/>
      <c r="B23" s="189"/>
      <c r="C23" s="187"/>
      <c r="D23" s="194"/>
      <c r="E23" s="195"/>
      <c r="F23" s="187"/>
      <c r="G23" s="13"/>
      <c r="H23" s="8"/>
      <c r="I23" s="8"/>
      <c r="J23" s="8"/>
      <c r="K23" s="9"/>
      <c r="L23" s="9"/>
      <c r="M23" s="9"/>
      <c r="N23" s="9"/>
      <c r="O23" s="9"/>
      <c r="P23" s="9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9"/>
      <c r="O24" s="9"/>
      <c r="P24" s="9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9"/>
      <c r="P26" s="9"/>
    </row>
    <row r="27" spans="1:16" ht="15" customHeight="1">
      <c r="A27" s="19"/>
      <c r="B27" s="8"/>
      <c r="C27" s="8"/>
      <c r="D27" s="8"/>
      <c r="E27" s="8"/>
      <c r="F27" s="8"/>
      <c r="G27" s="8"/>
      <c r="H27" s="8"/>
      <c r="I27" s="8"/>
      <c r="J27" s="8"/>
      <c r="K27" s="9"/>
      <c r="L27" s="9"/>
      <c r="M27" s="9"/>
      <c r="N27" s="9"/>
      <c r="O27" s="9"/>
      <c r="P27" s="9"/>
    </row>
    <row r="28" spans="1:16" ht="15" customHeight="1">
      <c r="A28" s="20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9"/>
      <c r="M28" s="9"/>
      <c r="N28" s="9"/>
      <c r="O28" s="9"/>
      <c r="P28" s="9"/>
    </row>
    <row r="29" spans="1:16" ht="15" customHeight="1">
      <c r="A29" s="169"/>
      <c r="B29" s="8" t="s">
        <v>16</v>
      </c>
      <c r="C29" s="8"/>
      <c r="D29" s="21"/>
      <c r="E29" s="17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</row>
    <row r="30" spans="1:16" ht="15" customHeight="1">
      <c r="A30" s="8"/>
      <c r="B30" s="8" t="s">
        <v>17</v>
      </c>
      <c r="C30" s="8"/>
      <c r="D30" s="8"/>
      <c r="E30" s="17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</row>
    <row r="31" spans="1:16" ht="15" customHeight="1">
      <c r="A31" s="8"/>
      <c r="B31" s="22" t="s">
        <v>18</v>
      </c>
      <c r="C31" s="8"/>
      <c r="D31" s="8"/>
      <c r="E31" s="17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</row>
    <row r="32" spans="1:16" ht="15" customHeight="1">
      <c r="A32" s="170"/>
      <c r="B32" s="8" t="s">
        <v>19</v>
      </c>
      <c r="C32" s="8"/>
      <c r="D32" s="21"/>
      <c r="E32" s="17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</row>
    <row r="33" spans="1:16" ht="15" customHeight="1">
      <c r="A33" s="8"/>
      <c r="B33" s="17" t="s">
        <v>20</v>
      </c>
      <c r="C33" s="171"/>
      <c r="D33" s="8" t="s">
        <v>21</v>
      </c>
      <c r="E33" s="17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</row>
    <row r="34" spans="1:16" ht="15" customHeight="1">
      <c r="A34" s="8"/>
      <c r="B34" s="8" t="s">
        <v>22</v>
      </c>
      <c r="C34" s="17"/>
      <c r="D34" s="17"/>
      <c r="E34" s="17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</row>
    <row r="35" spans="1:16" ht="15" customHeight="1">
      <c r="A35" s="8"/>
      <c r="B35" s="23"/>
      <c r="C35" s="17"/>
      <c r="D35" s="17"/>
      <c r="E35" s="17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</row>
    <row r="36" spans="1:16" ht="9.75" customHeight="1">
      <c r="A36" s="8"/>
      <c r="B36" s="8"/>
      <c r="C36" s="17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</row>
    <row r="37" spans="1:16" ht="15" customHeight="1">
      <c r="A37" s="24" t="s">
        <v>23</v>
      </c>
      <c r="B37" s="8"/>
      <c r="C37" s="8"/>
      <c r="D37" s="9"/>
      <c r="F37" s="171"/>
      <c r="G37" s="8" t="s">
        <v>21</v>
      </c>
      <c r="I37" s="8"/>
      <c r="J37" s="8"/>
      <c r="K37" s="9"/>
      <c r="L37" s="9"/>
      <c r="M37" s="9"/>
      <c r="N37" s="9"/>
      <c r="O37" s="9"/>
      <c r="P37" s="9"/>
    </row>
    <row r="38" spans="1:16" ht="15" customHeight="1">
      <c r="A38" s="8"/>
      <c r="B38" s="8" t="s">
        <v>24</v>
      </c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</row>
    <row r="39" spans="1:16" ht="15" customHeight="1">
      <c r="A39" s="8"/>
      <c r="B39" s="23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</row>
    <row r="40" spans="1:16" ht="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</row>
    <row r="41" spans="1:16" ht="15" customHeight="1">
      <c r="A41" s="24" t="s">
        <v>25</v>
      </c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</row>
    <row r="42" spans="1:16" ht="15" customHeight="1">
      <c r="A42" s="172"/>
      <c r="B42" s="8" t="s">
        <v>26</v>
      </c>
      <c r="C42" s="25">
        <f>IF(ccorp="","",IF(ccorp="x","",IF(ccorp=" ","ERROR: A SPACE IS INVALID, PLEASE CLEAR THE BOX WITH THE DELETE KEY","ERROR: YOU MUST ENTER AN 'X' OR CLEAR THIS BOX")))</f>
      </c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</row>
    <row r="43" spans="1:16" ht="15" customHeight="1">
      <c r="A43" s="172"/>
      <c r="B43" s="8" t="s">
        <v>27</v>
      </c>
      <c r="C43" s="25">
        <f>IF(A43="","",IF(A43="x","",IF(A43=" ","ERROR: A SPACE IS INVALID, PLEASE CLEAR THE BOX WITH THE DELETE KEY","ERROR: YOU MUST ENTER AN 'X' OR CLEAR THIS BOX")))</f>
      </c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</row>
    <row r="44" spans="1:16" ht="15" customHeight="1">
      <c r="A44" s="172"/>
      <c r="B44" s="8" t="s">
        <v>28</v>
      </c>
      <c r="C44" s="25">
        <f>IF(A44="","",IF(A44="x","",IF(A44=" ","ERROR: A SPACE IS INVALID, PLEASE CLEAR THE BOX WITH THE DELETE KEY","ERROR: YOU MUST ENTER AN 'X' OR CLEAR THIS BOX")))</f>
      </c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</row>
    <row r="45" spans="1:16" ht="15" customHeight="1">
      <c r="A45" s="172"/>
      <c r="B45" s="8" t="s">
        <v>29</v>
      </c>
      <c r="C45" s="25">
        <f>IF(A45="","",IF(A45="x","",IF(A45=" ","ERROR: A SPACE IS INVALID, PLEASE CLEAR THE BOX WITH THE DELETE KEY","ERROR: YOU MUST ENTER AN 'X' OR CLEAR THIS BOX")))</f>
      </c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</row>
    <row r="46" spans="1:16" ht="15" customHeight="1">
      <c r="A46" s="172"/>
      <c r="B46" s="8" t="s">
        <v>30</v>
      </c>
      <c r="C46" s="25">
        <f>IF(A46="","",IF(A46="x","",IF(A46=" ","ERROR: A SPACE IS INVALID, PLEASE CLEAR THE BOX WITH THE DELETE KEY","ERROR: YOU MUST ENTER AN 'X' OR CLEAR THIS BOX")))</f>
      </c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</row>
    <row r="47" spans="1:16" ht="19.5" customHeight="1">
      <c r="A47" s="8"/>
      <c r="B47" s="168"/>
      <c r="C47" s="168"/>
      <c r="D47" s="180"/>
      <c r="E47" s="180"/>
      <c r="F47" s="180"/>
      <c r="G47" s="180"/>
      <c r="H47" s="8"/>
      <c r="I47" s="8"/>
      <c r="J47" s="8"/>
      <c r="K47" s="9"/>
      <c r="L47" s="9"/>
      <c r="M47" s="9"/>
      <c r="N47" s="9"/>
      <c r="O47" s="9"/>
      <c r="P47" s="9"/>
    </row>
    <row r="48" spans="1:16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9"/>
      <c r="O48" s="9"/>
      <c r="P48" s="9"/>
    </row>
    <row r="49" spans="1:16" ht="9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9"/>
      <c r="O49" s="9"/>
      <c r="P49" s="9"/>
    </row>
    <row r="50" spans="1:16" ht="15" customHeight="1">
      <c r="A50" s="26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9"/>
      <c r="O50" s="9"/>
      <c r="P50" s="9"/>
    </row>
    <row r="51" spans="1:16" ht="15" customHeight="1">
      <c r="A51" s="26"/>
      <c r="B51" s="8"/>
      <c r="C51" s="8"/>
      <c r="D51" s="8"/>
      <c r="E51" s="8"/>
      <c r="F51" s="8"/>
      <c r="G51" s="8"/>
      <c r="H51" s="8"/>
      <c r="I51" s="8"/>
      <c r="J51" s="8"/>
      <c r="K51" s="9"/>
      <c r="L51" s="9"/>
      <c r="M51" s="9"/>
      <c r="N51" s="9"/>
      <c r="O51" s="9"/>
      <c r="P51" s="9"/>
    </row>
    <row r="52" spans="1:16" ht="15" customHeight="1">
      <c r="A52" s="26"/>
      <c r="B52" s="8"/>
      <c r="C52" s="8"/>
      <c r="D52" s="8"/>
      <c r="E52" s="8"/>
      <c r="F52" s="8"/>
      <c r="G52" s="8"/>
      <c r="H52" s="8"/>
      <c r="I52" s="8"/>
      <c r="J52" s="8"/>
      <c r="K52" s="9"/>
      <c r="L52" s="9"/>
      <c r="M52" s="9"/>
      <c r="N52" s="9"/>
      <c r="O52" s="9"/>
      <c r="P52" s="9"/>
    </row>
    <row r="53" spans="1:16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9"/>
      <c r="L53" s="9"/>
      <c r="M53" s="9"/>
      <c r="N53" s="9"/>
      <c r="O53" s="9"/>
      <c r="P53" s="9"/>
    </row>
    <row r="54" spans="1:16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9"/>
      <c r="O54" s="9"/>
      <c r="P54" s="9"/>
    </row>
    <row r="55" spans="1:16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9"/>
      <c r="O55" s="9"/>
      <c r="P55" s="9"/>
    </row>
    <row r="56" spans="1:16" ht="13.5" customHeight="1">
      <c r="A56" s="27" t="str">
        <f>UPPER("Schedule A: Capital Costs of Service Installation and Maintenance of Equipment and Plant")</f>
        <v>SCHEDULE A: CAPITAL COSTS OF SERVICE INSTALLATION AND MAINTENANCE OF EQUIPMENT AND PLANT</v>
      </c>
      <c r="B56" s="18"/>
      <c r="C56" s="18"/>
      <c r="D56" s="18"/>
      <c r="E56" s="18"/>
      <c r="F56" s="18"/>
      <c r="G56" s="28"/>
      <c r="H56" s="17"/>
      <c r="I56" s="17" t="s">
        <v>31</v>
      </c>
      <c r="J56" s="17" t="s">
        <v>31</v>
      </c>
      <c r="K56" s="9"/>
      <c r="L56" s="9"/>
      <c r="M56" s="9"/>
      <c r="N56" s="9"/>
      <c r="O56" s="9"/>
      <c r="P56" s="9"/>
    </row>
    <row r="57" spans="1:16" ht="9.75" customHeight="1">
      <c r="A57" s="29"/>
      <c r="B57" s="13"/>
      <c r="C57" s="30"/>
      <c r="D57" s="30"/>
      <c r="E57" s="31" t="s">
        <v>32</v>
      </c>
      <c r="F57" s="31" t="s">
        <v>33</v>
      </c>
      <c r="G57" s="31" t="s">
        <v>34</v>
      </c>
      <c r="H57" s="32"/>
      <c r="I57" s="17"/>
      <c r="J57" s="17"/>
      <c r="K57" s="9"/>
      <c r="L57" s="9"/>
      <c r="M57" s="9"/>
      <c r="N57" s="9"/>
      <c r="O57" s="9"/>
      <c r="P57" s="9"/>
    </row>
    <row r="58" spans="1:16" ht="9.75" customHeight="1">
      <c r="A58" s="33" t="s">
        <v>35</v>
      </c>
      <c r="B58" s="14" t="s">
        <v>36</v>
      </c>
      <c r="C58" s="34" t="s">
        <v>37</v>
      </c>
      <c r="D58" s="34" t="s">
        <v>38</v>
      </c>
      <c r="E58" s="35" t="s">
        <v>39</v>
      </c>
      <c r="F58" s="35" t="s">
        <v>40</v>
      </c>
      <c r="G58" s="35" t="s">
        <v>40</v>
      </c>
      <c r="H58" s="36"/>
      <c r="I58" s="17"/>
      <c r="J58" s="17"/>
      <c r="K58" s="9"/>
      <c r="L58" s="9"/>
      <c r="M58" s="9"/>
      <c r="N58" s="9"/>
      <c r="O58" s="9"/>
      <c r="P58" s="9"/>
    </row>
    <row r="59" spans="1:16" ht="19.5" customHeight="1">
      <c r="A59" s="33" t="s">
        <v>41</v>
      </c>
      <c r="B59" s="14" t="s">
        <v>42</v>
      </c>
      <c r="C59" s="196"/>
      <c r="D59" s="197"/>
      <c r="E59" s="198"/>
      <c r="F59" s="198"/>
      <c r="G59" s="198"/>
      <c r="H59" s="37"/>
      <c r="I59" s="8"/>
      <c r="J59" s="8"/>
      <c r="K59" s="9"/>
      <c r="L59" s="9"/>
      <c r="M59" s="9"/>
      <c r="N59" s="9"/>
      <c r="O59" s="9"/>
      <c r="P59" s="9"/>
    </row>
    <row r="60" spans="1:16" ht="19.5" customHeight="1">
      <c r="A60" s="33" t="s">
        <v>43</v>
      </c>
      <c r="B60" s="14" t="s">
        <v>44</v>
      </c>
      <c r="C60" s="196"/>
      <c r="D60" s="196"/>
      <c r="E60" s="198"/>
      <c r="F60" s="198"/>
      <c r="G60" s="198"/>
      <c r="H60" s="37"/>
      <c r="I60" s="8"/>
      <c r="J60" s="8"/>
      <c r="K60" s="9"/>
      <c r="L60" s="9"/>
      <c r="M60" s="9"/>
      <c r="N60" s="9"/>
      <c r="O60" s="9"/>
      <c r="P60" s="9"/>
    </row>
    <row r="61" spans="1:16" ht="19.5" customHeight="1">
      <c r="A61" s="33" t="s">
        <v>45</v>
      </c>
      <c r="B61" s="14" t="s">
        <v>46</v>
      </c>
      <c r="C61" s="196"/>
      <c r="D61" s="196"/>
      <c r="E61" s="198"/>
      <c r="F61" s="198"/>
      <c r="G61" s="198"/>
      <c r="H61" s="37"/>
      <c r="I61" s="8"/>
      <c r="J61" s="8"/>
      <c r="K61" s="9"/>
      <c r="L61" s="9"/>
      <c r="M61" s="9"/>
      <c r="N61" s="9"/>
      <c r="O61" s="9"/>
      <c r="P61" s="9"/>
    </row>
    <row r="62" spans="1:16" ht="19.5" customHeight="1">
      <c r="A62" s="33" t="s">
        <v>47</v>
      </c>
      <c r="B62" s="38" t="s">
        <v>48</v>
      </c>
      <c r="C62" s="199">
        <f>C59-(C60+C61)</f>
        <v>0</v>
      </c>
      <c r="D62" s="199">
        <f>D59-(D60+D61)</f>
        <v>0</v>
      </c>
      <c r="E62" s="200">
        <f>E59-(E60+E61)</f>
        <v>0</v>
      </c>
      <c r="F62" s="200">
        <f>F59-(F60+F61)</f>
        <v>0</v>
      </c>
      <c r="G62" s="200">
        <f>G59-(G60+G61)</f>
        <v>0</v>
      </c>
      <c r="H62" s="37"/>
      <c r="I62" s="8"/>
      <c r="J62" s="8"/>
      <c r="K62" s="9"/>
      <c r="L62" s="9"/>
      <c r="M62" s="9"/>
      <c r="N62" s="9"/>
      <c r="O62" s="9"/>
      <c r="P62" s="9"/>
    </row>
    <row r="63" spans="1:16" ht="19.5" customHeight="1">
      <c r="A63" s="33" t="s">
        <v>49</v>
      </c>
      <c r="B63" s="39" t="s">
        <v>50</v>
      </c>
      <c r="C63" s="201"/>
      <c r="D63" s="40"/>
      <c r="E63" s="41"/>
      <c r="F63" s="41"/>
      <c r="G63" s="42"/>
      <c r="H63" s="43"/>
      <c r="I63" s="8"/>
      <c r="J63" s="8"/>
      <c r="K63" s="9"/>
      <c r="L63" s="9"/>
      <c r="M63" s="9"/>
      <c r="N63" s="9"/>
      <c r="O63" s="9"/>
      <c r="P63" s="9"/>
    </row>
    <row r="64" spans="1:16" ht="19.5" customHeight="1">
      <c r="A64" s="33" t="s">
        <v>51</v>
      </c>
      <c r="B64" s="44" t="s">
        <v>52</v>
      </c>
      <c r="C64" s="8"/>
      <c r="D64" s="45"/>
      <c r="E64" s="46"/>
      <c r="F64" s="46"/>
      <c r="G64" s="47"/>
      <c r="H64" s="48"/>
      <c r="I64" s="8"/>
      <c r="J64" s="8"/>
      <c r="K64" s="9"/>
      <c r="L64" s="9"/>
      <c r="M64" s="9"/>
      <c r="N64" s="9"/>
      <c r="O64" s="9"/>
      <c r="P64" s="9"/>
    </row>
    <row r="65" spans="1:16" ht="19.5" customHeight="1">
      <c r="A65" s="33" t="s">
        <v>53</v>
      </c>
      <c r="B65" s="14" t="s">
        <v>54</v>
      </c>
      <c r="C65" s="202"/>
      <c r="D65" s="45"/>
      <c r="E65" s="46"/>
      <c r="F65" s="46"/>
      <c r="G65" s="47"/>
      <c r="H65" s="48"/>
      <c r="I65" s="8"/>
      <c r="J65" s="8"/>
      <c r="K65" s="9"/>
      <c r="L65" s="9"/>
      <c r="M65" s="9"/>
      <c r="N65" s="9"/>
      <c r="O65" s="9"/>
      <c r="P65" s="9"/>
    </row>
    <row r="66" spans="1:16" ht="19.5" customHeight="1">
      <c r="A66" s="33" t="s">
        <v>55</v>
      </c>
      <c r="B66" s="14" t="s">
        <v>56</v>
      </c>
      <c r="C66" s="201"/>
      <c r="D66" s="45"/>
      <c r="E66" s="46"/>
      <c r="F66" s="46"/>
      <c r="G66" s="47"/>
      <c r="H66" s="48"/>
      <c r="I66" s="8"/>
      <c r="J66" s="8"/>
      <c r="K66" s="9"/>
      <c r="L66" s="9"/>
      <c r="M66" s="9"/>
      <c r="N66" s="9"/>
      <c r="O66" s="9"/>
      <c r="P66" s="9"/>
    </row>
    <row r="67" spans="1:16" ht="19.5" customHeight="1">
      <c r="A67" s="33" t="s">
        <v>57</v>
      </c>
      <c r="B67" s="14" t="s">
        <v>58</v>
      </c>
      <c r="C67" s="203">
        <f>(C65+C66)-(C65*C66)</f>
        <v>0</v>
      </c>
      <c r="D67" s="45"/>
      <c r="E67" s="46"/>
      <c r="F67" s="46"/>
      <c r="G67" s="47"/>
      <c r="H67" s="48"/>
      <c r="I67" s="8"/>
      <c r="J67" s="8"/>
      <c r="K67" s="9"/>
      <c r="L67" s="9"/>
      <c r="M67" s="9"/>
      <c r="N67" s="9"/>
      <c r="O67" s="9"/>
      <c r="P67" s="9"/>
    </row>
    <row r="68" spans="1:16" ht="19.5" customHeight="1">
      <c r="A68" s="33" t="s">
        <v>59</v>
      </c>
      <c r="B68" s="49" t="s">
        <v>60</v>
      </c>
      <c r="C68" s="50"/>
      <c r="D68" s="45"/>
      <c r="E68" s="46"/>
      <c r="F68" s="46"/>
      <c r="G68" s="47"/>
      <c r="H68" s="48"/>
      <c r="I68" s="8"/>
      <c r="J68" s="8"/>
      <c r="K68" s="9"/>
      <c r="L68" s="9"/>
      <c r="M68" s="9"/>
      <c r="N68" s="9"/>
      <c r="O68" s="9"/>
      <c r="P68" s="9"/>
    </row>
    <row r="69" spans="1:16" ht="19.5" customHeight="1">
      <c r="A69" s="33" t="s">
        <v>61</v>
      </c>
      <c r="B69" s="14" t="s">
        <v>62</v>
      </c>
      <c r="C69" s="204"/>
      <c r="D69" s="45"/>
      <c r="E69" s="46"/>
      <c r="F69" s="46"/>
      <c r="G69" s="47"/>
      <c r="H69" s="48"/>
      <c r="I69" s="8"/>
      <c r="J69" s="8"/>
      <c r="K69" s="9"/>
      <c r="L69" s="9"/>
      <c r="M69" s="9"/>
      <c r="N69" s="9"/>
      <c r="O69" s="9"/>
      <c r="P69" s="9"/>
    </row>
    <row r="70" spans="1:16" ht="19.5" customHeight="1">
      <c r="A70" s="33" t="s">
        <v>63</v>
      </c>
      <c r="B70" s="14" t="s">
        <v>64</v>
      </c>
      <c r="C70" s="204"/>
      <c r="D70" s="45"/>
      <c r="E70" s="46"/>
      <c r="F70" s="46"/>
      <c r="G70" s="47"/>
      <c r="H70" s="48"/>
      <c r="I70" s="8"/>
      <c r="J70" s="8"/>
      <c r="K70" s="9"/>
      <c r="L70" s="9"/>
      <c r="M70" s="9"/>
      <c r="N70" s="9"/>
      <c r="O70" s="9"/>
      <c r="P70" s="9"/>
    </row>
    <row r="71" spans="1:16" ht="19.5" customHeight="1">
      <c r="A71" s="33" t="s">
        <v>65</v>
      </c>
      <c r="B71" s="14" t="s">
        <v>66</v>
      </c>
      <c r="C71" s="205">
        <f>C70*C63</f>
        <v>0</v>
      </c>
      <c r="D71" s="45"/>
      <c r="E71" s="46"/>
      <c r="F71" s="46"/>
      <c r="G71" s="47"/>
      <c r="H71" s="48"/>
      <c r="I71" s="8"/>
      <c r="J71" s="8"/>
      <c r="K71" s="9"/>
      <c r="L71" s="9"/>
      <c r="M71" s="9"/>
      <c r="N71" s="9"/>
      <c r="O71" s="9"/>
      <c r="P71" s="9"/>
    </row>
    <row r="72" spans="1:16" ht="19.5" customHeight="1">
      <c r="A72" s="33" t="s">
        <v>67</v>
      </c>
      <c r="B72" s="14" t="s">
        <v>68</v>
      </c>
      <c r="C72" s="203" t="e">
        <f>IF((C69/C71)&gt;1,1,(C69/C71))</f>
        <v>#DIV/0!</v>
      </c>
      <c r="D72" s="51"/>
      <c r="E72" s="46"/>
      <c r="F72" s="46"/>
      <c r="G72" s="47"/>
      <c r="H72" s="48"/>
      <c r="I72" s="8"/>
      <c r="J72" s="8"/>
      <c r="K72" s="9"/>
      <c r="L72" s="9"/>
      <c r="M72" s="9"/>
      <c r="N72" s="9"/>
      <c r="O72" s="9"/>
      <c r="P72" s="9"/>
    </row>
    <row r="73" spans="1:16" ht="19.5" customHeight="1">
      <c r="A73" s="33" t="s">
        <v>69</v>
      </c>
      <c r="B73" s="14" t="s">
        <v>70</v>
      </c>
      <c r="C73" s="203" t="e">
        <f>C67*(1-C72)</f>
        <v>#DIV/0!</v>
      </c>
      <c r="D73" s="51"/>
      <c r="E73" s="46"/>
      <c r="F73" s="46"/>
      <c r="G73" s="47"/>
      <c r="H73" s="48"/>
      <c r="I73" s="8"/>
      <c r="J73" s="8"/>
      <c r="K73" s="9"/>
      <c r="L73" s="9"/>
      <c r="M73" s="9"/>
      <c r="N73" s="9"/>
      <c r="O73" s="9"/>
      <c r="P73" s="9"/>
    </row>
    <row r="74" spans="1:16" ht="19.5" customHeight="1">
      <c r="A74" s="33" t="s">
        <v>71</v>
      </c>
      <c r="B74" s="52" t="s">
        <v>72</v>
      </c>
      <c r="C74" s="8"/>
      <c r="D74" s="53"/>
      <c r="E74" s="46"/>
      <c r="F74" s="46"/>
      <c r="G74" s="47"/>
      <c r="H74" s="48"/>
      <c r="I74" s="8"/>
      <c r="J74" s="8"/>
      <c r="K74" s="9"/>
      <c r="L74" s="9"/>
      <c r="M74" s="9"/>
      <c r="N74" s="9"/>
      <c r="O74" s="9"/>
      <c r="P74" s="9"/>
    </row>
    <row r="75" spans="1:16" ht="19.5" customHeight="1">
      <c r="A75" s="54" t="s">
        <v>73</v>
      </c>
      <c r="B75" s="55" t="s">
        <v>74</v>
      </c>
      <c r="C75" s="206">
        <f>IF(ccorp="",C71,IF(ccorp="x","n/a",C71))</f>
        <v>0</v>
      </c>
      <c r="D75" s="53"/>
      <c r="E75" s="56"/>
      <c r="F75" s="56"/>
      <c r="G75" s="57"/>
      <c r="H75" s="58"/>
      <c r="I75" s="8"/>
      <c r="J75" s="8"/>
      <c r="K75" s="9"/>
      <c r="L75" s="9"/>
      <c r="M75" s="9"/>
      <c r="N75" s="9"/>
      <c r="O75" s="9"/>
      <c r="P75" s="9"/>
    </row>
    <row r="76" spans="1:16" ht="19.5" customHeight="1">
      <c r="A76" s="33" t="s">
        <v>75</v>
      </c>
      <c r="B76" s="39" t="s">
        <v>76</v>
      </c>
      <c r="C76" s="196"/>
      <c r="D76" s="59"/>
      <c r="E76" s="56"/>
      <c r="F76" s="56"/>
      <c r="G76" s="57"/>
      <c r="H76" s="58"/>
      <c r="I76" s="8"/>
      <c r="J76" s="8"/>
      <c r="K76" s="9"/>
      <c r="L76" s="9"/>
      <c r="M76" s="9"/>
      <c r="N76" s="9"/>
      <c r="O76" s="9"/>
      <c r="P76" s="9"/>
    </row>
    <row r="77" spans="1:16" ht="19.5" customHeight="1">
      <c r="A77" s="54" t="s">
        <v>77</v>
      </c>
      <c r="B77" s="14" t="s">
        <v>78</v>
      </c>
      <c r="C77" s="196"/>
      <c r="D77" s="60">
        <f>IF(C77&gt;C76,"ERROR: G6c MAY NOT EXCEED G6b","")</f>
      </c>
      <c r="E77" s="56"/>
      <c r="F77" s="56"/>
      <c r="G77" s="57"/>
      <c r="H77" s="58"/>
      <c r="I77" s="8"/>
      <c r="J77" s="8"/>
      <c r="K77" s="9"/>
      <c r="L77" s="9"/>
      <c r="M77" s="9"/>
      <c r="N77" s="9"/>
      <c r="O77" s="9"/>
      <c r="P77" s="9"/>
    </row>
    <row r="78" spans="1:16" ht="19.5" customHeight="1">
      <c r="A78" s="33" t="s">
        <v>79</v>
      </c>
      <c r="B78" s="14" t="s">
        <v>80</v>
      </c>
      <c r="C78" s="199">
        <f>IF(ccorp="",MAX((C75-C76+C77),0),IF(ccorp="x","n/a","n/a"))</f>
        <v>0</v>
      </c>
      <c r="D78" s="59"/>
      <c r="E78" s="56"/>
      <c r="F78" s="56"/>
      <c r="G78" s="57"/>
      <c r="H78" s="58"/>
      <c r="I78" s="8"/>
      <c r="J78" s="8"/>
      <c r="K78" s="9"/>
      <c r="L78" s="9"/>
      <c r="M78" s="9"/>
      <c r="N78" s="9"/>
      <c r="O78" s="9"/>
      <c r="P78" s="9"/>
    </row>
    <row r="79" spans="1:16" ht="19.5" customHeight="1">
      <c r="A79" s="54" t="s">
        <v>81</v>
      </c>
      <c r="B79" s="14" t="s">
        <v>82</v>
      </c>
      <c r="C79" s="207" t="e">
        <f>IF(ccorp="",C78/C75,IF(ccorp="x","n/a","n/a"))</f>
        <v>#DIV/0!</v>
      </c>
      <c r="D79" s="59"/>
      <c r="E79" s="56"/>
      <c r="F79" s="56"/>
      <c r="G79" s="57"/>
      <c r="H79" s="58"/>
      <c r="I79" s="8"/>
      <c r="J79" s="8"/>
      <c r="K79" s="9"/>
      <c r="L79" s="9"/>
      <c r="M79" s="9"/>
      <c r="N79" s="9"/>
      <c r="O79" s="9"/>
      <c r="P79" s="9"/>
    </row>
    <row r="80" spans="1:16" ht="19.5" customHeight="1">
      <c r="A80" s="33" t="s">
        <v>83</v>
      </c>
      <c r="B80" s="14" t="s">
        <v>84</v>
      </c>
      <c r="C80" s="207" t="e">
        <f>IF(ccorp="",(1/(1-(C73*C79))),IF(ccorp="x",(1/(1-C73)),(1/(1-(C73*C79)))))</f>
        <v>#DIV/0!</v>
      </c>
      <c r="D80" s="59"/>
      <c r="E80" s="56"/>
      <c r="F80" s="56"/>
      <c r="G80" s="57"/>
      <c r="H80" s="58"/>
      <c r="I80" s="8"/>
      <c r="J80" s="8"/>
      <c r="K80" s="9"/>
      <c r="L80" s="9"/>
      <c r="M80" s="9"/>
      <c r="N80" s="9"/>
      <c r="O80" s="9"/>
      <c r="P80" s="9"/>
    </row>
    <row r="81" spans="1:16" ht="19.5" customHeight="1">
      <c r="A81" s="33" t="s">
        <v>85</v>
      </c>
      <c r="B81" s="14" t="s">
        <v>86</v>
      </c>
      <c r="C81" s="207" t="e">
        <f>C63*C80</f>
        <v>#DIV/0!</v>
      </c>
      <c r="D81" s="61"/>
      <c r="E81" s="62"/>
      <c r="F81" s="62"/>
      <c r="G81" s="63"/>
      <c r="H81" s="58"/>
      <c r="I81" s="8"/>
      <c r="J81" s="8"/>
      <c r="K81" s="9"/>
      <c r="L81" s="9"/>
      <c r="M81" s="9"/>
      <c r="N81" s="9"/>
      <c r="O81" s="9"/>
      <c r="P81" s="9"/>
    </row>
    <row r="82" spans="1:16" ht="19.5" customHeight="1">
      <c r="A82" s="33" t="s">
        <v>87</v>
      </c>
      <c r="B82" s="14" t="s">
        <v>88</v>
      </c>
      <c r="C82" s="199" t="e">
        <f>$C$81*C62</f>
        <v>#DIV/0!</v>
      </c>
      <c r="D82" s="199" t="e">
        <f>$C$81*D62</f>
        <v>#DIV/0!</v>
      </c>
      <c r="E82" s="199" t="e">
        <f>$C$81*E62</f>
        <v>#DIV/0!</v>
      </c>
      <c r="F82" s="199" t="e">
        <f>$C$81*F62</f>
        <v>#DIV/0!</v>
      </c>
      <c r="G82" s="199" t="e">
        <f>$C$81*G62</f>
        <v>#DIV/0!</v>
      </c>
      <c r="H82" s="37"/>
      <c r="I82" s="8"/>
      <c r="J82" s="8"/>
      <c r="K82" s="9"/>
      <c r="L82" s="9"/>
      <c r="M82" s="9"/>
      <c r="N82" s="9"/>
      <c r="O82" s="9"/>
      <c r="P82" s="9"/>
    </row>
    <row r="83" spans="1:16" ht="19.5" customHeight="1">
      <c r="A83" s="33" t="s">
        <v>89</v>
      </c>
      <c r="B83" s="14" t="s">
        <v>90</v>
      </c>
      <c r="C83" s="196"/>
      <c r="D83" s="196"/>
      <c r="E83" s="198"/>
      <c r="F83" s="198"/>
      <c r="G83" s="198"/>
      <c r="H83" s="37"/>
      <c r="I83" s="8"/>
      <c r="J83" s="8"/>
      <c r="K83" s="9"/>
      <c r="L83" s="9"/>
      <c r="M83" s="9"/>
      <c r="N83" s="9"/>
      <c r="O83" s="9"/>
      <c r="P83" s="9"/>
    </row>
    <row r="84" spans="1:16" ht="19.5" customHeight="1" thickBot="1">
      <c r="A84" s="54" t="s">
        <v>91</v>
      </c>
      <c r="B84" s="14" t="s">
        <v>92</v>
      </c>
      <c r="C84" s="199" t="e">
        <f>C82+C83</f>
        <v>#DIV/0!</v>
      </c>
      <c r="D84" s="199" t="e">
        <f>D82+D83</f>
        <v>#DIV/0!</v>
      </c>
      <c r="E84" s="199" t="e">
        <f>E82+E83</f>
        <v>#DIV/0!</v>
      </c>
      <c r="F84" s="199" t="e">
        <f>F82+F83</f>
        <v>#DIV/0!</v>
      </c>
      <c r="G84" s="199" t="e">
        <f>G82+G83</f>
        <v>#DIV/0!</v>
      </c>
      <c r="H84" s="23"/>
      <c r="I84" s="8"/>
      <c r="J84" s="8"/>
      <c r="K84" s="9"/>
      <c r="L84" s="9"/>
      <c r="M84" s="9"/>
      <c r="N84" s="9"/>
      <c r="O84" s="9"/>
      <c r="P84" s="9"/>
    </row>
    <row r="85" spans="1:16" ht="19.5" customHeight="1" thickBot="1">
      <c r="A85" s="64" t="s">
        <v>93</v>
      </c>
      <c r="B85" s="65" t="s">
        <v>94</v>
      </c>
      <c r="C85" s="208" t="e">
        <f>SUM(C84:G84)</f>
        <v>#DIV/0!</v>
      </c>
      <c r="D85" s="66"/>
      <c r="E85" s="66"/>
      <c r="F85" s="66"/>
      <c r="G85" s="66"/>
      <c r="H85" s="67"/>
      <c r="I85" s="8"/>
      <c r="J85" s="8"/>
      <c r="K85" s="9"/>
      <c r="L85" s="9"/>
      <c r="M85" s="9"/>
      <c r="N85" s="9"/>
      <c r="O85" s="9"/>
      <c r="P85" s="9"/>
    </row>
    <row r="86" spans="1:16" ht="19.5" customHeight="1">
      <c r="A86" s="24"/>
      <c r="B86" s="24"/>
      <c r="C86" s="68" t="s">
        <v>95</v>
      </c>
      <c r="D86" s="69"/>
      <c r="E86" s="69"/>
      <c r="F86" s="69"/>
      <c r="G86" s="69"/>
      <c r="H86" s="23"/>
      <c r="I86" s="8"/>
      <c r="J86" s="8"/>
      <c r="K86" s="9"/>
      <c r="L86" s="9"/>
      <c r="M86" s="9"/>
      <c r="N86" s="9"/>
      <c r="O86" s="9"/>
      <c r="P86" s="9"/>
    </row>
    <row r="87" spans="1:16" ht="19.5" customHeight="1">
      <c r="A87" s="8"/>
      <c r="B87" s="70" t="s">
        <v>96</v>
      </c>
      <c r="C87" s="168"/>
      <c r="D87" s="14"/>
      <c r="E87" s="14"/>
      <c r="F87" s="14"/>
      <c r="G87" s="14"/>
      <c r="H87" s="14"/>
      <c r="I87" s="17"/>
      <c r="J87" s="8"/>
      <c r="K87" s="9"/>
      <c r="L87" s="9"/>
      <c r="M87" s="9"/>
      <c r="N87" s="9"/>
      <c r="O87" s="9"/>
      <c r="P87" s="9"/>
    </row>
    <row r="88" spans="1:16" ht="19.5" customHeight="1">
      <c r="A88" s="8"/>
      <c r="B88" s="70" t="s">
        <v>97</v>
      </c>
      <c r="C88" s="168"/>
      <c r="D88" s="14"/>
      <c r="E88" s="14"/>
      <c r="F88" s="14"/>
      <c r="G88" s="14"/>
      <c r="H88" s="14"/>
      <c r="I88" s="17"/>
      <c r="J88" s="8"/>
      <c r="K88" s="9"/>
      <c r="L88" s="9"/>
      <c r="M88" s="9"/>
      <c r="N88" s="9"/>
      <c r="O88" s="9"/>
      <c r="P88" s="9"/>
    </row>
    <row r="89" spans="1:16" ht="19.5" customHeight="1">
      <c r="A89" s="8"/>
      <c r="B89" s="70"/>
      <c r="C89" s="17"/>
      <c r="D89" s="17"/>
      <c r="E89" s="17"/>
      <c r="F89" s="17"/>
      <c r="G89" s="17"/>
      <c r="H89" s="17"/>
      <c r="I89" s="17"/>
      <c r="J89" s="8"/>
      <c r="K89" s="9"/>
      <c r="L89" s="9"/>
      <c r="M89" s="9"/>
      <c r="N89" s="9"/>
      <c r="O89" s="9"/>
      <c r="P89" s="9"/>
    </row>
    <row r="90" spans="1:16" ht="19.5" customHeight="1">
      <c r="A90" s="8"/>
      <c r="B90" s="70"/>
      <c r="C90" s="17"/>
      <c r="D90" s="17"/>
      <c r="E90" s="17"/>
      <c r="F90" s="17"/>
      <c r="G90" s="17"/>
      <c r="H90" s="17"/>
      <c r="I90" s="17"/>
      <c r="J90" s="8"/>
      <c r="K90" s="9"/>
      <c r="L90" s="9"/>
      <c r="M90" s="9"/>
      <c r="N90" s="9"/>
      <c r="O90" s="9"/>
      <c r="P90" s="9"/>
    </row>
    <row r="91" spans="1:16" ht="15" customHeight="1">
      <c r="A91" s="8"/>
      <c r="B91" s="70"/>
      <c r="C91" s="17"/>
      <c r="D91" s="17"/>
      <c r="E91" s="17"/>
      <c r="F91" s="17"/>
      <c r="G91" s="17"/>
      <c r="H91" s="17"/>
      <c r="I91" s="17"/>
      <c r="J91" s="8"/>
      <c r="K91" s="9"/>
      <c r="L91" s="9"/>
      <c r="M91" s="9"/>
      <c r="N91" s="9"/>
      <c r="O91" s="9"/>
      <c r="P91" s="9"/>
    </row>
    <row r="92" spans="1:16" ht="15" customHeight="1">
      <c r="A92" s="71"/>
      <c r="B92" s="7"/>
      <c r="C92" s="7"/>
      <c r="D92" s="7"/>
      <c r="E92" s="7"/>
      <c r="F92" s="7"/>
      <c r="G92" s="7"/>
      <c r="H92" s="7"/>
      <c r="I92" s="8"/>
      <c r="J92" s="8"/>
      <c r="K92" s="9"/>
      <c r="L92" s="9"/>
      <c r="M92" s="9"/>
      <c r="N92" s="9"/>
      <c r="O92" s="9"/>
      <c r="P92" s="9"/>
    </row>
    <row r="93" spans="1:16" ht="19.5" customHeight="1">
      <c r="A93" s="27" t="str">
        <f>UPPER("Schedule B: Annual Operating Expenses for Service Installation and Maintenance of Equipment")</f>
        <v>SCHEDULE B: ANNUAL OPERATING EXPENSES FOR SERVICE INSTALLATION AND MAINTENANCE OF EQUIPMENT</v>
      </c>
      <c r="B93" s="72"/>
      <c r="C93" s="72"/>
      <c r="D93" s="72"/>
      <c r="E93" s="72"/>
      <c r="F93" s="72"/>
      <c r="G93" s="72"/>
      <c r="H93" s="73"/>
      <c r="I93" s="8"/>
      <c r="J93" s="8"/>
      <c r="K93" s="9"/>
      <c r="L93" s="9"/>
      <c r="M93" s="9"/>
      <c r="N93" s="9"/>
      <c r="O93" s="9"/>
      <c r="P93" s="9"/>
    </row>
    <row r="94" spans="1:16" ht="9.75" customHeight="1">
      <c r="A94" s="74"/>
      <c r="B94" s="75"/>
      <c r="C94" s="76" t="s">
        <v>98</v>
      </c>
      <c r="D94" s="77"/>
      <c r="E94" s="76"/>
      <c r="F94" s="77"/>
      <c r="G94" s="76" t="s">
        <v>33</v>
      </c>
      <c r="H94" s="77" t="s">
        <v>34</v>
      </c>
      <c r="I94" s="78"/>
      <c r="J94" s="8"/>
      <c r="K94" s="9"/>
      <c r="L94" s="9"/>
      <c r="M94" s="9"/>
      <c r="N94" s="9"/>
      <c r="O94" s="9"/>
      <c r="P94" s="9"/>
    </row>
    <row r="95" spans="1:16" ht="9.75" customHeight="1">
      <c r="A95" s="79"/>
      <c r="B95" s="23"/>
      <c r="C95" s="80" t="s">
        <v>99</v>
      </c>
      <c r="D95" s="81" t="s">
        <v>100</v>
      </c>
      <c r="E95" s="81" t="s">
        <v>101</v>
      </c>
      <c r="F95" s="81" t="s">
        <v>102</v>
      </c>
      <c r="G95" s="81" t="s">
        <v>40</v>
      </c>
      <c r="H95" s="81" t="s">
        <v>40</v>
      </c>
      <c r="I95" s="78"/>
      <c r="J95" s="8"/>
      <c r="K95" s="9"/>
      <c r="L95" s="9"/>
      <c r="M95" s="9"/>
      <c r="N95" s="9"/>
      <c r="O95" s="9"/>
      <c r="P95" s="9"/>
    </row>
    <row r="96" spans="1:16" ht="19.5" customHeight="1" thickBot="1">
      <c r="A96" s="82" t="s">
        <v>35</v>
      </c>
      <c r="B96" s="97" t="s">
        <v>103</v>
      </c>
      <c r="C96" s="197"/>
      <c r="D96" s="196"/>
      <c r="E96" s="196"/>
      <c r="F96" s="196"/>
      <c r="G96" s="196"/>
      <c r="H96" s="196"/>
      <c r="I96" s="23"/>
      <c r="J96" s="8"/>
      <c r="K96" s="9"/>
      <c r="L96" s="9"/>
      <c r="M96" s="9"/>
      <c r="N96" s="9"/>
      <c r="O96" s="9"/>
      <c r="P96" s="9"/>
    </row>
    <row r="97" spans="1:16" ht="19.5" customHeight="1" thickBot="1">
      <c r="A97" s="83" t="s">
        <v>41</v>
      </c>
      <c r="B97" s="65" t="s">
        <v>104</v>
      </c>
      <c r="C97" s="208">
        <f>SUM(C96:H96)</f>
        <v>0</v>
      </c>
      <c r="D97" s="84"/>
      <c r="E97" s="84"/>
      <c r="F97" s="84"/>
      <c r="G97" s="84"/>
      <c r="H97" s="84"/>
      <c r="I97" s="23"/>
      <c r="J97" s="8"/>
      <c r="K97" s="9"/>
      <c r="L97" s="9"/>
      <c r="M97" s="9"/>
      <c r="N97" s="9"/>
      <c r="O97" s="9"/>
      <c r="P97" s="9"/>
    </row>
    <row r="98" spans="1:16" ht="19.5" customHeight="1">
      <c r="A98" s="85"/>
      <c r="B98" s="17"/>
      <c r="C98" s="86" t="s">
        <v>105</v>
      </c>
      <c r="D98" s="87"/>
      <c r="E98" s="87"/>
      <c r="F98" s="87"/>
      <c r="G98" s="87"/>
      <c r="H98" s="87"/>
      <c r="I98" s="86"/>
      <c r="J98" s="8"/>
      <c r="K98" s="9"/>
      <c r="L98" s="9"/>
      <c r="M98" s="9"/>
      <c r="N98" s="9"/>
      <c r="O98" s="9"/>
      <c r="P98" s="9"/>
    </row>
    <row r="99" spans="1:16" ht="19.5" customHeight="1">
      <c r="A99" s="85"/>
      <c r="B99" s="70" t="s">
        <v>96</v>
      </c>
      <c r="C99" s="168"/>
      <c r="D99" s="14"/>
      <c r="E99" s="14"/>
      <c r="F99" s="14"/>
      <c r="G99" s="14"/>
      <c r="H99" s="14"/>
      <c r="I99" s="17"/>
      <c r="J99" s="8"/>
      <c r="K99" s="9"/>
      <c r="L99" s="9"/>
      <c r="M99" s="9"/>
      <c r="N99" s="9"/>
      <c r="O99" s="9"/>
      <c r="P99" s="9"/>
    </row>
    <row r="100" spans="1:16" ht="19.5" customHeight="1">
      <c r="A100" s="85"/>
      <c r="B100" s="70" t="s">
        <v>97</v>
      </c>
      <c r="C100" s="168"/>
      <c r="D100" s="14"/>
      <c r="E100" s="14"/>
      <c r="F100" s="14"/>
      <c r="G100" s="14"/>
      <c r="H100" s="14"/>
      <c r="I100" s="17"/>
      <c r="J100" s="8"/>
      <c r="K100" s="9"/>
      <c r="L100" s="9"/>
      <c r="M100" s="9"/>
      <c r="N100" s="9"/>
      <c r="O100" s="9"/>
      <c r="P100" s="9"/>
    </row>
    <row r="101" spans="1:16" ht="19.5" customHeight="1">
      <c r="A101" s="85"/>
      <c r="B101" s="17"/>
      <c r="C101" s="88"/>
      <c r="D101" s="87"/>
      <c r="E101" s="87"/>
      <c r="F101" s="87"/>
      <c r="G101" s="87"/>
      <c r="H101" s="87"/>
      <c r="I101" s="89"/>
      <c r="J101" s="8"/>
      <c r="K101" s="9"/>
      <c r="L101" s="9"/>
      <c r="M101" s="9"/>
      <c r="N101" s="9"/>
      <c r="O101" s="9"/>
      <c r="P101" s="9"/>
    </row>
    <row r="102" spans="1:16" s="1" customFormat="1" ht="19.5" customHeight="1">
      <c r="A102" s="90" t="s">
        <v>106</v>
      </c>
      <c r="B102" s="72"/>
      <c r="C102" s="72"/>
      <c r="D102" s="72"/>
      <c r="E102" s="18"/>
      <c r="F102" s="18"/>
      <c r="G102" s="18"/>
      <c r="H102" s="18"/>
      <c r="I102" s="91"/>
      <c r="J102" s="92"/>
      <c r="K102" s="93"/>
      <c r="L102" s="93"/>
      <c r="M102" s="93"/>
      <c r="N102" s="93"/>
      <c r="O102" s="93"/>
      <c r="P102" s="93"/>
    </row>
    <row r="103" spans="1:16" ht="12.75">
      <c r="A103" s="54" t="s">
        <v>35</v>
      </c>
      <c r="B103" s="55" t="s">
        <v>107</v>
      </c>
      <c r="C103" s="94" t="s">
        <v>108</v>
      </c>
      <c r="D103" s="94" t="s">
        <v>109</v>
      </c>
      <c r="E103" s="95" t="s">
        <v>110</v>
      </c>
      <c r="F103" s="94" t="s">
        <v>111</v>
      </c>
      <c r="G103" s="95" t="s">
        <v>112</v>
      </c>
      <c r="H103" s="94" t="s">
        <v>113</v>
      </c>
      <c r="I103" s="95" t="s">
        <v>114</v>
      </c>
      <c r="J103" s="36"/>
      <c r="K103" s="9"/>
      <c r="L103" s="9"/>
      <c r="M103" s="9"/>
      <c r="N103" s="9"/>
      <c r="O103" s="9"/>
      <c r="P103" s="9"/>
    </row>
    <row r="104" spans="1:16" ht="19.5" customHeight="1">
      <c r="A104" s="33" t="s">
        <v>41</v>
      </c>
      <c r="B104" s="39" t="s">
        <v>115</v>
      </c>
      <c r="C104" s="209"/>
      <c r="D104" s="209"/>
      <c r="E104" s="210"/>
      <c r="F104" s="210"/>
      <c r="G104" s="210"/>
      <c r="H104" s="210"/>
      <c r="I104" s="210"/>
      <c r="J104" s="96"/>
      <c r="K104" s="9"/>
      <c r="L104" s="9"/>
      <c r="M104" s="9"/>
      <c r="N104" s="9"/>
      <c r="O104" s="9"/>
      <c r="P104" s="9"/>
    </row>
    <row r="105" spans="1:16" ht="19.5" customHeight="1">
      <c r="A105" s="33" t="s">
        <v>43</v>
      </c>
      <c r="B105" s="39" t="s">
        <v>116</v>
      </c>
      <c r="C105" s="209"/>
      <c r="D105" s="209"/>
      <c r="E105" s="210"/>
      <c r="F105" s="210"/>
      <c r="G105" s="210"/>
      <c r="H105" s="210"/>
      <c r="I105" s="210"/>
      <c r="J105" s="37"/>
      <c r="K105" s="9"/>
      <c r="L105" s="9"/>
      <c r="M105" s="9"/>
      <c r="N105" s="9"/>
      <c r="O105" s="9"/>
      <c r="P105" s="9"/>
    </row>
    <row r="106" spans="1:16" ht="19.5" customHeight="1">
      <c r="A106" s="97" t="s">
        <v>45</v>
      </c>
      <c r="B106" s="39" t="s">
        <v>42</v>
      </c>
      <c r="C106" s="196"/>
      <c r="D106" s="197"/>
      <c r="E106" s="198"/>
      <c r="F106" s="198"/>
      <c r="G106" s="198"/>
      <c r="H106" s="198"/>
      <c r="I106" s="198"/>
      <c r="J106" s="37"/>
      <c r="K106" s="9"/>
      <c r="L106" s="9"/>
      <c r="M106" s="9"/>
      <c r="N106" s="9"/>
      <c r="O106" s="9"/>
      <c r="P106" s="9"/>
    </row>
    <row r="107" spans="1:16" ht="19.5" customHeight="1">
      <c r="A107" s="33" t="s">
        <v>47</v>
      </c>
      <c r="B107" s="39" t="s">
        <v>44</v>
      </c>
      <c r="C107" s="196"/>
      <c r="D107" s="196"/>
      <c r="E107" s="198"/>
      <c r="F107" s="198"/>
      <c r="G107" s="198"/>
      <c r="H107" s="198"/>
      <c r="I107" s="198"/>
      <c r="J107" s="37"/>
      <c r="K107" s="9"/>
      <c r="L107" s="9"/>
      <c r="M107" s="9"/>
      <c r="N107" s="9"/>
      <c r="O107" s="9"/>
      <c r="P107" s="9"/>
    </row>
    <row r="108" spans="1:16" ht="19.5" customHeight="1">
      <c r="A108" s="33" t="s">
        <v>49</v>
      </c>
      <c r="B108" s="39" t="s">
        <v>46</v>
      </c>
      <c r="C108" s="196"/>
      <c r="D108" s="196"/>
      <c r="E108" s="198"/>
      <c r="F108" s="198"/>
      <c r="G108" s="198"/>
      <c r="H108" s="198"/>
      <c r="I108" s="198"/>
      <c r="J108" s="37"/>
      <c r="K108" s="9"/>
      <c r="L108" s="9"/>
      <c r="M108" s="9"/>
      <c r="N108" s="9"/>
      <c r="O108" s="9"/>
      <c r="P108" s="9"/>
    </row>
    <row r="109" spans="1:16" ht="19.5" customHeight="1">
      <c r="A109" s="33" t="s">
        <v>51</v>
      </c>
      <c r="B109" s="38" t="s">
        <v>117</v>
      </c>
      <c r="C109" s="199">
        <f aca="true" t="shared" si="0" ref="C109:I109">C106-(C107+C108)</f>
        <v>0</v>
      </c>
      <c r="D109" s="199">
        <f t="shared" si="0"/>
        <v>0</v>
      </c>
      <c r="E109" s="200">
        <f t="shared" si="0"/>
        <v>0</v>
      </c>
      <c r="F109" s="200">
        <f t="shared" si="0"/>
        <v>0</v>
      </c>
      <c r="G109" s="200">
        <f t="shared" si="0"/>
        <v>0</v>
      </c>
      <c r="H109" s="199">
        <f t="shared" si="0"/>
        <v>0</v>
      </c>
      <c r="I109" s="200">
        <f t="shared" si="0"/>
        <v>0</v>
      </c>
      <c r="J109" s="37"/>
      <c r="K109" s="9"/>
      <c r="L109" s="9"/>
      <c r="M109" s="9"/>
      <c r="N109" s="9"/>
      <c r="O109" s="9"/>
      <c r="P109" s="9"/>
    </row>
    <row r="110" spans="1:16" ht="19.5" customHeight="1">
      <c r="A110" s="33" t="s">
        <v>85</v>
      </c>
      <c r="B110" s="14" t="s">
        <v>118</v>
      </c>
      <c r="C110" s="207" t="e">
        <f>C81</f>
        <v>#DIV/0!</v>
      </c>
      <c r="D110" s="211"/>
      <c r="E110" s="212"/>
      <c r="F110" s="212"/>
      <c r="G110" s="212"/>
      <c r="H110" s="212"/>
      <c r="I110" s="213"/>
      <c r="J110" s="96"/>
      <c r="K110" s="9"/>
      <c r="L110" s="9"/>
      <c r="M110" s="9"/>
      <c r="N110" s="9"/>
      <c r="O110" s="9"/>
      <c r="P110" s="9"/>
    </row>
    <row r="111" spans="1:16" ht="19.5" customHeight="1">
      <c r="A111" s="33" t="s">
        <v>87</v>
      </c>
      <c r="B111" s="39" t="s">
        <v>119</v>
      </c>
      <c r="C111" s="199" t="e">
        <f aca="true" t="shared" si="1" ref="C111:I111">C109*$C$110</f>
        <v>#DIV/0!</v>
      </c>
      <c r="D111" s="199" t="e">
        <f t="shared" si="1"/>
        <v>#DIV/0!</v>
      </c>
      <c r="E111" s="199" t="e">
        <f t="shared" si="1"/>
        <v>#DIV/0!</v>
      </c>
      <c r="F111" s="199" t="e">
        <f t="shared" si="1"/>
        <v>#DIV/0!</v>
      </c>
      <c r="G111" s="199" t="e">
        <f t="shared" si="1"/>
        <v>#DIV/0!</v>
      </c>
      <c r="H111" s="199" t="e">
        <f t="shared" si="1"/>
        <v>#DIV/0!</v>
      </c>
      <c r="I111" s="199" t="e">
        <f t="shared" si="1"/>
        <v>#DIV/0!</v>
      </c>
      <c r="J111" s="37"/>
      <c r="K111" s="9"/>
      <c r="L111" s="9"/>
      <c r="M111" s="9"/>
      <c r="N111" s="9"/>
      <c r="O111" s="9"/>
      <c r="P111" s="9"/>
    </row>
    <row r="112" spans="1:16" ht="19.5" customHeight="1">
      <c r="A112" s="33" t="s">
        <v>89</v>
      </c>
      <c r="B112" s="39" t="s">
        <v>90</v>
      </c>
      <c r="C112" s="196"/>
      <c r="D112" s="196"/>
      <c r="E112" s="198"/>
      <c r="F112" s="198"/>
      <c r="G112" s="198"/>
      <c r="H112" s="198"/>
      <c r="I112" s="198"/>
      <c r="J112" s="37"/>
      <c r="K112" s="9"/>
      <c r="L112" s="9"/>
      <c r="M112" s="9"/>
      <c r="N112" s="9"/>
      <c r="O112" s="9"/>
      <c r="P112" s="9"/>
    </row>
    <row r="113" spans="1:16" ht="19.5" customHeight="1" thickBot="1">
      <c r="A113" s="33" t="s">
        <v>91</v>
      </c>
      <c r="B113" s="39" t="s">
        <v>120</v>
      </c>
      <c r="C113" s="199" t="e">
        <f aca="true" t="shared" si="2" ref="C113:I113">C111+C112</f>
        <v>#DIV/0!</v>
      </c>
      <c r="D113" s="199" t="e">
        <f t="shared" si="2"/>
        <v>#DIV/0!</v>
      </c>
      <c r="E113" s="199" t="e">
        <f t="shared" si="2"/>
        <v>#DIV/0!</v>
      </c>
      <c r="F113" s="199" t="e">
        <f t="shared" si="2"/>
        <v>#DIV/0!</v>
      </c>
      <c r="G113" s="199" t="e">
        <f t="shared" si="2"/>
        <v>#DIV/0!</v>
      </c>
      <c r="H113" s="199" t="e">
        <f t="shared" si="2"/>
        <v>#DIV/0!</v>
      </c>
      <c r="I113" s="199" t="e">
        <f t="shared" si="2"/>
        <v>#DIV/0!</v>
      </c>
      <c r="J113" s="9"/>
      <c r="K113" s="9"/>
      <c r="L113" s="9"/>
      <c r="M113" s="9"/>
      <c r="N113" s="9"/>
      <c r="O113" s="9"/>
      <c r="P113" s="9"/>
    </row>
    <row r="114" spans="1:16" ht="19.5" customHeight="1" thickBot="1">
      <c r="A114" s="64" t="s">
        <v>93</v>
      </c>
      <c r="B114" s="65" t="s">
        <v>94</v>
      </c>
      <c r="C114" s="208" t="e">
        <f>SUM(C113:I113)</f>
        <v>#DIV/0!</v>
      </c>
      <c r="D114" s="98"/>
      <c r="E114" s="98"/>
      <c r="F114" s="98"/>
      <c r="G114" s="98"/>
      <c r="H114" s="98"/>
      <c r="I114" s="98"/>
      <c r="J114" s="9"/>
      <c r="K114" s="9"/>
      <c r="L114" s="9"/>
      <c r="M114" s="9"/>
      <c r="N114" s="9"/>
      <c r="O114" s="9"/>
      <c r="P114" s="9"/>
    </row>
    <row r="115" spans="1:16" ht="19.5" customHeight="1">
      <c r="A115" s="99"/>
      <c r="B115" s="99"/>
      <c r="C115" s="68" t="s">
        <v>121</v>
      </c>
      <c r="D115" s="98"/>
      <c r="E115" s="98"/>
      <c r="F115" s="98"/>
      <c r="G115" s="98"/>
      <c r="H115" s="98"/>
      <c r="I115" s="98"/>
      <c r="J115" s="68"/>
      <c r="K115" s="9"/>
      <c r="L115" s="9"/>
      <c r="M115" s="9"/>
      <c r="N115" s="9"/>
      <c r="O115" s="9"/>
      <c r="P115" s="9"/>
    </row>
    <row r="116" spans="1:16" ht="19.5" customHeight="1">
      <c r="A116" s="99"/>
      <c r="B116" s="99"/>
      <c r="C116" s="68"/>
      <c r="D116" s="98"/>
      <c r="E116" s="98"/>
      <c r="F116" s="98"/>
      <c r="G116" s="98"/>
      <c r="H116" s="98"/>
      <c r="I116" s="98"/>
      <c r="J116" s="68"/>
      <c r="K116" s="9"/>
      <c r="L116" s="9"/>
      <c r="M116" s="9"/>
      <c r="N116" s="9"/>
      <c r="O116" s="9"/>
      <c r="P116" s="9"/>
    </row>
    <row r="117" spans="1:16" ht="19.5" customHeight="1">
      <c r="A117" s="99"/>
      <c r="B117" s="99"/>
      <c r="C117" s="68"/>
      <c r="D117" s="98"/>
      <c r="E117" s="98"/>
      <c r="F117" s="98"/>
      <c r="G117" s="98"/>
      <c r="H117" s="98"/>
      <c r="I117" s="98"/>
      <c r="J117" s="68"/>
      <c r="K117" s="9"/>
      <c r="L117" s="9"/>
      <c r="M117" s="9"/>
      <c r="N117" s="9"/>
      <c r="O117" s="9"/>
      <c r="P117" s="9"/>
    </row>
    <row r="118" spans="1:16" ht="19.5" customHeight="1">
      <c r="A118" s="7" t="s">
        <v>122</v>
      </c>
      <c r="B118" s="7" t="s">
        <v>31</v>
      </c>
      <c r="C118" s="7" t="s">
        <v>31</v>
      </c>
      <c r="D118" s="7" t="s">
        <v>31</v>
      </c>
      <c r="E118" s="7" t="s">
        <v>31</v>
      </c>
      <c r="F118" s="7" t="s">
        <v>31</v>
      </c>
      <c r="G118" s="7"/>
      <c r="H118" s="7" t="s">
        <v>31</v>
      </c>
      <c r="I118" s="7"/>
      <c r="J118" s="100"/>
      <c r="K118" s="9"/>
      <c r="L118" s="9"/>
      <c r="M118" s="9"/>
      <c r="N118" s="9"/>
      <c r="O118" s="9"/>
      <c r="P118" s="9"/>
    </row>
    <row r="119" spans="1:16" ht="19.5" customHeight="1">
      <c r="A119" s="101" t="str">
        <f>UPPER("Schedule D: Average Hours per Installation")</f>
        <v>SCHEDULE D: AVERAGE HOURS PER INSTALLATION</v>
      </c>
      <c r="B119" s="102"/>
      <c r="C119" s="102"/>
      <c r="D119" s="18"/>
      <c r="E119" s="18"/>
      <c r="F119" s="28"/>
      <c r="G119" s="103"/>
      <c r="H119" s="104"/>
      <c r="I119" s="17"/>
      <c r="J119" s="100"/>
      <c r="K119" s="9"/>
      <c r="L119" s="9"/>
      <c r="M119" s="9"/>
      <c r="N119" s="9"/>
      <c r="O119" s="9"/>
      <c r="P119" s="9"/>
    </row>
    <row r="120" spans="1:16" ht="19.5" customHeight="1">
      <c r="A120" s="3" t="s">
        <v>123</v>
      </c>
      <c r="B120" s="102" t="s">
        <v>124</v>
      </c>
      <c r="C120" s="102"/>
      <c r="D120" s="102"/>
      <c r="E120" s="102"/>
      <c r="F120" s="218"/>
      <c r="G120" s="8"/>
      <c r="H120" s="8"/>
      <c r="I120" s="8"/>
      <c r="J120" s="100"/>
      <c r="K120" s="9"/>
      <c r="L120" s="9"/>
      <c r="M120" s="9"/>
      <c r="N120" s="9"/>
      <c r="O120" s="9"/>
      <c r="P120" s="9"/>
    </row>
    <row r="121" spans="1:16" ht="19.5" customHeight="1">
      <c r="A121" s="16" t="s">
        <v>125</v>
      </c>
      <c r="B121" s="105" t="s">
        <v>126</v>
      </c>
      <c r="C121" s="105"/>
      <c r="D121" s="105"/>
      <c r="E121" s="105"/>
      <c r="F121" s="209"/>
      <c r="G121" s="8"/>
      <c r="H121" s="8"/>
      <c r="I121" s="8"/>
      <c r="J121" s="100"/>
      <c r="K121" s="9"/>
      <c r="L121" s="9"/>
      <c r="M121" s="9"/>
      <c r="N121" s="9"/>
      <c r="O121" s="9"/>
      <c r="P121" s="9"/>
    </row>
    <row r="122" spans="1:16" ht="19.5" customHeight="1">
      <c r="A122" s="16" t="s">
        <v>127</v>
      </c>
      <c r="B122" s="105" t="s">
        <v>128</v>
      </c>
      <c r="C122" s="105"/>
      <c r="D122" s="105"/>
      <c r="E122" s="105"/>
      <c r="F122" s="209"/>
      <c r="G122" s="8"/>
      <c r="H122" s="8"/>
      <c r="I122" s="8"/>
      <c r="J122" s="100"/>
      <c r="K122" s="9"/>
      <c r="L122" s="9"/>
      <c r="M122" s="9"/>
      <c r="N122" s="9"/>
      <c r="O122" s="9"/>
      <c r="P122" s="9"/>
    </row>
    <row r="123" spans="1:16" ht="19.5" customHeight="1">
      <c r="A123" s="16" t="s">
        <v>129</v>
      </c>
      <c r="B123" s="105" t="s">
        <v>130</v>
      </c>
      <c r="C123" s="105"/>
      <c r="D123" s="105"/>
      <c r="E123" s="105"/>
      <c r="F123" s="209"/>
      <c r="G123" s="8"/>
      <c r="H123" s="8"/>
      <c r="I123" s="8"/>
      <c r="J123" s="100"/>
      <c r="K123" s="9"/>
      <c r="L123" s="9"/>
      <c r="M123" s="9"/>
      <c r="N123" s="9"/>
      <c r="O123" s="9"/>
      <c r="P123" s="9"/>
    </row>
    <row r="124" spans="1:16" ht="19.5" customHeight="1">
      <c r="A124" s="106" t="s">
        <v>131</v>
      </c>
      <c r="B124" s="14" t="s">
        <v>132</v>
      </c>
      <c r="C124" s="105"/>
      <c r="D124" s="105"/>
      <c r="E124" s="105"/>
      <c r="F124" s="214"/>
      <c r="G124" s="8"/>
      <c r="H124" s="8"/>
      <c r="I124" s="8"/>
      <c r="J124" s="100"/>
      <c r="K124" s="9"/>
      <c r="L124" s="9"/>
      <c r="M124" s="9"/>
      <c r="N124" s="9"/>
      <c r="O124" s="9"/>
      <c r="P124" s="9"/>
    </row>
    <row r="125" spans="1:16" ht="19.5" customHeight="1">
      <c r="A125" s="106" t="s">
        <v>133</v>
      </c>
      <c r="B125" s="168"/>
      <c r="C125" s="105"/>
      <c r="D125" s="105"/>
      <c r="E125" s="105"/>
      <c r="F125" s="214"/>
      <c r="G125" s="8"/>
      <c r="H125" s="8"/>
      <c r="I125" s="8"/>
      <c r="J125" s="100"/>
      <c r="K125" s="9"/>
      <c r="L125" s="9"/>
      <c r="M125" s="9"/>
      <c r="N125" s="9"/>
      <c r="O125" s="9"/>
      <c r="P125" s="9"/>
    </row>
    <row r="126" spans="1:16" ht="19.5" customHeight="1">
      <c r="A126" s="106"/>
      <c r="B126" s="105" t="s">
        <v>134</v>
      </c>
      <c r="C126" s="105"/>
      <c r="D126" s="105"/>
      <c r="E126" s="105"/>
      <c r="F126" s="209"/>
      <c r="G126" s="8"/>
      <c r="H126" s="8"/>
      <c r="I126" s="8"/>
      <c r="J126" s="100"/>
      <c r="K126" s="9"/>
      <c r="L126" s="9"/>
      <c r="M126" s="9"/>
      <c r="N126" s="9"/>
      <c r="O126" s="9"/>
      <c r="P126" s="9"/>
    </row>
    <row r="127" spans="1:16" ht="19.5" customHeight="1">
      <c r="A127" s="107" t="s">
        <v>135</v>
      </c>
      <c r="B127" s="215"/>
      <c r="C127" s="105"/>
      <c r="D127" s="105"/>
      <c r="E127" s="105"/>
      <c r="F127" s="214"/>
      <c r="G127" s="8"/>
      <c r="H127" s="8"/>
      <c r="I127" s="8"/>
      <c r="J127" s="100"/>
      <c r="K127" s="9"/>
      <c r="L127" s="9"/>
      <c r="M127" s="9"/>
      <c r="N127" s="9"/>
      <c r="O127" s="9"/>
      <c r="P127" s="9"/>
    </row>
    <row r="128" spans="1:16" ht="19.5" customHeight="1">
      <c r="A128" s="106"/>
      <c r="B128" s="105" t="s">
        <v>134</v>
      </c>
      <c r="C128" s="105"/>
      <c r="D128" s="105"/>
      <c r="E128" s="105"/>
      <c r="F128" s="209"/>
      <c r="G128" s="8"/>
      <c r="H128" s="8"/>
      <c r="I128" s="8"/>
      <c r="J128" s="100"/>
      <c r="K128" s="9"/>
      <c r="L128" s="9"/>
      <c r="M128" s="9"/>
      <c r="N128" s="9"/>
      <c r="O128" s="9"/>
      <c r="P128" s="9"/>
    </row>
    <row r="129" spans="1:16" ht="19.5" customHeight="1">
      <c r="A129" s="106" t="s">
        <v>136</v>
      </c>
      <c r="B129" s="215"/>
      <c r="C129" s="105"/>
      <c r="D129" s="105"/>
      <c r="E129" s="105"/>
      <c r="F129" s="214"/>
      <c r="G129" s="8"/>
      <c r="H129" s="8"/>
      <c r="I129" s="8"/>
      <c r="J129" s="100"/>
      <c r="K129" s="9"/>
      <c r="L129" s="9"/>
      <c r="M129" s="9"/>
      <c r="N129" s="9"/>
      <c r="O129" s="9"/>
      <c r="P129" s="9"/>
    </row>
    <row r="130" spans="1:16" ht="19.5" customHeight="1">
      <c r="A130" s="106"/>
      <c r="B130" s="105" t="s">
        <v>134</v>
      </c>
      <c r="C130" s="14"/>
      <c r="D130" s="14"/>
      <c r="E130" s="14"/>
      <c r="F130" s="209"/>
      <c r="G130" s="8"/>
      <c r="H130" s="8"/>
      <c r="I130" s="8"/>
      <c r="J130" s="100"/>
      <c r="K130" s="9"/>
      <c r="L130" s="9"/>
      <c r="M130" s="9"/>
      <c r="N130" s="9"/>
      <c r="O130" s="9"/>
      <c r="P130" s="9"/>
    </row>
    <row r="131" spans="1:16" ht="19.5" customHeight="1">
      <c r="A131" s="8"/>
      <c r="B131" s="8"/>
      <c r="C131" s="8"/>
      <c r="D131" s="8"/>
      <c r="E131" s="8"/>
      <c r="F131" s="8"/>
      <c r="G131" s="8"/>
      <c r="H131" s="8"/>
      <c r="I131" s="8"/>
      <c r="J131" s="100"/>
      <c r="K131" s="9"/>
      <c r="L131" s="9"/>
      <c r="M131" s="9"/>
      <c r="N131" s="9"/>
      <c r="O131" s="9"/>
      <c r="P131" s="9"/>
    </row>
    <row r="132" spans="1:16" ht="19.5" customHeight="1">
      <c r="A132" s="8"/>
      <c r="B132" s="26"/>
      <c r="C132" s="87"/>
      <c r="D132" s="87"/>
      <c r="E132" s="87"/>
      <c r="F132" s="87"/>
      <c r="G132" s="87"/>
      <c r="H132" s="87"/>
      <c r="I132" s="87"/>
      <c r="J132" s="26"/>
      <c r="K132" s="9"/>
      <c r="L132" s="9"/>
      <c r="M132" s="9"/>
      <c r="N132" s="9"/>
      <c r="O132" s="9"/>
      <c r="P132" s="9"/>
    </row>
    <row r="133" spans="1:16" ht="13.5" customHeight="1">
      <c r="A133" s="109" t="s">
        <v>137</v>
      </c>
      <c r="B133" s="102"/>
      <c r="C133" s="102"/>
      <c r="D133" s="102"/>
      <c r="E133" s="102"/>
      <c r="F133" s="110"/>
      <c r="G133" s="103"/>
      <c r="H133" s="103"/>
      <c r="I133" s="103"/>
      <c r="J133" s="103"/>
      <c r="K133" s="9"/>
      <c r="L133" s="9"/>
      <c r="M133" s="9"/>
      <c r="N133" s="9"/>
      <c r="O133" s="9"/>
      <c r="P133" s="9"/>
    </row>
    <row r="134" spans="1:16" ht="12.75">
      <c r="A134" s="109" t="s">
        <v>138</v>
      </c>
      <c r="B134" s="111"/>
      <c r="C134" s="111"/>
      <c r="D134" s="111"/>
      <c r="E134" s="111"/>
      <c r="F134" s="112"/>
      <c r="G134" s="8"/>
      <c r="H134" s="8"/>
      <c r="I134" s="8"/>
      <c r="J134" s="8"/>
      <c r="K134" s="9"/>
      <c r="L134" s="9"/>
      <c r="M134" s="9"/>
      <c r="N134" s="9"/>
      <c r="O134" s="9"/>
      <c r="P134" s="9"/>
    </row>
    <row r="135" spans="1:256" s="2" customFormat="1" ht="12.75">
      <c r="A135" s="113">
        <v>1</v>
      </c>
      <c r="B135" s="102" t="s">
        <v>139</v>
      </c>
      <c r="C135" s="102"/>
      <c r="D135" s="102"/>
      <c r="E135" s="102"/>
      <c r="F135" s="217" t="e">
        <f>C85</f>
        <v>#DIV/0!</v>
      </c>
      <c r="G135" s="8"/>
      <c r="H135" s="8"/>
      <c r="I135" s="8"/>
      <c r="J135" s="8"/>
      <c r="K135" s="9"/>
      <c r="L135" s="9"/>
      <c r="M135" s="9"/>
      <c r="N135" s="9"/>
      <c r="O135" s="9"/>
      <c r="P135" s="9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16" ht="12.75">
      <c r="A136" s="113">
        <v>2</v>
      </c>
      <c r="B136" s="102" t="s">
        <v>140</v>
      </c>
      <c r="C136" s="102"/>
      <c r="D136" s="102"/>
      <c r="E136" s="102"/>
      <c r="F136" s="217">
        <f>C97</f>
        <v>0</v>
      </c>
      <c r="G136" s="8"/>
      <c r="H136" s="8"/>
      <c r="I136" s="8"/>
      <c r="J136" s="8"/>
      <c r="K136" s="9"/>
      <c r="L136" s="9"/>
      <c r="M136" s="9"/>
      <c r="N136" s="9"/>
      <c r="O136" s="9"/>
      <c r="P136" s="9"/>
    </row>
    <row r="137" spans="1:16" ht="12.75">
      <c r="A137" s="113">
        <v>3</v>
      </c>
      <c r="B137" s="102" t="s">
        <v>141</v>
      </c>
      <c r="C137" s="102"/>
      <c r="D137" s="102"/>
      <c r="E137" s="102"/>
      <c r="F137" s="206" t="e">
        <f>F135+F136</f>
        <v>#DIV/0!</v>
      </c>
      <c r="G137" s="8"/>
      <c r="H137" s="8"/>
      <c r="I137" s="8"/>
      <c r="J137" s="8"/>
      <c r="K137" s="9"/>
      <c r="L137" s="9"/>
      <c r="M137" s="9"/>
      <c r="N137" s="9"/>
      <c r="O137" s="9"/>
      <c r="P137" s="9"/>
    </row>
    <row r="138" spans="1:16" ht="12.75">
      <c r="A138" s="113">
        <v>4</v>
      </c>
      <c r="B138" s="102" t="s">
        <v>142</v>
      </c>
      <c r="C138" s="102"/>
      <c r="D138" s="102"/>
      <c r="E138" s="102" t="s">
        <v>31</v>
      </c>
      <c r="F138" s="218"/>
      <c r="G138" s="8"/>
      <c r="H138" s="8"/>
      <c r="I138" s="8"/>
      <c r="J138" s="8"/>
      <c r="K138" s="9"/>
      <c r="L138" s="9"/>
      <c r="M138" s="9"/>
      <c r="N138" s="9"/>
      <c r="O138" s="9"/>
      <c r="P138" s="9"/>
    </row>
    <row r="139" spans="1:16" ht="12.75">
      <c r="A139" s="113">
        <v>5</v>
      </c>
      <c r="B139" s="102" t="s">
        <v>143</v>
      </c>
      <c r="C139" s="102"/>
      <c r="D139" s="102"/>
      <c r="E139" s="102"/>
      <c r="F139" s="206" t="e">
        <f>F137*F138</f>
        <v>#DIV/0!</v>
      </c>
      <c r="G139" s="8"/>
      <c r="H139" s="8"/>
      <c r="I139" s="8"/>
      <c r="J139" s="8"/>
      <c r="K139" s="9"/>
      <c r="L139" s="9"/>
      <c r="M139" s="9"/>
      <c r="N139" s="9"/>
      <c r="O139" s="9"/>
      <c r="P139" s="9"/>
    </row>
    <row r="140" spans="1:16" ht="12.75">
      <c r="A140" s="113">
        <v>6</v>
      </c>
      <c r="B140" s="102" t="s">
        <v>144</v>
      </c>
      <c r="C140" s="102"/>
      <c r="D140" s="102"/>
      <c r="E140" s="102"/>
      <c r="F140" s="218"/>
      <c r="G140" s="8"/>
      <c r="H140" s="8"/>
      <c r="I140" s="8"/>
      <c r="J140" s="8"/>
      <c r="K140" s="9"/>
      <c r="L140" s="9"/>
      <c r="M140" s="9"/>
      <c r="N140" s="9"/>
      <c r="O140" s="9"/>
      <c r="P140" s="9"/>
    </row>
    <row r="141" spans="1:16" ht="12.75">
      <c r="A141" s="114">
        <v>7</v>
      </c>
      <c r="B141" s="102" t="s">
        <v>145</v>
      </c>
      <c r="C141" s="102"/>
      <c r="D141" s="102"/>
      <c r="E141" s="102"/>
      <c r="F141" s="206" t="e">
        <f>F139/F140</f>
        <v>#DIV/0!</v>
      </c>
      <c r="G141" s="8"/>
      <c r="H141" s="8"/>
      <c r="I141" s="8"/>
      <c r="J141" s="8"/>
      <c r="K141" s="9"/>
      <c r="L141" s="9"/>
      <c r="M141" s="9"/>
      <c r="N141" s="9"/>
      <c r="O141" s="9"/>
      <c r="P141" s="9"/>
    </row>
    <row r="142" spans="1:16" ht="13.5" thickBot="1">
      <c r="A142" s="115"/>
      <c r="B142" s="103"/>
      <c r="C142" s="103"/>
      <c r="D142" s="103"/>
      <c r="E142" s="103"/>
      <c r="F142" s="116"/>
      <c r="G142" s="8"/>
      <c r="H142" s="8"/>
      <c r="I142" s="8"/>
      <c r="J142" s="8"/>
      <c r="K142" s="9"/>
      <c r="L142" s="9"/>
      <c r="M142" s="9"/>
      <c r="N142" s="9"/>
      <c r="O142" s="9"/>
      <c r="P142" s="9"/>
    </row>
    <row r="143" spans="1:16" ht="12.75">
      <c r="A143" s="117" t="s">
        <v>146</v>
      </c>
      <c r="B143" s="118"/>
      <c r="C143" s="118"/>
      <c r="D143" s="119"/>
      <c r="E143" s="25"/>
      <c r="F143" s="116"/>
      <c r="G143" s="8"/>
      <c r="H143" s="8"/>
      <c r="I143" s="8"/>
      <c r="J143" s="8"/>
      <c r="K143" s="9"/>
      <c r="L143" s="9"/>
      <c r="M143" s="9"/>
      <c r="N143" s="9"/>
      <c r="O143" s="9"/>
      <c r="P143" s="9"/>
    </row>
    <row r="144" spans="1:16" ht="12.75">
      <c r="A144" s="173"/>
      <c r="B144" s="103" t="s">
        <v>147</v>
      </c>
      <c r="C144" s="103"/>
      <c r="D144" s="120"/>
      <c r="E144" s="25">
        <f>IF(hsc="","",IF(hsc="x","",IF(hsc=" ","ERROR: A SPACE IS INVALID, PLEASE CLEAR THE BOX WITH THE DELETE KEY","ERROR: YOU MUST ENTER AN 'X' OR CLEAR THIS BOX")))</f>
      </c>
      <c r="F144" s="116"/>
      <c r="G144" s="8"/>
      <c r="H144" s="8"/>
      <c r="I144" s="8"/>
      <c r="J144" s="8"/>
      <c r="K144" s="9"/>
      <c r="L144" s="9"/>
      <c r="M144" s="9"/>
      <c r="N144" s="9"/>
      <c r="O144" s="9"/>
      <c r="P144" s="9"/>
    </row>
    <row r="145" spans="1:16" ht="13.5" thickBot="1">
      <c r="A145" s="174"/>
      <c r="B145" s="121" t="s">
        <v>148</v>
      </c>
      <c r="C145" s="121"/>
      <c r="D145" s="122"/>
      <c r="E145" s="25">
        <f>IF(avg="","",IF(avg="x","",IF(avg=" ","ERROR: A SPACE IS INVALID, PLEASE CLEAR THE BOX WITH THE DELETE KEY","ERROR: YOU MUST ENTER AN 'X' OR CLEAR THIS BOX")))</f>
      </c>
      <c r="F145" s="116"/>
      <c r="G145" s="8"/>
      <c r="H145" s="8"/>
      <c r="I145" s="8"/>
      <c r="J145" s="8"/>
      <c r="K145" s="9"/>
      <c r="L145" s="9"/>
      <c r="M145" s="9"/>
      <c r="N145" s="9"/>
      <c r="O145" s="9"/>
      <c r="P145" s="9"/>
    </row>
    <row r="146" spans="1:16" ht="12.75">
      <c r="A146" s="115"/>
      <c r="B146" s="103"/>
      <c r="C146" s="103"/>
      <c r="D146" s="103"/>
      <c r="E146" s="103"/>
      <c r="F146" s="116"/>
      <c r="G146" s="8"/>
      <c r="H146" s="8"/>
      <c r="I146" s="8"/>
      <c r="J146" s="8"/>
      <c r="K146" s="9"/>
      <c r="L146" s="9"/>
      <c r="M146" s="9"/>
      <c r="N146" s="9"/>
      <c r="O146" s="9"/>
      <c r="P146" s="9"/>
    </row>
    <row r="147" spans="1:16" ht="13.5" thickBot="1">
      <c r="A147" s="109" t="s">
        <v>149</v>
      </c>
      <c r="B147" s="111"/>
      <c r="C147" s="111"/>
      <c r="D147" s="111"/>
      <c r="E147" s="111"/>
      <c r="F147" s="123"/>
      <c r="G147" s="8"/>
      <c r="H147" s="8"/>
      <c r="I147" s="8"/>
      <c r="J147" s="8"/>
      <c r="K147" s="9"/>
      <c r="L147" s="9"/>
      <c r="M147" s="9"/>
      <c r="N147" s="9"/>
      <c r="O147" s="9"/>
      <c r="P147" s="9"/>
    </row>
    <row r="148" spans="1:16" ht="13.5" thickBot="1">
      <c r="A148" s="113">
        <v>8</v>
      </c>
      <c r="B148" s="102" t="s">
        <v>150</v>
      </c>
      <c r="C148" s="102"/>
      <c r="D148" s="102"/>
      <c r="E148" s="102"/>
      <c r="F148" s="219">
        <f>IF(hsc="",IF(avg="","",IF(avg="x","n/a",IF(avg=" ","","ERROR"))),IF(hsc="x",F141,IF(hsc=" ","","ERROR")))</f>
      </c>
      <c r="G148" s="124"/>
      <c r="H148" s="8"/>
      <c r="I148" s="8"/>
      <c r="J148" s="8"/>
      <c r="K148" s="9"/>
      <c r="L148" s="9"/>
      <c r="M148" s="9"/>
      <c r="N148" s="9"/>
      <c r="O148" s="9"/>
      <c r="P148" s="9"/>
    </row>
    <row r="149" spans="1:16" ht="12.75">
      <c r="A149" s="113"/>
      <c r="B149" s="105" t="s">
        <v>18</v>
      </c>
      <c r="C149" s="102"/>
      <c r="D149" s="102"/>
      <c r="E149" s="102"/>
      <c r="F149" s="123"/>
      <c r="G149" s="8"/>
      <c r="H149" s="8"/>
      <c r="I149" s="8"/>
      <c r="J149" s="8"/>
      <c r="K149" s="9"/>
      <c r="L149" s="9"/>
      <c r="M149" s="9"/>
      <c r="N149" s="9"/>
      <c r="O149" s="9"/>
      <c r="P149" s="9"/>
    </row>
    <row r="150" spans="1:16" ht="12.75">
      <c r="A150" s="114">
        <v>9</v>
      </c>
      <c r="B150" s="18" t="s">
        <v>151</v>
      </c>
      <c r="C150" s="102"/>
      <c r="D150" s="102"/>
      <c r="E150" s="102"/>
      <c r="F150" s="125"/>
      <c r="G150" s="8"/>
      <c r="H150" s="8"/>
      <c r="I150" s="8"/>
      <c r="J150" s="8"/>
      <c r="K150" s="9"/>
      <c r="L150" s="9"/>
      <c r="M150" s="9"/>
      <c r="N150" s="9"/>
      <c r="O150" s="9"/>
      <c r="P150" s="9"/>
    </row>
    <row r="151" spans="1:16" ht="12.75">
      <c r="A151" s="114"/>
      <c r="B151" s="18"/>
      <c r="C151" s="102"/>
      <c r="D151" s="102"/>
      <c r="E151" s="102"/>
      <c r="F151" s="125"/>
      <c r="G151" s="8"/>
      <c r="H151" s="8"/>
      <c r="I151" s="8"/>
      <c r="J151" s="8"/>
      <c r="K151" s="9"/>
      <c r="L151" s="9"/>
      <c r="M151" s="9"/>
      <c r="N151" s="9"/>
      <c r="O151" s="9"/>
      <c r="P151" s="9"/>
    </row>
    <row r="152" spans="1:16" ht="12.75">
      <c r="A152" s="126"/>
      <c r="B152" s="12" t="s">
        <v>152</v>
      </c>
      <c r="C152" s="102"/>
      <c r="D152" s="102"/>
      <c r="E152" s="103"/>
      <c r="F152" s="127"/>
      <c r="G152" s="8"/>
      <c r="H152" s="8"/>
      <c r="I152" s="8"/>
      <c r="J152" s="8"/>
      <c r="K152" s="9"/>
      <c r="L152" s="9"/>
      <c r="M152" s="9"/>
      <c r="N152" s="9"/>
      <c r="O152" s="9"/>
      <c r="P152" s="9"/>
    </row>
    <row r="153" spans="1:16" ht="12.75">
      <c r="A153" s="3"/>
      <c r="B153" s="102" t="s">
        <v>153</v>
      </c>
      <c r="C153" s="102"/>
      <c r="D153" s="102"/>
      <c r="E153" s="206" t="e">
        <f>F141</f>
        <v>#DIV/0!</v>
      </c>
      <c r="F153" s="220"/>
      <c r="G153" s="8"/>
      <c r="H153" s="8"/>
      <c r="I153" s="8"/>
      <c r="J153" s="8"/>
      <c r="K153" s="9"/>
      <c r="L153" s="9"/>
      <c r="M153" s="9"/>
      <c r="N153" s="9"/>
      <c r="O153" s="9"/>
      <c r="P153" s="9"/>
    </row>
    <row r="154" spans="1:16" ht="13.5" thickBot="1">
      <c r="A154" s="3"/>
      <c r="B154" s="102" t="s">
        <v>154</v>
      </c>
      <c r="C154" s="102"/>
      <c r="D154" s="102"/>
      <c r="E154" s="225">
        <f>F120</f>
        <v>0</v>
      </c>
      <c r="F154" s="221"/>
      <c r="G154" s="8"/>
      <c r="H154" s="8"/>
      <c r="I154" s="8"/>
      <c r="J154" s="8"/>
      <c r="K154" s="9"/>
      <c r="L154" s="9"/>
      <c r="M154" s="9"/>
      <c r="N154" s="9"/>
      <c r="O154" s="9"/>
      <c r="P154" s="9"/>
    </row>
    <row r="155" spans="1:16" ht="13.5" thickBot="1">
      <c r="A155" s="3"/>
      <c r="B155" s="102" t="s">
        <v>155</v>
      </c>
      <c r="C155" s="102"/>
      <c r="D155" s="102"/>
      <c r="E155" s="222"/>
      <c r="F155" s="219">
        <f>IF(hsc="",IF(avg="","",IF(avg="x",E153*E154,IF(avg=" ","","ERROR"))),IF(hsc="x","n/a","ERROR"))</f>
      </c>
      <c r="G155" s="8"/>
      <c r="H155" s="8"/>
      <c r="I155" s="8"/>
      <c r="J155" s="8"/>
      <c r="K155" s="9"/>
      <c r="L155" s="9"/>
      <c r="M155" s="9"/>
      <c r="N155" s="9"/>
      <c r="O155" s="9"/>
      <c r="P155" s="9"/>
    </row>
    <row r="156" spans="1:16" ht="12.75">
      <c r="A156" s="3"/>
      <c r="B156" s="102"/>
      <c r="C156" s="102"/>
      <c r="D156" s="102"/>
      <c r="E156" s="222"/>
      <c r="F156" s="223"/>
      <c r="G156" s="8"/>
      <c r="H156" s="8"/>
      <c r="I156" s="8"/>
      <c r="J156" s="8"/>
      <c r="K156" s="9"/>
      <c r="L156" s="9"/>
      <c r="M156" s="9"/>
      <c r="N156" s="9"/>
      <c r="O156" s="9"/>
      <c r="P156" s="9"/>
    </row>
    <row r="157" spans="1:16" ht="12.75">
      <c r="A157" s="3"/>
      <c r="B157" s="102" t="s">
        <v>156</v>
      </c>
      <c r="C157" s="102"/>
      <c r="D157" s="102"/>
      <c r="E157" s="222"/>
      <c r="F157" s="224"/>
      <c r="G157" s="8"/>
      <c r="H157" s="8"/>
      <c r="I157" s="8"/>
      <c r="J157" s="8"/>
      <c r="K157" s="9"/>
      <c r="L157" s="9"/>
      <c r="M157" s="9"/>
      <c r="N157" s="9"/>
      <c r="O157" s="9"/>
      <c r="P157" s="9"/>
    </row>
    <row r="158" spans="1:16" ht="12.75">
      <c r="A158" s="3"/>
      <c r="B158" s="102" t="s">
        <v>157</v>
      </c>
      <c r="C158" s="102"/>
      <c r="D158" s="102"/>
      <c r="E158" s="206" t="e">
        <f>F141</f>
        <v>#DIV/0!</v>
      </c>
      <c r="F158" s="220"/>
      <c r="G158" s="8"/>
      <c r="H158" s="8"/>
      <c r="I158" s="8"/>
      <c r="J158" s="8"/>
      <c r="K158" s="9"/>
      <c r="L158" s="9"/>
      <c r="M158" s="9"/>
      <c r="N158" s="9"/>
      <c r="O158" s="9"/>
      <c r="P158" s="9"/>
    </row>
    <row r="159" spans="1:16" ht="13.5" thickBot="1">
      <c r="A159" s="3"/>
      <c r="B159" s="102" t="s">
        <v>158</v>
      </c>
      <c r="C159" s="102"/>
      <c r="D159" s="102"/>
      <c r="E159" s="225">
        <f>F121</f>
        <v>0</v>
      </c>
      <c r="F159" s="221"/>
      <c r="G159" s="8"/>
      <c r="H159" s="8"/>
      <c r="I159" s="8"/>
      <c r="J159" s="8"/>
      <c r="K159" s="9"/>
      <c r="L159" s="9"/>
      <c r="M159" s="9"/>
      <c r="N159" s="9"/>
      <c r="O159" s="9"/>
      <c r="P159" s="9"/>
    </row>
    <row r="160" spans="1:16" ht="13.5" thickBot="1">
      <c r="A160" s="3"/>
      <c r="B160" s="102" t="s">
        <v>159</v>
      </c>
      <c r="C160" s="102"/>
      <c r="D160" s="102"/>
      <c r="E160" s="222"/>
      <c r="F160" s="219">
        <f>IF(hsc="",IF(avg="","",IF(avg="x",E158*E159,IF(avg=" ","","ERROR"))),IF(hsc="x","n/a","ERROR"))</f>
      </c>
      <c r="G160" s="8"/>
      <c r="H160" s="8"/>
      <c r="I160" s="8"/>
      <c r="J160" s="8"/>
      <c r="K160" s="9"/>
      <c r="L160" s="9"/>
      <c r="M160" s="9"/>
      <c r="N160" s="9"/>
      <c r="O160" s="9"/>
      <c r="P160" s="9"/>
    </row>
    <row r="161" spans="1:16" ht="12.75">
      <c r="A161" s="3"/>
      <c r="B161" s="102"/>
      <c r="C161" s="102"/>
      <c r="D161" s="102"/>
      <c r="E161" s="222"/>
      <c r="F161" s="223"/>
      <c r="G161" s="8"/>
      <c r="H161" s="8"/>
      <c r="I161" s="8"/>
      <c r="J161" s="8"/>
      <c r="K161" s="9"/>
      <c r="L161" s="9"/>
      <c r="M161" s="9"/>
      <c r="N161" s="9"/>
      <c r="O161" s="9"/>
      <c r="P161" s="9"/>
    </row>
    <row r="162" spans="1:16" ht="12.75">
      <c r="A162" s="3"/>
      <c r="B162" s="102" t="s">
        <v>160</v>
      </c>
      <c r="C162" s="102"/>
      <c r="D162" s="102"/>
      <c r="E162" s="222"/>
      <c r="F162" s="224"/>
      <c r="G162" s="8"/>
      <c r="H162" s="8"/>
      <c r="I162" s="8"/>
      <c r="J162" s="8"/>
      <c r="K162" s="9"/>
      <c r="L162" s="9"/>
      <c r="M162" s="9"/>
      <c r="N162" s="9"/>
      <c r="O162" s="9"/>
      <c r="P162" s="9"/>
    </row>
    <row r="163" spans="1:16" ht="12.75">
      <c r="A163" s="3"/>
      <c r="B163" s="102" t="s">
        <v>161</v>
      </c>
      <c r="C163" s="102"/>
      <c r="D163" s="102"/>
      <c r="E163" s="206" t="e">
        <f>F141</f>
        <v>#DIV/0!</v>
      </c>
      <c r="F163" s="220"/>
      <c r="G163" s="8"/>
      <c r="H163" s="8"/>
      <c r="I163" s="8"/>
      <c r="J163" s="8"/>
      <c r="K163" s="9"/>
      <c r="L163" s="9"/>
      <c r="M163" s="9"/>
      <c r="N163" s="9"/>
      <c r="O163" s="9"/>
      <c r="P163" s="9"/>
    </row>
    <row r="164" spans="1:16" ht="13.5" thickBot="1">
      <c r="A164" s="3"/>
      <c r="B164" s="102" t="s">
        <v>162</v>
      </c>
      <c r="C164" s="102"/>
      <c r="D164" s="102"/>
      <c r="E164" s="225">
        <f>F122</f>
        <v>0</v>
      </c>
      <c r="F164" s="221"/>
      <c r="G164" s="8"/>
      <c r="H164" s="8"/>
      <c r="I164" s="8"/>
      <c r="J164" s="8"/>
      <c r="K164" s="9"/>
      <c r="L164" s="9"/>
      <c r="M164" s="9"/>
      <c r="N164" s="9"/>
      <c r="O164" s="9"/>
      <c r="P164" s="9"/>
    </row>
    <row r="165" spans="1:16" ht="13.5" thickBot="1">
      <c r="A165" s="3"/>
      <c r="B165" s="102" t="s">
        <v>163</v>
      </c>
      <c r="C165" s="102"/>
      <c r="D165" s="102"/>
      <c r="E165" s="222"/>
      <c r="F165" s="219">
        <f>IF(hsc="",IF(avg="","",IF(avg="x",E163*E164,IF(avg=" ","","ERROR"))),IF(hsc="x","n/a","ERROR"))</f>
      </c>
      <c r="G165" s="8"/>
      <c r="H165" s="8"/>
      <c r="I165" s="8"/>
      <c r="J165" s="8"/>
      <c r="K165" s="9"/>
      <c r="L165" s="9"/>
      <c r="M165" s="9"/>
      <c r="N165" s="9"/>
      <c r="O165" s="9"/>
      <c r="P165" s="9"/>
    </row>
    <row r="166" spans="1:16" ht="12.75">
      <c r="A166" s="3"/>
      <c r="B166" s="102"/>
      <c r="C166" s="102"/>
      <c r="D166" s="102"/>
      <c r="E166" s="222"/>
      <c r="F166" s="223"/>
      <c r="G166" s="8"/>
      <c r="H166" s="8"/>
      <c r="I166" s="8"/>
      <c r="J166" s="8"/>
      <c r="K166" s="9"/>
      <c r="L166" s="9"/>
      <c r="M166" s="9"/>
      <c r="N166" s="9"/>
      <c r="O166" s="9"/>
      <c r="P166" s="9"/>
    </row>
    <row r="167" spans="1:16" ht="12.75">
      <c r="A167" s="3"/>
      <c r="B167" s="102" t="s">
        <v>164</v>
      </c>
      <c r="C167" s="102"/>
      <c r="D167" s="102"/>
      <c r="E167" s="222"/>
      <c r="F167" s="224"/>
      <c r="G167" s="8"/>
      <c r="H167" s="8"/>
      <c r="I167" s="8"/>
      <c r="J167" s="8"/>
      <c r="K167" s="9"/>
      <c r="L167" s="9"/>
      <c r="M167" s="9"/>
      <c r="N167" s="9"/>
      <c r="O167" s="9"/>
      <c r="P167" s="9"/>
    </row>
    <row r="168" spans="1:16" ht="12.75">
      <c r="A168" s="3"/>
      <c r="B168" s="102" t="s">
        <v>165</v>
      </c>
      <c r="C168" s="102"/>
      <c r="D168" s="102"/>
      <c r="E168" s="206" t="e">
        <f>F141</f>
        <v>#DIV/0!</v>
      </c>
      <c r="F168" s="220"/>
      <c r="G168" s="8"/>
      <c r="H168" s="8"/>
      <c r="I168" s="8"/>
      <c r="J168" s="8"/>
      <c r="K168" s="9"/>
      <c r="L168" s="9"/>
      <c r="M168" s="9"/>
      <c r="N168" s="9"/>
      <c r="O168" s="9"/>
      <c r="P168" s="9"/>
    </row>
    <row r="169" spans="1:16" ht="13.5" thickBot="1">
      <c r="A169" s="3"/>
      <c r="B169" s="102" t="s">
        <v>166</v>
      </c>
      <c r="C169" s="102"/>
      <c r="D169" s="102"/>
      <c r="E169" s="225">
        <f>F123</f>
        <v>0</v>
      </c>
      <c r="F169" s="221"/>
      <c r="G169" s="8"/>
      <c r="H169" s="8"/>
      <c r="I169" s="8"/>
      <c r="J169" s="8"/>
      <c r="K169" s="9"/>
      <c r="L169" s="9"/>
      <c r="M169" s="9"/>
      <c r="N169" s="9"/>
      <c r="O169" s="9"/>
      <c r="P169" s="9"/>
    </row>
    <row r="170" spans="1:16" ht="13.5" thickBot="1">
      <c r="A170" s="3"/>
      <c r="B170" s="102" t="s">
        <v>167</v>
      </c>
      <c r="C170" s="102"/>
      <c r="D170" s="102"/>
      <c r="E170" s="222"/>
      <c r="F170" s="219">
        <f>IF(hsc="",IF(avg="","",IF(avg="x",E168*E169,IF(avg=" ","","ERROR"))),IF(hsc="x","n/a","ERROR"))</f>
      </c>
      <c r="G170" s="8"/>
      <c r="H170" s="8"/>
      <c r="I170" s="8"/>
      <c r="J170" s="8"/>
      <c r="K170" s="9"/>
      <c r="L170" s="9"/>
      <c r="M170" s="9"/>
      <c r="N170" s="9"/>
      <c r="O170" s="9"/>
      <c r="P170" s="9"/>
    </row>
    <row r="171" spans="1:16" ht="12.75">
      <c r="A171" s="3"/>
      <c r="B171" s="102"/>
      <c r="C171" s="102"/>
      <c r="D171" s="102"/>
      <c r="E171" s="222"/>
      <c r="F171" s="223"/>
      <c r="G171" s="8"/>
      <c r="H171" s="8"/>
      <c r="I171" s="8"/>
      <c r="J171" s="8"/>
      <c r="K171" s="9"/>
      <c r="L171" s="9"/>
      <c r="M171" s="9"/>
      <c r="N171" s="9"/>
      <c r="O171" s="9"/>
      <c r="P171" s="9"/>
    </row>
    <row r="172" spans="1:16" ht="12.75">
      <c r="A172" s="3"/>
      <c r="B172" s="128" t="s">
        <v>168</v>
      </c>
      <c r="C172" s="102"/>
      <c r="D172" s="102"/>
      <c r="E172" s="222"/>
      <c r="F172" s="224" t="s">
        <v>31</v>
      </c>
      <c r="G172" s="8"/>
      <c r="H172" s="8"/>
      <c r="I172" s="8"/>
      <c r="J172" s="8"/>
      <c r="K172" s="9"/>
      <c r="L172" s="9"/>
      <c r="M172" s="9"/>
      <c r="N172" s="9"/>
      <c r="O172" s="9"/>
      <c r="P172" s="9"/>
    </row>
    <row r="173" spans="1:16" ht="12.75">
      <c r="A173" s="3"/>
      <c r="B173" s="102" t="s">
        <v>169</v>
      </c>
      <c r="C173" s="102"/>
      <c r="D173" s="102"/>
      <c r="E173" s="206" t="e">
        <f>F141</f>
        <v>#DIV/0!</v>
      </c>
      <c r="F173" s="220"/>
      <c r="G173" s="8"/>
      <c r="H173" s="8"/>
      <c r="I173" s="8"/>
      <c r="J173" s="8"/>
      <c r="K173" s="9"/>
      <c r="L173" s="9"/>
      <c r="M173" s="9"/>
      <c r="N173" s="9"/>
      <c r="O173" s="9"/>
      <c r="P173" s="9"/>
    </row>
    <row r="174" spans="1:16" ht="13.5" thickBot="1">
      <c r="A174" s="3"/>
      <c r="B174" s="102" t="s">
        <v>170</v>
      </c>
      <c r="C174" s="102"/>
      <c r="D174" s="102"/>
      <c r="E174" s="225">
        <f>F126</f>
        <v>0</v>
      </c>
      <c r="F174" s="221"/>
      <c r="G174" s="8"/>
      <c r="H174" s="8"/>
      <c r="I174" s="8"/>
      <c r="J174" s="8"/>
      <c r="K174" s="9"/>
      <c r="L174" s="9"/>
      <c r="M174" s="9"/>
      <c r="N174" s="9"/>
      <c r="O174" s="9"/>
      <c r="P174" s="9"/>
    </row>
    <row r="175" spans="1:16" ht="13.5" thickBot="1">
      <c r="A175" s="3"/>
      <c r="B175" s="102" t="s">
        <v>171</v>
      </c>
      <c r="C175" s="102"/>
      <c r="D175" s="102"/>
      <c r="E175" s="222"/>
      <c r="F175" s="219">
        <f>IF(hsc="",IF(avg="","",IF(avg="x",E173*E174,IF(avg=" ","","ERROR"))),IF(hsc="x","n/a","ERROR"))</f>
      </c>
      <c r="G175" s="8"/>
      <c r="H175" s="8"/>
      <c r="I175" s="8"/>
      <c r="J175" s="8"/>
      <c r="K175" s="9"/>
      <c r="L175" s="9"/>
      <c r="M175" s="9"/>
      <c r="N175" s="9"/>
      <c r="O175" s="9"/>
      <c r="P175" s="9"/>
    </row>
    <row r="176" spans="1:16" ht="12.75">
      <c r="A176" s="3"/>
      <c r="B176" s="102"/>
      <c r="C176" s="102"/>
      <c r="D176" s="102"/>
      <c r="E176" s="222"/>
      <c r="F176" s="223"/>
      <c r="G176" s="8"/>
      <c r="H176" s="8"/>
      <c r="I176" s="8"/>
      <c r="J176" s="8"/>
      <c r="K176" s="9"/>
      <c r="L176" s="9"/>
      <c r="M176" s="9"/>
      <c r="N176" s="9"/>
      <c r="O176" s="9"/>
      <c r="P176" s="9"/>
    </row>
    <row r="177" spans="1:16" ht="12.75">
      <c r="A177" s="3"/>
      <c r="B177" s="102" t="s">
        <v>172</v>
      </c>
      <c r="C177" s="102"/>
      <c r="D177" s="102"/>
      <c r="E177" s="206" t="e">
        <f>F141</f>
        <v>#DIV/0!</v>
      </c>
      <c r="F177" s="220"/>
      <c r="G177" s="8"/>
      <c r="H177" s="8"/>
      <c r="I177" s="8"/>
      <c r="J177" s="8"/>
      <c r="K177" s="9"/>
      <c r="L177" s="9"/>
      <c r="M177" s="9"/>
      <c r="N177" s="9"/>
      <c r="O177" s="9"/>
      <c r="P177" s="9"/>
    </row>
    <row r="178" spans="1:16" ht="13.5" thickBot="1">
      <c r="A178" s="3"/>
      <c r="B178" s="102" t="s">
        <v>173</v>
      </c>
      <c r="C178" s="102"/>
      <c r="D178" s="102"/>
      <c r="E178" s="225">
        <f>F128</f>
        <v>0</v>
      </c>
      <c r="F178" s="221"/>
      <c r="G178" s="8"/>
      <c r="H178" s="8"/>
      <c r="I178" s="8"/>
      <c r="J178" s="8"/>
      <c r="K178" s="9"/>
      <c r="L178" s="9"/>
      <c r="M178" s="9"/>
      <c r="N178" s="9"/>
      <c r="O178" s="9"/>
      <c r="P178" s="9"/>
    </row>
    <row r="179" spans="1:16" ht="13.5" thickBot="1">
      <c r="A179" s="3"/>
      <c r="B179" s="102" t="s">
        <v>174</v>
      </c>
      <c r="C179" s="102"/>
      <c r="D179" s="102"/>
      <c r="E179" s="222"/>
      <c r="F179" s="219">
        <f>IF(hsc="",IF(avg="","",IF(avg="x",E177*E178,IF(avg=" ","","ERROR"))),IF(hsc="x","n/a","ERROR"))</f>
      </c>
      <c r="G179" s="8"/>
      <c r="H179" s="8"/>
      <c r="I179" s="8"/>
      <c r="J179" s="8"/>
      <c r="K179" s="9"/>
      <c r="L179" s="9"/>
      <c r="M179" s="9"/>
      <c r="N179" s="9"/>
      <c r="O179" s="9"/>
      <c r="P179" s="9"/>
    </row>
    <row r="180" spans="1:16" ht="12.75">
      <c r="A180" s="3"/>
      <c r="B180" s="102"/>
      <c r="C180" s="102"/>
      <c r="D180" s="102"/>
      <c r="E180" s="222"/>
      <c r="F180" s="223"/>
      <c r="G180" s="8"/>
      <c r="H180" s="8"/>
      <c r="I180" s="8"/>
      <c r="J180" s="8"/>
      <c r="K180" s="9"/>
      <c r="L180" s="9"/>
      <c r="M180" s="9"/>
      <c r="N180" s="9"/>
      <c r="O180" s="9"/>
      <c r="P180" s="9"/>
    </row>
    <row r="181" spans="1:16" ht="12.75">
      <c r="A181" s="3"/>
      <c r="B181" s="102" t="s">
        <v>175</v>
      </c>
      <c r="C181" s="102"/>
      <c r="D181" s="102"/>
      <c r="E181" s="206" t="e">
        <f>F141</f>
        <v>#DIV/0!</v>
      </c>
      <c r="F181" s="220"/>
      <c r="G181" s="8"/>
      <c r="H181" s="8"/>
      <c r="I181" s="8"/>
      <c r="J181" s="8"/>
      <c r="K181" s="9"/>
      <c r="L181" s="9"/>
      <c r="M181" s="9"/>
      <c r="N181" s="9"/>
      <c r="O181" s="9"/>
      <c r="P181" s="9"/>
    </row>
    <row r="182" spans="1:16" ht="13.5" thickBot="1">
      <c r="A182" s="3"/>
      <c r="B182" s="102" t="s">
        <v>176</v>
      </c>
      <c r="C182" s="102"/>
      <c r="D182" s="102"/>
      <c r="E182" s="225">
        <f>F130</f>
        <v>0</v>
      </c>
      <c r="F182" s="221"/>
      <c r="G182" s="8"/>
      <c r="H182" s="8"/>
      <c r="I182" s="8"/>
      <c r="J182" s="8"/>
      <c r="K182" s="9"/>
      <c r="L182" s="9"/>
      <c r="M182" s="9"/>
      <c r="N182" s="9"/>
      <c r="O182" s="9"/>
      <c r="P182" s="9"/>
    </row>
    <row r="183" spans="1:16" ht="13.5" thickBot="1">
      <c r="A183" s="3"/>
      <c r="B183" s="102" t="s">
        <v>177</v>
      </c>
      <c r="C183" s="102"/>
      <c r="D183" s="102"/>
      <c r="E183" s="222"/>
      <c r="F183" s="219">
        <f>IF(hsc="",IF(avg="","",IF(avg="x",E181*E182,IF(avg=" ","","ERROR"))),IF(hsc="x","n/a","ERROR"))</f>
      </c>
      <c r="G183" s="8"/>
      <c r="H183" s="8"/>
      <c r="I183" s="8"/>
      <c r="J183" s="8"/>
      <c r="K183" s="9"/>
      <c r="L183" s="9"/>
      <c r="M183" s="9"/>
      <c r="N183" s="9"/>
      <c r="O183" s="9"/>
      <c r="P183" s="9"/>
    </row>
    <row r="184" spans="1:16" ht="12.75">
      <c r="A184" s="103"/>
      <c r="B184" s="103"/>
      <c r="C184" s="103"/>
      <c r="D184" s="103"/>
      <c r="E184" s="103"/>
      <c r="F184" s="116"/>
      <c r="G184" s="8"/>
      <c r="H184" s="8"/>
      <c r="I184" s="8"/>
      <c r="J184" s="8"/>
      <c r="K184" s="9"/>
      <c r="L184" s="9"/>
      <c r="M184" s="9"/>
      <c r="N184" s="9"/>
      <c r="O184" s="9"/>
      <c r="P184" s="9"/>
    </row>
    <row r="185" spans="1:16" ht="12.75">
      <c r="A185" s="103"/>
      <c r="B185" s="103"/>
      <c r="C185" s="103"/>
      <c r="D185" s="103"/>
      <c r="E185" s="103"/>
      <c r="F185" s="116"/>
      <c r="G185" s="8"/>
      <c r="H185" s="8"/>
      <c r="I185" s="8"/>
      <c r="J185" s="8"/>
      <c r="K185" s="9"/>
      <c r="L185" s="9"/>
      <c r="M185" s="9"/>
      <c r="N185" s="9"/>
      <c r="O185" s="9"/>
      <c r="P185" s="9"/>
    </row>
    <row r="186" spans="1:16" ht="12.75">
      <c r="A186" s="103"/>
      <c r="B186" s="103"/>
      <c r="C186" s="103"/>
      <c r="D186" s="103"/>
      <c r="E186" s="103"/>
      <c r="F186" s="129"/>
      <c r="G186" s="8"/>
      <c r="H186" s="8"/>
      <c r="I186" s="8"/>
      <c r="J186" s="8"/>
      <c r="K186" s="9"/>
      <c r="L186" s="9"/>
      <c r="M186" s="9"/>
      <c r="N186" s="9"/>
      <c r="O186" s="9"/>
      <c r="P186" s="9"/>
    </row>
    <row r="187" spans="1:16" ht="9.75" customHeight="1">
      <c r="A187" s="130" t="s">
        <v>178</v>
      </c>
      <c r="B187" s="12"/>
      <c r="C187" s="131"/>
      <c r="D187" s="131"/>
      <c r="E187" s="131"/>
      <c r="F187" s="132" t="s">
        <v>179</v>
      </c>
      <c r="G187" s="133" t="s">
        <v>180</v>
      </c>
      <c r="H187" s="133" t="s">
        <v>181</v>
      </c>
      <c r="I187" s="8"/>
      <c r="J187" s="8"/>
      <c r="K187" s="9"/>
      <c r="L187" s="9"/>
      <c r="M187" s="9"/>
      <c r="N187" s="9"/>
      <c r="O187" s="9"/>
      <c r="P187" s="9"/>
    </row>
    <row r="188" spans="1:16" ht="9.75" customHeight="1">
      <c r="A188" s="134"/>
      <c r="B188" s="135" t="s">
        <v>182</v>
      </c>
      <c r="C188" s="136"/>
      <c r="D188" s="136"/>
      <c r="E188" s="136"/>
      <c r="F188" s="245" t="s">
        <v>108</v>
      </c>
      <c r="G188" s="246" t="s">
        <v>109</v>
      </c>
      <c r="H188" s="246" t="s">
        <v>110</v>
      </c>
      <c r="I188" s="8"/>
      <c r="J188" s="8"/>
      <c r="K188" s="9"/>
      <c r="L188" s="9"/>
      <c r="M188" s="9"/>
      <c r="N188" s="9"/>
      <c r="O188" s="9"/>
      <c r="P188" s="9"/>
    </row>
    <row r="189" spans="1:16" ht="12.75">
      <c r="A189" s="137">
        <v>10</v>
      </c>
      <c r="B189" s="102" t="s">
        <v>183</v>
      </c>
      <c r="C189" s="102"/>
      <c r="D189" s="102"/>
      <c r="E189" s="102"/>
      <c r="F189" s="225">
        <f>C104</f>
        <v>0</v>
      </c>
      <c r="G189" s="225">
        <f>D104</f>
        <v>0</v>
      </c>
      <c r="H189" s="225">
        <f>E104</f>
        <v>0</v>
      </c>
      <c r="I189" s="8"/>
      <c r="J189" s="8"/>
      <c r="K189" s="9"/>
      <c r="L189" s="9"/>
      <c r="M189" s="9"/>
      <c r="N189" s="9"/>
      <c r="O189" s="9"/>
      <c r="P189" s="9"/>
    </row>
    <row r="190" spans="1:16" ht="12.75">
      <c r="A190" s="137">
        <v>11</v>
      </c>
      <c r="B190" s="102" t="s">
        <v>184</v>
      </c>
      <c r="C190" s="102"/>
      <c r="D190" s="102"/>
      <c r="E190" s="102"/>
      <c r="F190" s="206" t="e">
        <f>$F$141</f>
        <v>#DIV/0!</v>
      </c>
      <c r="G190" s="206" t="e">
        <f>$F$141</f>
        <v>#DIV/0!</v>
      </c>
      <c r="H190" s="206" t="e">
        <f>$F$141</f>
        <v>#DIV/0!</v>
      </c>
      <c r="I190" s="8"/>
      <c r="J190" s="8"/>
      <c r="K190" s="9"/>
      <c r="L190" s="9"/>
      <c r="M190" s="9"/>
      <c r="N190" s="9"/>
      <c r="O190" s="9"/>
      <c r="P190" s="9"/>
    </row>
    <row r="191" spans="1:16" ht="12.75">
      <c r="A191" s="137">
        <v>12</v>
      </c>
      <c r="B191" s="102" t="s">
        <v>185</v>
      </c>
      <c r="C191" s="102"/>
      <c r="D191" s="102"/>
      <c r="E191" s="102"/>
      <c r="F191" s="206" t="e">
        <f>F190*F189</f>
        <v>#DIV/0!</v>
      </c>
      <c r="G191" s="206" t="e">
        <f>G190*G189</f>
        <v>#DIV/0!</v>
      </c>
      <c r="H191" s="206" t="e">
        <f>H190*H189</f>
        <v>#DIV/0!</v>
      </c>
      <c r="I191" s="8"/>
      <c r="J191" s="8"/>
      <c r="K191" s="9"/>
      <c r="L191" s="9"/>
      <c r="M191" s="9"/>
      <c r="N191" s="9"/>
      <c r="O191" s="9"/>
      <c r="P191" s="9"/>
    </row>
    <row r="192" spans="1:16" ht="12.75">
      <c r="A192" s="137">
        <v>13</v>
      </c>
      <c r="B192" s="102" t="s">
        <v>186</v>
      </c>
      <c r="C192" s="102"/>
      <c r="D192" s="102"/>
      <c r="E192" s="102"/>
      <c r="F192" s="206" t="e">
        <f>C113</f>
        <v>#DIV/0!</v>
      </c>
      <c r="G192" s="206" t="e">
        <f>D113</f>
        <v>#DIV/0!</v>
      </c>
      <c r="H192" s="206" t="e">
        <f>E113</f>
        <v>#DIV/0!</v>
      </c>
      <c r="I192" s="8"/>
      <c r="J192" s="8"/>
      <c r="K192" s="9"/>
      <c r="L192" s="9"/>
      <c r="M192" s="9"/>
      <c r="N192" s="9"/>
      <c r="O192" s="9"/>
      <c r="P192" s="9"/>
    </row>
    <row r="193" spans="1:16" ht="12.75">
      <c r="A193" s="137">
        <v>14</v>
      </c>
      <c r="B193" s="102" t="s">
        <v>187</v>
      </c>
      <c r="C193" s="102"/>
      <c r="D193" s="102"/>
      <c r="E193" s="102"/>
      <c r="F193" s="206" t="e">
        <f>F191+F192</f>
        <v>#DIV/0!</v>
      </c>
      <c r="G193" s="206" t="e">
        <f>G191+G192</f>
        <v>#DIV/0!</v>
      </c>
      <c r="H193" s="206" t="e">
        <f>H191+H192</f>
        <v>#DIV/0!</v>
      </c>
      <c r="I193" s="8"/>
      <c r="J193" s="8"/>
      <c r="K193" s="9"/>
      <c r="L193" s="9"/>
      <c r="M193" s="9"/>
      <c r="N193" s="9"/>
      <c r="O193" s="9"/>
      <c r="P193" s="9"/>
    </row>
    <row r="194" spans="1:16" ht="12.75">
      <c r="A194" s="137">
        <v>15</v>
      </c>
      <c r="B194" s="102" t="s">
        <v>188</v>
      </c>
      <c r="C194" s="102"/>
      <c r="D194" s="102"/>
      <c r="E194" s="102"/>
      <c r="F194" s="225">
        <f>C105</f>
        <v>0</v>
      </c>
      <c r="G194" s="225">
        <f>D105</f>
        <v>0</v>
      </c>
      <c r="H194" s="225">
        <f>E105</f>
        <v>0</v>
      </c>
      <c r="I194" s="8"/>
      <c r="J194" s="8"/>
      <c r="K194" s="9"/>
      <c r="L194" s="9"/>
      <c r="M194" s="9"/>
      <c r="N194" s="9"/>
      <c r="O194" s="9"/>
      <c r="P194" s="9"/>
    </row>
    <row r="195" spans="1:16" ht="13.5" thickBot="1">
      <c r="A195" s="137">
        <v>16</v>
      </c>
      <c r="B195" s="102" t="s">
        <v>189</v>
      </c>
      <c r="C195" s="102"/>
      <c r="D195" s="102"/>
      <c r="E195" s="102"/>
      <c r="F195" s="206">
        <f>IF(F194=0,0,F193/F194)</f>
        <v>0</v>
      </c>
      <c r="G195" s="206">
        <f>IF(G194=0,0,G193/G194)</f>
        <v>0</v>
      </c>
      <c r="H195" s="206">
        <f>IF(H194=0,0,H193/H194)</f>
        <v>0</v>
      </c>
      <c r="I195" s="8"/>
      <c r="J195" s="8"/>
      <c r="K195" s="9"/>
      <c r="L195" s="9"/>
      <c r="M195" s="9"/>
      <c r="N195" s="9"/>
      <c r="O195" s="9"/>
      <c r="P195" s="9"/>
    </row>
    <row r="196" spans="1:16" ht="13.5" thickBot="1">
      <c r="A196" s="137">
        <v>17</v>
      </c>
      <c r="B196" s="102" t="s">
        <v>190</v>
      </c>
      <c r="C196" s="102"/>
      <c r="D196" s="102"/>
      <c r="E196" s="102"/>
      <c r="F196" s="226">
        <f>F195/12</f>
        <v>0</v>
      </c>
      <c r="G196" s="227">
        <f>G195/12</f>
        <v>0</v>
      </c>
      <c r="H196" s="228">
        <f>H195/12</f>
        <v>0</v>
      </c>
      <c r="I196" s="8"/>
      <c r="J196" s="8"/>
      <c r="K196" s="9"/>
      <c r="L196" s="9"/>
      <c r="M196" s="9"/>
      <c r="N196" s="9"/>
      <c r="O196" s="9"/>
      <c r="P196" s="9"/>
    </row>
    <row r="197" spans="1:16" ht="12.75">
      <c r="A197" s="138"/>
      <c r="B197" s="102"/>
      <c r="C197" s="103"/>
      <c r="D197" s="103"/>
      <c r="E197" s="103"/>
      <c r="F197" s="139"/>
      <c r="G197" s="8"/>
      <c r="H197" s="8"/>
      <c r="I197" s="8"/>
      <c r="J197" s="8"/>
      <c r="K197" s="9"/>
      <c r="L197" s="9"/>
      <c r="M197" s="9"/>
      <c r="N197" s="9"/>
      <c r="O197" s="9"/>
      <c r="P197" s="9"/>
    </row>
    <row r="198" spans="1:16" ht="9.75" customHeight="1">
      <c r="A198" s="140" t="s">
        <v>191</v>
      </c>
      <c r="B198" s="12"/>
      <c r="C198" s="131"/>
      <c r="D198" s="131"/>
      <c r="E198" s="131"/>
      <c r="F198" s="132" t="s">
        <v>179</v>
      </c>
      <c r="G198" s="133" t="s">
        <v>180</v>
      </c>
      <c r="H198" s="133" t="s">
        <v>181</v>
      </c>
      <c r="I198" s="8"/>
      <c r="J198" s="8"/>
      <c r="K198" s="9"/>
      <c r="L198" s="9"/>
      <c r="M198" s="9"/>
      <c r="N198" s="9"/>
      <c r="O198" s="9"/>
      <c r="P198" s="9"/>
    </row>
    <row r="199" spans="1:16" ht="9.75" customHeight="1">
      <c r="A199" s="141"/>
      <c r="B199" s="135" t="s">
        <v>192</v>
      </c>
      <c r="C199" s="136"/>
      <c r="D199" s="136"/>
      <c r="E199" s="136"/>
      <c r="F199" s="245" t="s">
        <v>111</v>
      </c>
      <c r="G199" s="246" t="s">
        <v>112</v>
      </c>
      <c r="H199" s="246" t="s">
        <v>113</v>
      </c>
      <c r="I199" s="8"/>
      <c r="J199" s="8"/>
      <c r="K199" s="9"/>
      <c r="L199" s="9"/>
      <c r="M199" s="9"/>
      <c r="N199" s="9"/>
      <c r="O199" s="9"/>
      <c r="P199" s="9"/>
    </row>
    <row r="200" spans="1:16" ht="12.75">
      <c r="A200" s="137">
        <v>18</v>
      </c>
      <c r="B200" s="102" t="s">
        <v>183</v>
      </c>
      <c r="C200" s="102"/>
      <c r="D200" s="102"/>
      <c r="E200" s="102"/>
      <c r="F200" s="225">
        <f>F104</f>
        <v>0</v>
      </c>
      <c r="G200" s="225">
        <f>G104</f>
        <v>0</v>
      </c>
      <c r="H200" s="225">
        <f>H104</f>
        <v>0</v>
      </c>
      <c r="I200" s="8"/>
      <c r="J200" s="8"/>
      <c r="K200" s="9"/>
      <c r="L200" s="9"/>
      <c r="M200" s="9"/>
      <c r="N200" s="9"/>
      <c r="O200" s="9"/>
      <c r="P200" s="9"/>
    </row>
    <row r="201" spans="1:16" ht="12.75">
      <c r="A201" s="137">
        <v>19</v>
      </c>
      <c r="B201" s="102" t="s">
        <v>184</v>
      </c>
      <c r="C201" s="102"/>
      <c r="D201" s="102"/>
      <c r="E201" s="102"/>
      <c r="F201" s="206" t="e">
        <f>$F$141</f>
        <v>#DIV/0!</v>
      </c>
      <c r="G201" s="206" t="e">
        <f>$F$141</f>
        <v>#DIV/0!</v>
      </c>
      <c r="H201" s="206" t="e">
        <f>$F$141</f>
        <v>#DIV/0!</v>
      </c>
      <c r="I201" s="8"/>
      <c r="J201" s="8"/>
      <c r="K201" s="9"/>
      <c r="L201" s="9"/>
      <c r="M201" s="9"/>
      <c r="N201" s="9"/>
      <c r="O201" s="9"/>
      <c r="P201" s="9"/>
    </row>
    <row r="202" spans="1:16" ht="12.75">
      <c r="A202" s="137">
        <v>20</v>
      </c>
      <c r="B202" s="102" t="s">
        <v>193</v>
      </c>
      <c r="C202" s="102"/>
      <c r="D202" s="102"/>
      <c r="E202" s="102"/>
      <c r="F202" s="206" t="e">
        <f>F201*F200</f>
        <v>#DIV/0!</v>
      </c>
      <c r="G202" s="206" t="e">
        <f>G201*G200</f>
        <v>#DIV/0!</v>
      </c>
      <c r="H202" s="206" t="e">
        <f>H201*H200</f>
        <v>#DIV/0!</v>
      </c>
      <c r="I202" s="8"/>
      <c r="J202" s="8"/>
      <c r="K202" s="9"/>
      <c r="L202" s="9"/>
      <c r="M202" s="9"/>
      <c r="N202" s="9"/>
      <c r="O202" s="9"/>
      <c r="P202" s="9"/>
    </row>
    <row r="203" spans="1:16" ht="12.75">
      <c r="A203" s="137">
        <v>21</v>
      </c>
      <c r="B203" s="102" t="s">
        <v>194</v>
      </c>
      <c r="C203" s="102"/>
      <c r="D203" s="102"/>
      <c r="E203" s="102"/>
      <c r="F203" s="206" t="e">
        <f>F113</f>
        <v>#DIV/0!</v>
      </c>
      <c r="G203" s="206" t="e">
        <f>G113</f>
        <v>#DIV/0!</v>
      </c>
      <c r="H203" s="206" t="e">
        <f>H113</f>
        <v>#DIV/0!</v>
      </c>
      <c r="I203" s="8"/>
      <c r="J203" s="8"/>
      <c r="K203" s="9"/>
      <c r="L203" s="9"/>
      <c r="M203" s="9"/>
      <c r="N203" s="9"/>
      <c r="O203" s="9"/>
      <c r="P203" s="9"/>
    </row>
    <row r="204" spans="1:16" ht="12.75">
      <c r="A204" s="137">
        <v>22</v>
      </c>
      <c r="B204" s="102" t="s">
        <v>195</v>
      </c>
      <c r="C204" s="102"/>
      <c r="D204" s="102"/>
      <c r="E204" s="102"/>
      <c r="F204" s="206" t="e">
        <f>F203+F202</f>
        <v>#DIV/0!</v>
      </c>
      <c r="G204" s="206" t="e">
        <f>G203+G202</f>
        <v>#DIV/0!</v>
      </c>
      <c r="H204" s="206" t="e">
        <f>H203+H202</f>
        <v>#DIV/0!</v>
      </c>
      <c r="I204" s="8"/>
      <c r="J204" s="8"/>
      <c r="K204" s="9"/>
      <c r="L204" s="9"/>
      <c r="M204" s="9"/>
      <c r="N204" s="9"/>
      <c r="O204" s="9"/>
      <c r="P204" s="9"/>
    </row>
    <row r="205" spans="1:16" ht="12.75">
      <c r="A205" s="137">
        <v>23</v>
      </c>
      <c r="B205" s="102" t="s">
        <v>196</v>
      </c>
      <c r="C205" s="102"/>
      <c r="D205" s="102"/>
      <c r="E205" s="102"/>
      <c r="F205" s="225">
        <f>F105</f>
        <v>0</v>
      </c>
      <c r="G205" s="225">
        <f>G105</f>
        <v>0</v>
      </c>
      <c r="H205" s="225">
        <f>H105</f>
        <v>0</v>
      </c>
      <c r="I205" s="8"/>
      <c r="J205" s="8"/>
      <c r="K205" s="9"/>
      <c r="L205" s="9"/>
      <c r="M205" s="9"/>
      <c r="N205" s="9"/>
      <c r="O205" s="9"/>
      <c r="P205" s="9"/>
    </row>
    <row r="206" spans="1:16" ht="13.5" thickBot="1">
      <c r="A206" s="137">
        <v>24</v>
      </c>
      <c r="B206" s="102" t="s">
        <v>197</v>
      </c>
      <c r="C206" s="102"/>
      <c r="D206" s="102"/>
      <c r="E206" s="102"/>
      <c r="F206" s="206">
        <f>IF(F205=0,0,F204/F205)</f>
        <v>0</v>
      </c>
      <c r="G206" s="206">
        <f>IF(G205=0,0,G204/G205)</f>
        <v>0</v>
      </c>
      <c r="H206" s="206">
        <f>IF(H205=0,0,H204/H205)</f>
        <v>0</v>
      </c>
      <c r="I206" s="8"/>
      <c r="J206" s="8"/>
      <c r="K206" s="9"/>
      <c r="L206" s="9"/>
      <c r="M206" s="9"/>
      <c r="N206" s="9"/>
      <c r="O206" s="9"/>
      <c r="P206" s="9"/>
    </row>
    <row r="207" spans="1:16" ht="13.5" thickBot="1">
      <c r="A207" s="137">
        <v>25</v>
      </c>
      <c r="B207" s="102" t="s">
        <v>198</v>
      </c>
      <c r="C207" s="102"/>
      <c r="D207" s="102"/>
      <c r="E207" s="102"/>
      <c r="F207" s="226">
        <f>F206/12</f>
        <v>0</v>
      </c>
      <c r="G207" s="227">
        <f>G206/12</f>
        <v>0</v>
      </c>
      <c r="H207" s="228">
        <f>H206/12</f>
        <v>0</v>
      </c>
      <c r="I207" s="8"/>
      <c r="J207" s="8"/>
      <c r="K207" s="9"/>
      <c r="L207" s="9"/>
      <c r="M207" s="9"/>
      <c r="N207" s="9"/>
      <c r="O207" s="9"/>
      <c r="P207" s="9"/>
    </row>
    <row r="208" spans="1:16" ht="12.75">
      <c r="A208" s="142"/>
      <c r="B208" s="103"/>
      <c r="C208" s="103"/>
      <c r="D208" s="103"/>
      <c r="E208" s="103"/>
      <c r="F208" s="139"/>
      <c r="G208" s="8"/>
      <c r="H208" s="8"/>
      <c r="I208" s="8"/>
      <c r="J208" s="8"/>
      <c r="K208" s="9"/>
      <c r="L208" s="9"/>
      <c r="M208" s="9"/>
      <c r="N208" s="9"/>
      <c r="O208" s="9"/>
      <c r="P208" s="9"/>
    </row>
    <row r="209" spans="1:16" ht="12.75">
      <c r="A209" s="143" t="s">
        <v>199</v>
      </c>
      <c r="B209" s="102"/>
      <c r="C209" s="102"/>
      <c r="D209" s="102"/>
      <c r="E209" s="102"/>
      <c r="F209" s="144"/>
      <c r="G209" s="8"/>
      <c r="H209" s="8"/>
      <c r="I209" s="8"/>
      <c r="J209" s="8"/>
      <c r="K209" s="9"/>
      <c r="L209" s="9"/>
      <c r="M209" s="9"/>
      <c r="N209" s="9"/>
      <c r="O209" s="9"/>
      <c r="P209" s="9"/>
    </row>
    <row r="210" spans="1:16" ht="12.75">
      <c r="A210" s="137">
        <v>26</v>
      </c>
      <c r="B210" s="102" t="s">
        <v>183</v>
      </c>
      <c r="C210" s="102"/>
      <c r="D210" s="102"/>
      <c r="E210" s="102"/>
      <c r="F210" s="225">
        <f>I104</f>
        <v>0</v>
      </c>
      <c r="G210" s="8"/>
      <c r="H210" s="8"/>
      <c r="I210" s="8"/>
      <c r="J210" s="8"/>
      <c r="K210" s="9"/>
      <c r="L210" s="9"/>
      <c r="M210" s="9"/>
      <c r="N210" s="9"/>
      <c r="O210" s="9"/>
      <c r="P210" s="9"/>
    </row>
    <row r="211" spans="1:16" ht="12.75">
      <c r="A211" s="137">
        <v>27</v>
      </c>
      <c r="B211" s="102" t="s">
        <v>184</v>
      </c>
      <c r="C211" s="102"/>
      <c r="D211" s="102"/>
      <c r="E211" s="102"/>
      <c r="F211" s="206" t="e">
        <f>$F$141</f>
        <v>#DIV/0!</v>
      </c>
      <c r="G211" s="8"/>
      <c r="H211" s="8"/>
      <c r="I211" s="8"/>
      <c r="J211" s="8"/>
      <c r="K211" s="9"/>
      <c r="L211" s="9"/>
      <c r="M211" s="9"/>
      <c r="N211" s="9"/>
      <c r="O211" s="9"/>
      <c r="P211" s="9"/>
    </row>
    <row r="212" spans="1:16" ht="12.75">
      <c r="A212" s="137">
        <v>28</v>
      </c>
      <c r="B212" s="102" t="s">
        <v>200</v>
      </c>
      <c r="C212" s="102"/>
      <c r="D212" s="102"/>
      <c r="E212" s="102"/>
      <c r="F212" s="206" t="e">
        <f>F211*F210</f>
        <v>#DIV/0!</v>
      </c>
      <c r="G212" s="8"/>
      <c r="H212" s="8"/>
      <c r="I212" s="8"/>
      <c r="J212" s="8"/>
      <c r="K212" s="9"/>
      <c r="L212" s="9"/>
      <c r="M212" s="9"/>
      <c r="N212" s="9"/>
      <c r="O212" s="9"/>
      <c r="P212" s="9"/>
    </row>
    <row r="213" spans="1:16" ht="12.75">
      <c r="A213" s="137">
        <v>29</v>
      </c>
      <c r="B213" s="102" t="s">
        <v>186</v>
      </c>
      <c r="C213" s="102"/>
      <c r="D213" s="102"/>
      <c r="E213" s="102"/>
      <c r="F213" s="206" t="e">
        <f>I113</f>
        <v>#DIV/0!</v>
      </c>
      <c r="G213" s="8"/>
      <c r="H213" s="8"/>
      <c r="I213" s="8"/>
      <c r="J213" s="8"/>
      <c r="K213" s="9"/>
      <c r="L213" s="9"/>
      <c r="M213" s="9"/>
      <c r="N213" s="9"/>
      <c r="O213" s="9"/>
      <c r="P213" s="9"/>
    </row>
    <row r="214" spans="1:16" ht="12.75">
      <c r="A214" s="137">
        <v>30</v>
      </c>
      <c r="B214" s="102" t="s">
        <v>201</v>
      </c>
      <c r="C214" s="102"/>
      <c r="D214" s="102"/>
      <c r="E214" s="102"/>
      <c r="F214" s="206" t="e">
        <f>F212+F213</f>
        <v>#DIV/0!</v>
      </c>
      <c r="G214" s="8"/>
      <c r="H214" s="8"/>
      <c r="I214" s="8"/>
      <c r="J214" s="8"/>
      <c r="K214" s="9"/>
      <c r="L214" s="9"/>
      <c r="M214" s="9"/>
      <c r="N214" s="9"/>
      <c r="O214" s="9"/>
      <c r="P214" s="9"/>
    </row>
    <row r="215" spans="1:16" ht="12.75">
      <c r="A215" s="137">
        <v>31</v>
      </c>
      <c r="B215" s="102" t="s">
        <v>196</v>
      </c>
      <c r="C215" s="102"/>
      <c r="D215" s="102"/>
      <c r="E215" s="102"/>
      <c r="F215" s="225">
        <f>I105</f>
        <v>0</v>
      </c>
      <c r="G215" s="8"/>
      <c r="H215" s="8"/>
      <c r="I215" s="8"/>
      <c r="J215" s="8"/>
      <c r="K215" s="9"/>
      <c r="L215" s="9"/>
      <c r="M215" s="9"/>
      <c r="N215" s="9"/>
      <c r="O215" s="9"/>
      <c r="P215" s="9"/>
    </row>
    <row r="216" spans="1:16" ht="13.5" thickBot="1">
      <c r="A216" s="137">
        <v>32</v>
      </c>
      <c r="B216" s="102" t="s">
        <v>202</v>
      </c>
      <c r="C216" s="102"/>
      <c r="D216" s="102"/>
      <c r="E216" s="102"/>
      <c r="F216" s="206">
        <f>IF(F215=0,0,F214/F215)</f>
        <v>0</v>
      </c>
      <c r="G216" s="8"/>
      <c r="H216" s="8"/>
      <c r="I216" s="8"/>
      <c r="J216" s="8"/>
      <c r="K216" s="9"/>
      <c r="L216" s="9"/>
      <c r="M216" s="9"/>
      <c r="N216" s="9"/>
      <c r="O216" s="9"/>
      <c r="P216" s="9"/>
    </row>
    <row r="217" spans="1:16" ht="13.5" thickBot="1">
      <c r="A217" s="137">
        <v>33</v>
      </c>
      <c r="B217" s="102" t="s">
        <v>203</v>
      </c>
      <c r="C217" s="102"/>
      <c r="D217" s="102"/>
      <c r="E217" s="102"/>
      <c r="F217" s="226">
        <f>F216/12</f>
        <v>0</v>
      </c>
      <c r="G217" s="8"/>
      <c r="H217" s="8"/>
      <c r="I217" s="8"/>
      <c r="J217" s="8"/>
      <c r="K217" s="9"/>
      <c r="L217" s="9"/>
      <c r="M217" s="9"/>
      <c r="N217" s="9"/>
      <c r="O217" s="9"/>
      <c r="P217" s="9"/>
    </row>
    <row r="218" spans="1:16" ht="13.5" thickBot="1">
      <c r="A218" s="142"/>
      <c r="B218" s="103"/>
      <c r="C218" s="103"/>
      <c r="D218" s="103"/>
      <c r="E218" s="103"/>
      <c r="F218" s="145"/>
      <c r="G218" s="8"/>
      <c r="H218" s="8"/>
      <c r="I218" s="8"/>
      <c r="J218" s="8"/>
      <c r="K218" s="9"/>
      <c r="L218" s="9"/>
      <c r="M218" s="9"/>
      <c r="N218" s="9"/>
      <c r="O218" s="9"/>
      <c r="P218" s="9"/>
    </row>
    <row r="219" spans="1:16" ht="12.75">
      <c r="A219" s="146" t="s">
        <v>204</v>
      </c>
      <c r="B219" s="118"/>
      <c r="C219" s="118"/>
      <c r="D219" s="118"/>
      <c r="E219" s="118"/>
      <c r="F219" s="147"/>
      <c r="G219" s="8"/>
      <c r="H219" s="8"/>
      <c r="I219" s="8"/>
      <c r="J219" s="8"/>
      <c r="K219" s="9"/>
      <c r="L219" s="9"/>
      <c r="M219" s="9"/>
      <c r="N219" s="9"/>
      <c r="O219" s="9"/>
      <c r="P219" s="9"/>
    </row>
    <row r="220" spans="1:16" ht="12.75">
      <c r="A220" s="175"/>
      <c r="B220" s="103" t="s">
        <v>205</v>
      </c>
      <c r="C220" s="25"/>
      <c r="D220" s="25">
        <f>IF(nom="","",IF(nom="x","",IF(nom=" ","ERROR: A SPACE IS INVALID, PLEASE CLEAR THE BOX WITH THE DELETE KEY","ERROR: YOU MUST ENTER AN 'X' OR CLEAR THIS BOX")))</f>
      </c>
      <c r="E220" s="103"/>
      <c r="F220" s="148"/>
      <c r="G220" s="8"/>
      <c r="H220" s="8"/>
      <c r="I220" s="8"/>
      <c r="J220" s="8"/>
      <c r="K220" s="9"/>
      <c r="L220" s="9"/>
      <c r="M220" s="9"/>
      <c r="N220" s="9"/>
      <c r="O220" s="9"/>
      <c r="P220" s="9"/>
    </row>
    <row r="221" spans="1:16" ht="12.75">
      <c r="A221" s="175"/>
      <c r="B221" s="103" t="s">
        <v>206</v>
      </c>
      <c r="C221" s="103"/>
      <c r="D221" s="25">
        <f>IF(uni="","",IF(uni="x","",IF(uni=" ","ERROR: A SPACE IS INVALID, PLEASE CLEAR THE BOX WITH THE DELETE KEY","ERROR: YOU MUST ENTER AN 'X' OR CLEAR THIS BOX")))</f>
      </c>
      <c r="E221" s="103"/>
      <c r="F221" s="148"/>
      <c r="G221" s="8"/>
      <c r="H221" s="8"/>
      <c r="I221" s="8"/>
      <c r="J221" s="8"/>
      <c r="K221" s="9"/>
      <c r="L221" s="9"/>
      <c r="M221" s="9"/>
      <c r="N221" s="9"/>
      <c r="O221" s="9"/>
      <c r="P221" s="9"/>
    </row>
    <row r="222" spans="1:16" ht="13.5" thickBot="1">
      <c r="A222" s="176"/>
      <c r="B222" s="121" t="s">
        <v>207</v>
      </c>
      <c r="C222" s="121"/>
      <c r="D222" s="121"/>
      <c r="E222" s="186">
        <f>IF(acg="","",IF(acg="x","",IF(acg=" ","ERROR: A SPACE IS INVALID, PLEASE CLEAR THE BOX WITH THE DELETE KEY","ERROR: YOU MUST ENTER AN 'X' OR CLEAR THIS BOX")))</f>
      </c>
      <c r="F222" s="149"/>
      <c r="G222" s="8"/>
      <c r="H222" s="8"/>
      <c r="I222" s="8"/>
      <c r="J222" s="8"/>
      <c r="K222" s="9"/>
      <c r="L222" s="9"/>
      <c r="M222" s="9"/>
      <c r="N222" s="9"/>
      <c r="O222" s="9"/>
      <c r="P222" s="9"/>
    </row>
    <row r="223" spans="1:16" ht="12.75">
      <c r="A223" s="142"/>
      <c r="B223" s="103"/>
      <c r="C223" s="103"/>
      <c r="D223" s="103"/>
      <c r="E223" s="103"/>
      <c r="F223" s="145"/>
      <c r="G223" s="8"/>
      <c r="H223" s="8"/>
      <c r="I223" s="8"/>
      <c r="J223" s="8"/>
      <c r="K223" s="9"/>
      <c r="L223" s="9"/>
      <c r="M223" s="9"/>
      <c r="N223" s="9"/>
      <c r="O223" s="9"/>
      <c r="P223" s="9"/>
    </row>
    <row r="224" spans="1:16" ht="12.75">
      <c r="A224" s="142"/>
      <c r="B224" s="103"/>
      <c r="C224" s="103"/>
      <c r="D224" s="103"/>
      <c r="E224" s="103"/>
      <c r="F224" s="150"/>
      <c r="G224" s="8"/>
      <c r="H224" s="8"/>
      <c r="I224" s="8"/>
      <c r="J224" s="8"/>
      <c r="K224" s="9"/>
      <c r="L224" s="9"/>
      <c r="M224" s="9"/>
      <c r="N224" s="9"/>
      <c r="O224" s="9"/>
      <c r="P224" s="9"/>
    </row>
    <row r="225" spans="1:16" ht="12.75">
      <c r="A225" s="143" t="s">
        <v>208</v>
      </c>
      <c r="B225" s="111"/>
      <c r="C225" s="111"/>
      <c r="D225" s="111"/>
      <c r="E225" s="111"/>
      <c r="F225" s="151"/>
      <c r="G225" s="8"/>
      <c r="H225" s="8"/>
      <c r="I225" s="8"/>
      <c r="J225" s="8"/>
      <c r="K225" s="9"/>
      <c r="L225" s="9"/>
      <c r="M225" s="9"/>
      <c r="N225" s="9"/>
      <c r="O225" s="9"/>
      <c r="P225" s="9"/>
    </row>
    <row r="226" spans="1:16" ht="12.75">
      <c r="A226" s="152">
        <v>34</v>
      </c>
      <c r="B226" s="102" t="s">
        <v>209</v>
      </c>
      <c r="C226" s="102"/>
      <c r="D226" s="102"/>
      <c r="E226" s="102"/>
      <c r="F226" s="234"/>
      <c r="G226" s="8"/>
      <c r="H226" s="8"/>
      <c r="I226" s="8"/>
      <c r="J226" s="8"/>
      <c r="K226" s="9"/>
      <c r="L226" s="9"/>
      <c r="M226" s="9"/>
      <c r="N226" s="9"/>
      <c r="O226" s="9"/>
      <c r="P226" s="9"/>
    </row>
    <row r="227" spans="1:16" ht="12.75">
      <c r="A227" s="114"/>
      <c r="B227" s="102" t="s">
        <v>210</v>
      </c>
      <c r="C227" s="102"/>
      <c r="D227" s="102"/>
      <c r="E227" s="102"/>
      <c r="F227" s="177"/>
      <c r="G227" s="8"/>
      <c r="H227" s="8"/>
      <c r="I227" s="8"/>
      <c r="J227" s="8"/>
      <c r="K227" s="9"/>
      <c r="L227" s="9"/>
      <c r="M227" s="9"/>
      <c r="N227" s="9"/>
      <c r="O227" s="9"/>
      <c r="P227" s="9"/>
    </row>
    <row r="228" spans="1:16" ht="12.75">
      <c r="A228" s="137"/>
      <c r="B228" s="153" t="s">
        <v>211</v>
      </c>
      <c r="C228" s="102"/>
      <c r="D228" s="102"/>
      <c r="E228" s="102"/>
      <c r="F228" s="125"/>
      <c r="G228" s="8"/>
      <c r="H228" s="8"/>
      <c r="I228" s="8"/>
      <c r="J228" s="8"/>
      <c r="K228" s="9"/>
      <c r="L228" s="9"/>
      <c r="M228" s="9"/>
      <c r="N228" s="9"/>
      <c r="O228" s="9"/>
      <c r="P228" s="9"/>
    </row>
    <row r="229" spans="1:16" ht="12.75">
      <c r="A229" s="141">
        <v>35</v>
      </c>
      <c r="B229" s="102" t="s">
        <v>212</v>
      </c>
      <c r="C229" s="102"/>
      <c r="D229" s="102"/>
      <c r="E229" s="222"/>
      <c r="F229" s="206">
        <f>IF(uni="",IF(nom="",IF(acg="","",IF(acg="x","n/a","")),IF(nom="x","n/a","")),IF(uni="x",F141,""))</f>
      </c>
      <c r="G229" s="8"/>
      <c r="H229" s="8"/>
      <c r="I229" s="8"/>
      <c r="J229" s="8"/>
      <c r="K229" s="9"/>
      <c r="L229" s="9"/>
      <c r="M229" s="9"/>
      <c r="N229" s="9"/>
      <c r="O229" s="9"/>
      <c r="P229" s="9"/>
    </row>
    <row r="230" spans="1:16" ht="12.75">
      <c r="A230" s="141"/>
      <c r="B230" s="153" t="s">
        <v>211</v>
      </c>
      <c r="C230" s="102"/>
      <c r="D230" s="102"/>
      <c r="E230" s="222"/>
      <c r="F230" s="223"/>
      <c r="G230" s="8"/>
      <c r="H230" s="8"/>
      <c r="I230" s="8"/>
      <c r="J230" s="8"/>
      <c r="K230" s="9"/>
      <c r="L230" s="9"/>
      <c r="M230" s="9"/>
      <c r="N230" s="9"/>
      <c r="O230" s="9"/>
      <c r="P230" s="9"/>
    </row>
    <row r="231" spans="1:16" ht="12.75">
      <c r="A231" s="154">
        <v>36</v>
      </c>
      <c r="B231" s="18" t="s">
        <v>213</v>
      </c>
      <c r="C231" s="9"/>
      <c r="D231" s="9"/>
      <c r="E231" s="230"/>
      <c r="F231" s="223"/>
      <c r="G231" s="8"/>
      <c r="H231" s="8"/>
      <c r="I231" s="8"/>
      <c r="J231" s="8"/>
      <c r="K231" s="9"/>
      <c r="L231" s="9"/>
      <c r="M231" s="9"/>
      <c r="N231" s="9"/>
      <c r="O231" s="9"/>
      <c r="P231" s="9"/>
    </row>
    <row r="232" spans="1:16" ht="12.75">
      <c r="A232" s="154"/>
      <c r="B232" s="102" t="s">
        <v>214</v>
      </c>
      <c r="C232" s="102"/>
      <c r="D232" s="102"/>
      <c r="E232" s="206" t="e">
        <f>F141</f>
        <v>#DIV/0!</v>
      </c>
      <c r="F232" s="231"/>
      <c r="G232" s="8"/>
      <c r="H232" s="8"/>
      <c r="I232" s="8"/>
      <c r="J232" s="8"/>
      <c r="K232" s="9"/>
      <c r="L232" s="9"/>
      <c r="M232" s="9"/>
      <c r="N232" s="9"/>
      <c r="O232" s="9"/>
      <c r="P232" s="9"/>
    </row>
    <row r="233" spans="1:16" ht="13.5" thickBot="1">
      <c r="A233" s="154"/>
      <c r="B233" s="102" t="s">
        <v>215</v>
      </c>
      <c r="C233" s="102"/>
      <c r="D233" s="102"/>
      <c r="E233" s="218"/>
      <c r="F233" s="232"/>
      <c r="G233" s="8"/>
      <c r="H233" s="8"/>
      <c r="I233" s="8"/>
      <c r="J233" s="8"/>
      <c r="K233" s="9"/>
      <c r="L233" s="9"/>
      <c r="M233" s="9"/>
      <c r="N233" s="9"/>
      <c r="O233" s="9"/>
      <c r="P233" s="9"/>
    </row>
    <row r="234" spans="1:16" ht="13.5" thickBot="1">
      <c r="A234" s="114"/>
      <c r="B234" s="18" t="s">
        <v>216</v>
      </c>
      <c r="C234" s="18"/>
      <c r="D234" s="18"/>
      <c r="E234" s="233"/>
      <c r="F234" s="219">
        <f>IF(acg="",IF(nom="",IF(uni="","",IF(uni="x","n/a","")),IF(nom="x","n/a","")),IF(acg="x",E232*E233,""))</f>
      </c>
      <c r="G234" s="8"/>
      <c r="H234" s="8"/>
      <c r="I234" s="8"/>
      <c r="J234" s="8"/>
      <c r="K234" s="9"/>
      <c r="L234" s="9"/>
      <c r="M234" s="9"/>
      <c r="N234" s="9"/>
      <c r="O234" s="9"/>
      <c r="P234" s="9"/>
    </row>
    <row r="235" spans="1:16" ht="12.75">
      <c r="A235" s="115"/>
      <c r="B235" s="17"/>
      <c r="C235" s="17"/>
      <c r="D235" s="17"/>
      <c r="E235" s="17"/>
      <c r="F235" s="145"/>
      <c r="G235" s="8"/>
      <c r="H235" s="8"/>
      <c r="I235" s="8"/>
      <c r="J235" s="8"/>
      <c r="K235" s="9"/>
      <c r="L235" s="9"/>
      <c r="M235" s="9"/>
      <c r="N235" s="9"/>
      <c r="O235" s="9"/>
      <c r="P235" s="9"/>
    </row>
    <row r="236" spans="1:16" ht="12.75">
      <c r="A236" s="115"/>
      <c r="B236" s="17"/>
      <c r="C236" s="17"/>
      <c r="D236" s="17"/>
      <c r="E236" s="17"/>
      <c r="F236" s="145"/>
      <c r="G236" s="8"/>
      <c r="H236" s="8"/>
      <c r="I236" s="8"/>
      <c r="J236" s="8"/>
      <c r="K236" s="9"/>
      <c r="L236" s="9"/>
      <c r="M236" s="9"/>
      <c r="N236" s="9"/>
      <c r="O236" s="9"/>
      <c r="P236" s="9"/>
    </row>
    <row r="237" spans="1:16" ht="12.75">
      <c r="A237" s="142"/>
      <c r="B237" s="103"/>
      <c r="C237" s="103"/>
      <c r="D237" s="103"/>
      <c r="E237" s="103"/>
      <c r="F237" s="139"/>
      <c r="G237" s="8"/>
      <c r="H237" s="8"/>
      <c r="I237" s="8"/>
      <c r="J237" s="8"/>
      <c r="K237" s="9"/>
      <c r="L237" s="9"/>
      <c r="M237" s="9"/>
      <c r="N237" s="9"/>
      <c r="O237" s="9"/>
      <c r="P237" s="9"/>
    </row>
    <row r="238" spans="1:16" ht="12.75">
      <c r="A238" s="140" t="s">
        <v>217</v>
      </c>
      <c r="B238" s="155"/>
      <c r="C238" s="155"/>
      <c r="D238" s="155"/>
      <c r="E238" s="155"/>
      <c r="F238" s="156"/>
      <c r="G238" s="8"/>
      <c r="H238" s="8"/>
      <c r="I238" s="8"/>
      <c r="J238" s="8"/>
      <c r="K238" s="9"/>
      <c r="L238" s="9"/>
      <c r="M238" s="9"/>
      <c r="N238" s="9"/>
      <c r="O238" s="9"/>
      <c r="P238" s="9"/>
    </row>
    <row r="239" spans="1:16" ht="12.75">
      <c r="A239" s="113">
        <v>1</v>
      </c>
      <c r="B239" s="102" t="s">
        <v>139</v>
      </c>
      <c r="C239" s="102"/>
      <c r="D239" s="102"/>
      <c r="E239" s="102"/>
      <c r="F239" s="206" t="e">
        <f>C85</f>
        <v>#DIV/0!</v>
      </c>
      <c r="G239" s="8"/>
      <c r="H239" s="8"/>
      <c r="I239" s="8"/>
      <c r="J239" s="8"/>
      <c r="K239" s="9"/>
      <c r="L239" s="9"/>
      <c r="M239" s="9"/>
      <c r="N239" s="9"/>
      <c r="O239" s="9"/>
      <c r="P239" s="9"/>
    </row>
    <row r="240" spans="1:16" ht="12.75">
      <c r="A240" s="113">
        <v>2</v>
      </c>
      <c r="B240" s="102" t="s">
        <v>140</v>
      </c>
      <c r="C240" s="102"/>
      <c r="D240" s="102"/>
      <c r="E240" s="102"/>
      <c r="F240" s="206">
        <f>C97</f>
        <v>0</v>
      </c>
      <c r="G240" s="8"/>
      <c r="H240" s="8"/>
      <c r="I240" s="8"/>
      <c r="J240" s="8"/>
      <c r="K240" s="9"/>
      <c r="L240" s="9"/>
      <c r="M240" s="9"/>
      <c r="N240" s="9"/>
      <c r="O240" s="9"/>
      <c r="P240" s="9"/>
    </row>
    <row r="241" spans="1:16" ht="12.75">
      <c r="A241" s="113">
        <v>3</v>
      </c>
      <c r="B241" s="102" t="s">
        <v>218</v>
      </c>
      <c r="C241" s="102"/>
      <c r="D241" s="102"/>
      <c r="E241" s="102"/>
      <c r="F241" s="206" t="e">
        <f>F239+F240</f>
        <v>#DIV/0!</v>
      </c>
      <c r="G241" s="8"/>
      <c r="H241" s="8"/>
      <c r="I241" s="8"/>
      <c r="J241" s="8"/>
      <c r="K241" s="9"/>
      <c r="L241" s="9"/>
      <c r="M241" s="9"/>
      <c r="N241" s="9"/>
      <c r="O241" s="9"/>
      <c r="P241" s="9"/>
    </row>
    <row r="242" spans="1:16" ht="12.75">
      <c r="A242" s="113">
        <v>4</v>
      </c>
      <c r="B242" s="102" t="s">
        <v>219</v>
      </c>
      <c r="C242" s="102"/>
      <c r="D242" s="102"/>
      <c r="E242" s="102" t="s">
        <v>31</v>
      </c>
      <c r="F242" s="218"/>
      <c r="G242" s="8"/>
      <c r="H242" s="8"/>
      <c r="I242" s="8"/>
      <c r="J242" s="8"/>
      <c r="K242" s="9"/>
      <c r="L242" s="9"/>
      <c r="M242" s="9"/>
      <c r="N242" s="9"/>
      <c r="O242" s="9"/>
      <c r="P242" s="9"/>
    </row>
    <row r="243" spans="1:16" ht="12.75">
      <c r="A243" s="113">
        <v>5</v>
      </c>
      <c r="B243" s="102" t="s">
        <v>220</v>
      </c>
      <c r="C243" s="102"/>
      <c r="D243" s="102"/>
      <c r="E243" s="102"/>
      <c r="F243" s="206" t="e">
        <f>F241*F242</f>
        <v>#DIV/0!</v>
      </c>
      <c r="G243" s="8"/>
      <c r="H243" s="8"/>
      <c r="I243" s="8"/>
      <c r="J243" s="8"/>
      <c r="K243" s="9"/>
      <c r="L243" s="9"/>
      <c r="M243" s="9"/>
      <c r="N243" s="9"/>
      <c r="O243" s="9"/>
      <c r="P243" s="9"/>
    </row>
    <row r="244" spans="1:16" ht="12.75">
      <c r="A244" s="52"/>
      <c r="B244" s="102" t="s">
        <v>221</v>
      </c>
      <c r="C244" s="102"/>
      <c r="D244" s="102"/>
      <c r="E244" s="102"/>
      <c r="F244" s="235"/>
      <c r="G244" s="8"/>
      <c r="H244" s="8"/>
      <c r="I244" s="8"/>
      <c r="J244" s="8"/>
      <c r="K244" s="9"/>
      <c r="L244" s="9"/>
      <c r="M244" s="9"/>
      <c r="N244" s="9"/>
      <c r="O244" s="9"/>
      <c r="P244" s="9"/>
    </row>
    <row r="245" spans="1:16" ht="12.75">
      <c r="A245" s="113">
        <v>6</v>
      </c>
      <c r="B245" s="102" t="s">
        <v>222</v>
      </c>
      <c r="C245" s="102"/>
      <c r="D245" s="102"/>
      <c r="E245" s="102"/>
      <c r="F245" s="206" t="e">
        <f>C114</f>
        <v>#DIV/0!</v>
      </c>
      <c r="G245" s="8"/>
      <c r="H245" s="8"/>
      <c r="I245" s="8"/>
      <c r="J245" s="8"/>
      <c r="K245" s="9"/>
      <c r="L245" s="9"/>
      <c r="M245" s="9"/>
      <c r="N245" s="9"/>
      <c r="O245" s="9"/>
      <c r="P245" s="9"/>
    </row>
    <row r="246" spans="1:16" ht="12.75">
      <c r="A246" s="113">
        <v>7</v>
      </c>
      <c r="B246" s="102" t="s">
        <v>223</v>
      </c>
      <c r="C246" s="102"/>
      <c r="D246" s="102"/>
      <c r="E246" s="102"/>
      <c r="F246" s="206" t="e">
        <f>F243+F245</f>
        <v>#DIV/0!</v>
      </c>
      <c r="G246" s="8"/>
      <c r="H246" s="8"/>
      <c r="I246" s="8"/>
      <c r="J246" s="8"/>
      <c r="K246" s="9"/>
      <c r="L246" s="9"/>
      <c r="M246" s="9"/>
      <c r="N246" s="9"/>
      <c r="O246" s="9"/>
      <c r="P246" s="9"/>
    </row>
    <row r="247" spans="1:16" ht="12.75">
      <c r="A247" s="113">
        <v>8</v>
      </c>
      <c r="B247" s="102" t="s">
        <v>224</v>
      </c>
      <c r="C247" s="102"/>
      <c r="D247" s="102"/>
      <c r="E247" s="102"/>
      <c r="F247" s="218"/>
      <c r="G247" s="8"/>
      <c r="H247" s="8"/>
      <c r="I247" s="8"/>
      <c r="J247" s="8"/>
      <c r="K247" s="9"/>
      <c r="L247" s="9"/>
      <c r="M247" s="9"/>
      <c r="N247" s="9"/>
      <c r="O247" s="9"/>
      <c r="P247" s="9"/>
    </row>
    <row r="248" spans="1:16" ht="12.75">
      <c r="A248" s="113">
        <v>9</v>
      </c>
      <c r="B248" s="102" t="s">
        <v>225</v>
      </c>
      <c r="C248" s="102"/>
      <c r="D248" s="102"/>
      <c r="E248" s="102"/>
      <c r="F248" s="206" t="e">
        <f>F246*F247</f>
        <v>#DIV/0!</v>
      </c>
      <c r="G248" s="8"/>
      <c r="H248" s="8"/>
      <c r="I248" s="8"/>
      <c r="J248" s="8"/>
      <c r="K248" s="9"/>
      <c r="L248" s="9"/>
      <c r="M248" s="9"/>
      <c r="N248" s="9"/>
      <c r="O248" s="9"/>
      <c r="P248" s="9"/>
    </row>
    <row r="249" spans="1:16" ht="12.75">
      <c r="A249" s="113">
        <v>10</v>
      </c>
      <c r="B249" s="102" t="s">
        <v>226</v>
      </c>
      <c r="C249" s="102"/>
      <c r="D249" s="102"/>
      <c r="E249" s="102"/>
      <c r="F249" s="206" t="e">
        <f>F248/12</f>
        <v>#DIV/0!</v>
      </c>
      <c r="G249" s="8"/>
      <c r="H249" s="8"/>
      <c r="I249" s="8"/>
      <c r="J249" s="8"/>
      <c r="K249" s="9"/>
      <c r="L249" s="9"/>
      <c r="M249" s="9"/>
      <c r="N249" s="9"/>
      <c r="O249" s="9"/>
      <c r="P249" s="9"/>
    </row>
    <row r="250" spans="1:16" ht="12.75">
      <c r="A250" s="113">
        <v>11</v>
      </c>
      <c r="B250" s="102" t="s">
        <v>227</v>
      </c>
      <c r="C250" s="102"/>
      <c r="D250" s="102"/>
      <c r="E250" s="102"/>
      <c r="F250" s="218"/>
      <c r="G250" s="8"/>
      <c r="H250" s="8"/>
      <c r="I250" s="8"/>
      <c r="J250" s="8"/>
      <c r="K250" s="9"/>
      <c r="L250" s="9"/>
      <c r="M250" s="9"/>
      <c r="N250" s="9"/>
      <c r="O250" s="9"/>
      <c r="P250" s="9"/>
    </row>
    <row r="251" spans="1:16" ht="12.75">
      <c r="A251" s="114">
        <v>12</v>
      </c>
      <c r="B251" s="102" t="s">
        <v>228</v>
      </c>
      <c r="C251" s="102"/>
      <c r="D251" s="102"/>
      <c r="E251" s="102"/>
      <c r="F251" s="206" t="e">
        <f>F249/F250</f>
        <v>#DIV/0!</v>
      </c>
      <c r="G251" s="8"/>
      <c r="H251" s="8"/>
      <c r="I251" s="8"/>
      <c r="J251" s="8"/>
      <c r="K251" s="9"/>
      <c r="L251" s="9"/>
      <c r="M251" s="9"/>
      <c r="N251" s="9"/>
      <c r="O251" s="9"/>
      <c r="P251" s="9"/>
    </row>
    <row r="252" spans="1:16" ht="12.75">
      <c r="A252" s="113">
        <v>13</v>
      </c>
      <c r="B252" s="102" t="s">
        <v>229</v>
      </c>
      <c r="C252" s="102"/>
      <c r="D252" s="102"/>
      <c r="E252" s="102"/>
      <c r="F252" s="218"/>
      <c r="G252" s="8"/>
      <c r="H252" s="8"/>
      <c r="I252" s="8"/>
      <c r="J252" s="8"/>
      <c r="K252" s="9"/>
      <c r="L252" s="9"/>
      <c r="M252" s="9"/>
      <c r="N252" s="9"/>
      <c r="O252" s="9"/>
      <c r="P252" s="9"/>
    </row>
    <row r="253" spans="1:16" ht="12.75">
      <c r="A253" s="114">
        <v>14</v>
      </c>
      <c r="B253" s="102" t="s">
        <v>230</v>
      </c>
      <c r="C253" s="102"/>
      <c r="D253" s="102"/>
      <c r="E253" s="102"/>
      <c r="F253" s="206" t="e">
        <f>F251*F252</f>
        <v>#DIV/0!</v>
      </c>
      <c r="G253" s="8"/>
      <c r="H253" s="8"/>
      <c r="I253" s="8"/>
      <c r="J253" s="8"/>
      <c r="K253" s="9"/>
      <c r="L253" s="9"/>
      <c r="M253" s="9"/>
      <c r="N253" s="9"/>
      <c r="O253" s="9"/>
      <c r="P253" s="9"/>
    </row>
    <row r="254" spans="1:16" ht="12.75">
      <c r="A254" s="157"/>
      <c r="B254" s="103"/>
      <c r="C254" s="103"/>
      <c r="D254" s="103"/>
      <c r="E254" s="103"/>
      <c r="F254" s="139"/>
      <c r="G254" s="8"/>
      <c r="H254" s="8"/>
      <c r="I254" s="8"/>
      <c r="J254" s="8"/>
      <c r="K254" s="9"/>
      <c r="L254" s="9"/>
      <c r="M254" s="9"/>
      <c r="N254" s="9"/>
      <c r="O254" s="9"/>
      <c r="P254" s="9"/>
    </row>
    <row r="255" spans="1:16" ht="15" customHeight="1">
      <c r="A255" s="8" t="s">
        <v>231</v>
      </c>
      <c r="B255" s="8"/>
      <c r="C255" s="8"/>
      <c r="D255" s="8"/>
      <c r="E255" s="8"/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</row>
    <row r="256" spans="1:16" ht="15" customHeight="1">
      <c r="A256" s="109" t="s">
        <v>232</v>
      </c>
      <c r="B256" s="102"/>
      <c r="C256" s="18"/>
      <c r="D256" s="28"/>
      <c r="E256" s="158" t="s">
        <v>233</v>
      </c>
      <c r="F256" s="158" t="s">
        <v>234</v>
      </c>
      <c r="G256" s="8"/>
      <c r="H256" s="8"/>
      <c r="I256" s="8"/>
      <c r="J256" s="8"/>
      <c r="K256" s="9"/>
      <c r="L256" s="9"/>
      <c r="M256" s="9"/>
      <c r="N256" s="9"/>
      <c r="O256" s="9"/>
      <c r="P256" s="9"/>
    </row>
    <row r="257" spans="1:16" ht="15" customHeight="1">
      <c r="A257" s="159" t="s">
        <v>235</v>
      </c>
      <c r="B257" s="131" t="s">
        <v>236</v>
      </c>
      <c r="C257" s="131"/>
      <c r="D257" s="131"/>
      <c r="E257" s="160"/>
      <c r="F257" s="110"/>
      <c r="G257" s="8"/>
      <c r="H257" s="8"/>
      <c r="I257" s="8"/>
      <c r="J257" s="8"/>
      <c r="K257" s="9"/>
      <c r="L257" s="9"/>
      <c r="M257" s="9"/>
      <c r="N257" s="9"/>
      <c r="O257" s="9"/>
      <c r="P257" s="9"/>
    </row>
    <row r="258" spans="1:16" ht="15" customHeight="1">
      <c r="A258" s="161"/>
      <c r="B258" s="102" t="s">
        <v>237</v>
      </c>
      <c r="C258" s="102"/>
      <c r="D258" s="102"/>
      <c r="E258" s="216">
        <f>IF(hsc="",IF(avg="","",IF(avg="x","n/a","")),IF(hsc="x",F141,""))</f>
      </c>
      <c r="F258" s="229"/>
      <c r="G258" s="8"/>
      <c r="H258" s="8"/>
      <c r="I258" s="8"/>
      <c r="J258" s="8"/>
      <c r="K258" s="9"/>
      <c r="L258" s="9"/>
      <c r="M258" s="9"/>
      <c r="N258" s="9"/>
      <c r="O258" s="9"/>
      <c r="P258" s="9"/>
    </row>
    <row r="259" spans="1:16" ht="15" customHeight="1">
      <c r="A259" s="162"/>
      <c r="B259" s="105"/>
      <c r="C259" s="105"/>
      <c r="D259" s="105"/>
      <c r="E259" s="236"/>
      <c r="F259" s="224"/>
      <c r="G259" s="8"/>
      <c r="H259" s="8"/>
      <c r="I259" s="8"/>
      <c r="J259" s="8"/>
      <c r="K259" s="9"/>
      <c r="L259" s="9"/>
      <c r="M259" s="9"/>
      <c r="N259" s="9"/>
      <c r="O259" s="9"/>
      <c r="P259" s="9"/>
    </row>
    <row r="260" spans="1:16" ht="15" customHeight="1">
      <c r="A260" s="162"/>
      <c r="B260" s="105" t="s">
        <v>238</v>
      </c>
      <c r="C260" s="105"/>
      <c r="D260" s="105"/>
      <c r="E260" s="236"/>
      <c r="F260" s="224"/>
      <c r="G260" s="8"/>
      <c r="H260" s="8"/>
      <c r="I260" s="8"/>
      <c r="J260" s="8"/>
      <c r="K260" s="9"/>
      <c r="L260" s="9"/>
      <c r="M260" s="9"/>
      <c r="N260" s="9"/>
      <c r="O260" s="9"/>
      <c r="P260" s="9"/>
    </row>
    <row r="261" spans="1:16" ht="15" customHeight="1">
      <c r="A261" s="163"/>
      <c r="B261" s="108" t="s">
        <v>239</v>
      </c>
      <c r="C261" s="108"/>
      <c r="D261" s="108"/>
      <c r="E261" s="237">
        <f>F155</f>
      </c>
      <c r="F261" s="229"/>
      <c r="G261" s="8"/>
      <c r="H261" s="8"/>
      <c r="I261" s="8"/>
      <c r="J261" s="8"/>
      <c r="K261" s="9"/>
      <c r="L261" s="9"/>
      <c r="M261" s="9"/>
      <c r="N261" s="9"/>
      <c r="O261" s="9"/>
      <c r="P261" s="9"/>
    </row>
    <row r="262" spans="1:16" ht="15" customHeight="1">
      <c r="A262" s="163"/>
      <c r="B262" s="105" t="s">
        <v>240</v>
      </c>
      <c r="C262" s="108"/>
      <c r="D262" s="108"/>
      <c r="E262" s="237">
        <f>F160</f>
      </c>
      <c r="F262" s="229"/>
      <c r="G262" s="8"/>
      <c r="H262" s="8"/>
      <c r="I262" s="8"/>
      <c r="J262" s="8"/>
      <c r="K262" s="9"/>
      <c r="L262" s="9"/>
      <c r="M262" s="9"/>
      <c r="N262" s="9"/>
      <c r="O262" s="9"/>
      <c r="P262" s="9"/>
    </row>
    <row r="263" spans="1:16" ht="15" customHeight="1">
      <c r="A263" s="163"/>
      <c r="B263" s="14" t="s">
        <v>241</v>
      </c>
      <c r="C263" s="14"/>
      <c r="D263" s="14"/>
      <c r="E263" s="237">
        <f>F165</f>
      </c>
      <c r="F263" s="240"/>
      <c r="G263" s="8"/>
      <c r="H263" s="8"/>
      <c r="I263" s="8"/>
      <c r="J263" s="8"/>
      <c r="K263" s="9"/>
      <c r="L263" s="9"/>
      <c r="M263" s="9"/>
      <c r="N263" s="9"/>
      <c r="O263" s="9"/>
      <c r="P263" s="9"/>
    </row>
    <row r="264" spans="1:16" ht="15" customHeight="1">
      <c r="A264" s="163"/>
      <c r="B264" s="105" t="s">
        <v>242</v>
      </c>
      <c r="C264" s="105"/>
      <c r="D264" s="105"/>
      <c r="E264" s="237">
        <f>F170</f>
      </c>
      <c r="F264" s="240"/>
      <c r="G264" s="8"/>
      <c r="H264" s="8"/>
      <c r="I264" s="8"/>
      <c r="J264" s="8"/>
      <c r="K264" s="9"/>
      <c r="L264" s="9"/>
      <c r="M264" s="9"/>
      <c r="N264" s="9"/>
      <c r="O264" s="9"/>
      <c r="P264" s="9"/>
    </row>
    <row r="265" spans="1:16" ht="15" customHeight="1">
      <c r="A265" s="163"/>
      <c r="B265" s="105" t="s">
        <v>243</v>
      </c>
      <c r="C265" s="105"/>
      <c r="D265" s="105"/>
      <c r="E265" s="238"/>
      <c r="F265" s="241"/>
      <c r="G265" s="8"/>
      <c r="H265" s="8"/>
      <c r="I265" s="8"/>
      <c r="J265" s="8"/>
      <c r="K265" s="9"/>
      <c r="L265" s="9"/>
      <c r="M265" s="9"/>
      <c r="N265" s="9"/>
      <c r="O265" s="9"/>
      <c r="P265" s="9"/>
    </row>
    <row r="266" spans="1:16" ht="15" customHeight="1">
      <c r="A266" s="163"/>
      <c r="B266" s="179" t="s">
        <v>244</v>
      </c>
      <c r="C266" s="105"/>
      <c r="D266" s="105"/>
      <c r="E266" s="237">
        <f>F175</f>
      </c>
      <c r="F266" s="229"/>
      <c r="G266" s="8"/>
      <c r="H266" s="8"/>
      <c r="I266" s="8"/>
      <c r="J266" s="8"/>
      <c r="K266" s="9"/>
      <c r="L266" s="9"/>
      <c r="M266" s="9"/>
      <c r="N266" s="9"/>
      <c r="O266" s="9"/>
      <c r="P266" s="9"/>
    </row>
    <row r="267" spans="1:16" ht="15" customHeight="1">
      <c r="A267" s="163"/>
      <c r="B267" s="179" t="s">
        <v>245</v>
      </c>
      <c r="C267" s="105"/>
      <c r="D267" s="105"/>
      <c r="E267" s="237">
        <f>F179</f>
      </c>
      <c r="F267" s="229"/>
      <c r="G267" s="8"/>
      <c r="H267" s="8"/>
      <c r="I267" s="8"/>
      <c r="J267" s="8"/>
      <c r="K267" s="9"/>
      <c r="L267" s="9"/>
      <c r="M267" s="9"/>
      <c r="N267" s="9"/>
      <c r="O267" s="9"/>
      <c r="P267" s="9"/>
    </row>
    <row r="268" spans="1:16" ht="15" customHeight="1">
      <c r="A268" s="163"/>
      <c r="B268" s="179" t="s">
        <v>246</v>
      </c>
      <c r="C268" s="105"/>
      <c r="D268" s="105"/>
      <c r="E268" s="237">
        <f>F183</f>
      </c>
      <c r="F268" s="229"/>
      <c r="G268" s="8"/>
      <c r="H268" s="8"/>
      <c r="I268" s="8"/>
      <c r="J268" s="8"/>
      <c r="K268" s="9"/>
      <c r="L268" s="9"/>
      <c r="M268" s="9"/>
      <c r="N268" s="9"/>
      <c r="O268" s="9"/>
      <c r="P268" s="9"/>
    </row>
    <row r="269" spans="1:16" ht="15" customHeight="1">
      <c r="A269" s="141">
        <v>2</v>
      </c>
      <c r="B269" s="105" t="s">
        <v>247</v>
      </c>
      <c r="C269" s="105"/>
      <c r="D269" s="105"/>
      <c r="E269" s="236"/>
      <c r="F269" s="224"/>
      <c r="G269" s="8"/>
      <c r="H269" s="8"/>
      <c r="I269" s="8"/>
      <c r="J269" s="8"/>
      <c r="K269" s="9"/>
      <c r="L269" s="9"/>
      <c r="M269" s="9"/>
      <c r="N269" s="9"/>
      <c r="O269" s="9"/>
      <c r="P269" s="9"/>
    </row>
    <row r="270" spans="1:16" ht="15" customHeight="1">
      <c r="A270" s="141" t="s">
        <v>248</v>
      </c>
      <c r="B270" s="105" t="s">
        <v>249</v>
      </c>
      <c r="C270" s="105"/>
      <c r="D270" s="105"/>
      <c r="E270" s="216">
        <f>F196</f>
        <v>0</v>
      </c>
      <c r="F270" s="229"/>
      <c r="G270" s="8"/>
      <c r="H270" s="8"/>
      <c r="I270" s="8"/>
      <c r="J270" s="8"/>
      <c r="K270" s="9"/>
      <c r="L270" s="9"/>
      <c r="M270" s="9"/>
      <c r="N270" s="9"/>
      <c r="O270" s="9"/>
      <c r="P270" s="9"/>
    </row>
    <row r="271" spans="1:16" ht="15" customHeight="1">
      <c r="A271" s="141"/>
      <c r="B271" s="105" t="s">
        <v>250</v>
      </c>
      <c r="C271" s="105"/>
      <c r="D271" s="105"/>
      <c r="E271" s="216">
        <f>G196</f>
        <v>0</v>
      </c>
      <c r="F271" s="229"/>
      <c r="G271" s="8"/>
      <c r="H271" s="8"/>
      <c r="I271" s="8"/>
      <c r="J271" s="8"/>
      <c r="K271" s="9"/>
      <c r="L271" s="9"/>
      <c r="M271" s="9"/>
      <c r="N271" s="9"/>
      <c r="O271" s="9"/>
      <c r="P271" s="9"/>
    </row>
    <row r="272" spans="1:16" ht="15" customHeight="1">
      <c r="A272" s="141"/>
      <c r="B272" s="105" t="s">
        <v>251</v>
      </c>
      <c r="C272" s="105"/>
      <c r="D272" s="105"/>
      <c r="E272" s="216">
        <f>H196</f>
        <v>0</v>
      </c>
      <c r="F272" s="229"/>
      <c r="G272" s="8"/>
      <c r="H272" s="8"/>
      <c r="I272" s="8"/>
      <c r="J272" s="8"/>
      <c r="K272" s="9"/>
      <c r="L272" s="9"/>
      <c r="M272" s="9"/>
      <c r="N272" s="9"/>
      <c r="O272" s="9"/>
      <c r="P272" s="9"/>
    </row>
    <row r="273" spans="1:16" ht="15" customHeight="1">
      <c r="A273" s="141">
        <v>3</v>
      </c>
      <c r="B273" s="105" t="s">
        <v>252</v>
      </c>
      <c r="C273" s="105"/>
      <c r="D273" s="105"/>
      <c r="E273" s="236"/>
      <c r="F273" s="224"/>
      <c r="G273" s="8"/>
      <c r="H273" s="8"/>
      <c r="I273" s="8"/>
      <c r="J273" s="8"/>
      <c r="K273" s="9"/>
      <c r="L273" s="9"/>
      <c r="M273" s="9"/>
      <c r="N273" s="9"/>
      <c r="O273" s="9"/>
      <c r="P273" s="9"/>
    </row>
    <row r="274" spans="1:16" ht="15" customHeight="1">
      <c r="A274" s="141" t="s">
        <v>248</v>
      </c>
      <c r="B274" s="105" t="s">
        <v>253</v>
      </c>
      <c r="C274" s="105"/>
      <c r="D274" s="105"/>
      <c r="E274" s="216">
        <f>F207</f>
        <v>0</v>
      </c>
      <c r="F274" s="229"/>
      <c r="G274" s="8"/>
      <c r="H274" s="8"/>
      <c r="I274" s="8"/>
      <c r="J274" s="8"/>
      <c r="K274" s="9"/>
      <c r="L274" s="9"/>
      <c r="M274" s="9"/>
      <c r="N274" s="9"/>
      <c r="O274" s="9"/>
      <c r="P274" s="9"/>
    </row>
    <row r="275" spans="1:16" ht="15" customHeight="1">
      <c r="A275" s="141"/>
      <c r="B275" s="105" t="s">
        <v>254</v>
      </c>
      <c r="C275" s="105"/>
      <c r="D275" s="105"/>
      <c r="E275" s="216">
        <f>G207</f>
        <v>0</v>
      </c>
      <c r="F275" s="229"/>
      <c r="G275" s="8"/>
      <c r="H275" s="8"/>
      <c r="I275" s="8"/>
      <c r="J275" s="8"/>
      <c r="K275" s="9"/>
      <c r="L275" s="9"/>
      <c r="M275" s="9"/>
      <c r="N275" s="9"/>
      <c r="O275" s="9"/>
      <c r="P275" s="9"/>
    </row>
    <row r="276" spans="1:16" ht="15" customHeight="1">
      <c r="A276" s="141"/>
      <c r="B276" s="105" t="s">
        <v>255</v>
      </c>
      <c r="C276" s="105"/>
      <c r="D276" s="105"/>
      <c r="E276" s="216">
        <f>H207</f>
        <v>0</v>
      </c>
      <c r="F276" s="229"/>
      <c r="G276" s="8"/>
      <c r="H276" s="8"/>
      <c r="I276" s="8"/>
      <c r="J276" s="8"/>
      <c r="K276" s="9"/>
      <c r="L276" s="9"/>
      <c r="M276" s="9"/>
      <c r="N276" s="9"/>
      <c r="O276" s="9"/>
      <c r="P276" s="9"/>
    </row>
    <row r="277" spans="1:16" ht="15" customHeight="1">
      <c r="A277" s="164">
        <v>4</v>
      </c>
      <c r="B277" s="14" t="s">
        <v>256</v>
      </c>
      <c r="C277" s="14"/>
      <c r="D277" s="14"/>
      <c r="E277" s="239"/>
      <c r="F277" s="242"/>
      <c r="G277" s="8"/>
      <c r="H277" s="8"/>
      <c r="I277" s="8"/>
      <c r="J277" s="8"/>
      <c r="K277" s="9"/>
      <c r="L277" s="9"/>
      <c r="M277" s="9"/>
      <c r="N277" s="9"/>
      <c r="O277" s="9"/>
      <c r="P277" s="9"/>
    </row>
    <row r="278" spans="1:16" ht="15" customHeight="1">
      <c r="A278" s="141"/>
      <c r="B278" s="105" t="s">
        <v>257</v>
      </c>
      <c r="C278" s="105"/>
      <c r="D278" s="105"/>
      <c r="E278" s="216">
        <f>F217</f>
        <v>0</v>
      </c>
      <c r="F278" s="229"/>
      <c r="G278" s="8"/>
      <c r="H278" s="8"/>
      <c r="I278" s="8"/>
      <c r="J278" s="8"/>
      <c r="K278" s="9"/>
      <c r="L278" s="9"/>
      <c r="M278" s="9"/>
      <c r="N278" s="9"/>
      <c r="O278" s="9"/>
      <c r="P278" s="9"/>
    </row>
    <row r="279" spans="1:16" ht="15" customHeight="1">
      <c r="A279" s="141">
        <v>5</v>
      </c>
      <c r="B279" s="105" t="s">
        <v>258</v>
      </c>
      <c r="C279" s="105"/>
      <c r="D279" s="105"/>
      <c r="E279" s="216">
        <f>IF(uni="",IF(nom="",IF(acg="","",IF(acg="x",F234,"")),IF(nom="x",F226,"")),IF(uni="x",F229,""))</f>
      </c>
      <c r="F279" s="229"/>
      <c r="G279" s="8"/>
      <c r="H279" s="8"/>
      <c r="I279" s="8"/>
      <c r="J279" s="8"/>
      <c r="K279" s="9"/>
      <c r="L279" s="9"/>
      <c r="M279" s="9"/>
      <c r="N279" s="9"/>
      <c r="O279" s="9"/>
      <c r="P279" s="9"/>
    </row>
    <row r="280" spans="1:16" ht="15" customHeight="1">
      <c r="A280" s="157"/>
      <c r="B280" s="8"/>
      <c r="C280" s="8"/>
      <c r="D280" s="8"/>
      <c r="E280" s="8"/>
      <c r="F280" s="8"/>
      <c r="G280" s="8"/>
      <c r="H280" s="8"/>
      <c r="I280" s="8"/>
      <c r="J280" s="8"/>
      <c r="K280" s="9"/>
      <c r="L280" s="9"/>
      <c r="M280" s="9"/>
      <c r="N280" s="9"/>
      <c r="O280" s="9"/>
      <c r="P280" s="9"/>
    </row>
    <row r="281" spans="1:1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9"/>
      <c r="L281" s="9"/>
      <c r="M281" s="9"/>
      <c r="N281" s="9"/>
      <c r="O281" s="9"/>
      <c r="P281" s="9"/>
    </row>
    <row r="282" spans="1:1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9"/>
      <c r="L282" s="9"/>
      <c r="M282" s="9"/>
      <c r="N282" s="9"/>
      <c r="O282" s="9"/>
      <c r="P282" s="9"/>
    </row>
    <row r="283" spans="1:16" ht="12.75">
      <c r="A283" s="24" t="s">
        <v>259</v>
      </c>
      <c r="B283" s="8"/>
      <c r="C283" s="8"/>
      <c r="D283" s="8"/>
      <c r="E283" s="8"/>
      <c r="F283" s="8"/>
      <c r="G283" s="8"/>
      <c r="H283" s="8"/>
      <c r="I283" s="8"/>
      <c r="J283" s="8"/>
      <c r="K283" s="9"/>
      <c r="L283" s="9"/>
      <c r="M283" s="9"/>
      <c r="N283" s="9"/>
      <c r="O283" s="9"/>
      <c r="P283" s="9"/>
    </row>
    <row r="284" spans="1:16" ht="12.75">
      <c r="A284" s="8" t="s">
        <v>260</v>
      </c>
      <c r="B284" s="8"/>
      <c r="C284" s="8"/>
      <c r="D284" s="8"/>
      <c r="E284" s="8"/>
      <c r="F284" s="8"/>
      <c r="G284" s="8"/>
      <c r="H284" s="8"/>
      <c r="I284" s="8"/>
      <c r="J284" s="8"/>
      <c r="K284" s="9"/>
      <c r="L284" s="9"/>
      <c r="M284" s="9"/>
      <c r="N284" s="9"/>
      <c r="O284" s="9"/>
      <c r="P284" s="9"/>
    </row>
    <row r="285" spans="1:16" ht="6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9"/>
      <c r="L285" s="9"/>
      <c r="M285" s="9"/>
      <c r="N285" s="9"/>
      <c r="O285" s="9"/>
      <c r="P285" s="9"/>
    </row>
    <row r="286" spans="1:16" ht="12.75">
      <c r="A286" s="8" t="s">
        <v>261</v>
      </c>
      <c r="B286" s="9"/>
      <c r="C286" s="8"/>
      <c r="D286" s="8"/>
      <c r="E286" s="8"/>
      <c r="F286" s="8"/>
      <c r="G286" s="8"/>
      <c r="H286" s="8"/>
      <c r="I286" s="8"/>
      <c r="J286" s="8"/>
      <c r="K286" s="9"/>
      <c r="L286" s="9"/>
      <c r="M286" s="9"/>
      <c r="N286" s="9"/>
      <c r="O286" s="9"/>
      <c r="P286" s="9"/>
    </row>
    <row r="287" spans="1:16" ht="12.75">
      <c r="A287" s="178"/>
      <c r="B287" s="8" t="s">
        <v>262</v>
      </c>
      <c r="C287" s="8"/>
      <c r="D287" s="8"/>
      <c r="E287" s="8"/>
      <c r="F287" s="8"/>
      <c r="G287" s="8"/>
      <c r="H287" s="8"/>
      <c r="I287" s="8"/>
      <c r="J287" s="8"/>
      <c r="K287" s="9"/>
      <c r="L287" s="9"/>
      <c r="M287" s="9"/>
      <c r="N287" s="9"/>
      <c r="O287" s="9"/>
      <c r="P287" s="9"/>
    </row>
    <row r="288" spans="1:16" ht="12.75">
      <c r="A288" s="178"/>
      <c r="B288" s="8" t="s">
        <v>263</v>
      </c>
      <c r="C288" s="8"/>
      <c r="D288" s="8"/>
      <c r="E288" s="8"/>
      <c r="F288" s="8"/>
      <c r="G288" s="8"/>
      <c r="H288" s="8"/>
      <c r="I288" s="8"/>
      <c r="J288" s="8"/>
      <c r="K288" s="9"/>
      <c r="L288" s="9"/>
      <c r="M288" s="9"/>
      <c r="N288" s="9"/>
      <c r="O288" s="9"/>
      <c r="P288" s="9"/>
    </row>
    <row r="289" spans="1:16" ht="12.75">
      <c r="A289" s="165"/>
      <c r="B289" s="8"/>
      <c r="C289" s="8"/>
      <c r="D289" s="8"/>
      <c r="E289" s="8"/>
      <c r="F289" s="8"/>
      <c r="G289" s="8"/>
      <c r="H289" s="8"/>
      <c r="I289" s="8"/>
      <c r="J289" s="8"/>
      <c r="K289" s="9"/>
      <c r="L289" s="9"/>
      <c r="M289" s="9"/>
      <c r="N289" s="9"/>
      <c r="O289" s="9"/>
      <c r="P289" s="9"/>
    </row>
    <row r="290" spans="1:16" ht="12.75">
      <c r="A290" s="17" t="s">
        <v>264</v>
      </c>
      <c r="B290" s="9"/>
      <c r="C290" s="8"/>
      <c r="D290" s="8"/>
      <c r="E290" s="8"/>
      <c r="F290" s="8"/>
      <c r="G290" s="8"/>
      <c r="H290" s="8"/>
      <c r="I290" s="8"/>
      <c r="J290" s="8"/>
      <c r="K290" s="9"/>
      <c r="L290" s="9"/>
      <c r="M290" s="9"/>
      <c r="N290" s="9"/>
      <c r="O290" s="9"/>
      <c r="P290" s="9"/>
    </row>
    <row r="291" spans="1:16" ht="12.75">
      <c r="A291" s="178"/>
      <c r="B291" s="8" t="s">
        <v>262</v>
      </c>
      <c r="C291" s="8"/>
      <c r="D291" s="8"/>
      <c r="E291" s="8"/>
      <c r="F291" s="8"/>
      <c r="G291" s="8"/>
      <c r="H291" s="8"/>
      <c r="I291" s="8"/>
      <c r="J291" s="8"/>
      <c r="K291" s="9"/>
      <c r="L291" s="9"/>
      <c r="M291" s="9"/>
      <c r="N291" s="9"/>
      <c r="O291" s="9"/>
      <c r="P291" s="9"/>
    </row>
    <row r="292" spans="1:16" ht="12.75">
      <c r="A292" s="178"/>
      <c r="B292" s="8" t="s">
        <v>263</v>
      </c>
      <c r="C292" s="8"/>
      <c r="D292" s="8"/>
      <c r="E292" s="8"/>
      <c r="F292" s="8"/>
      <c r="G292" s="8"/>
      <c r="H292" s="8"/>
      <c r="I292" s="8"/>
      <c r="J292" s="8"/>
      <c r="K292" s="9"/>
      <c r="L292" s="9"/>
      <c r="M292" s="9"/>
      <c r="N292" s="9"/>
      <c r="O292" s="9"/>
      <c r="P292" s="9"/>
    </row>
    <row r="293" spans="1:16" ht="12.75">
      <c r="A293" s="165"/>
      <c r="B293" s="8"/>
      <c r="C293" s="8"/>
      <c r="D293" s="8"/>
      <c r="E293" s="8"/>
      <c r="F293" s="8"/>
      <c r="G293" s="8"/>
      <c r="H293" s="8"/>
      <c r="I293" s="8"/>
      <c r="J293" s="8"/>
      <c r="K293" s="9"/>
      <c r="L293" s="9"/>
      <c r="M293" s="9"/>
      <c r="N293" s="9"/>
      <c r="O293" s="9"/>
      <c r="P293" s="9"/>
    </row>
    <row r="294" spans="1:16" ht="12.75">
      <c r="A294" s="8" t="s">
        <v>265</v>
      </c>
      <c r="B294" s="9"/>
      <c r="C294" s="8"/>
      <c r="D294" s="8"/>
      <c r="E294" s="8"/>
      <c r="F294" s="8"/>
      <c r="G294" s="8"/>
      <c r="H294" s="8"/>
      <c r="I294" s="8"/>
      <c r="J294" s="8"/>
      <c r="K294" s="9"/>
      <c r="L294" s="9"/>
      <c r="M294" s="9"/>
      <c r="N294" s="9"/>
      <c r="O294" s="9"/>
      <c r="P294" s="9"/>
    </row>
    <row r="295" spans="1:16" ht="12.75">
      <c r="A295" s="8" t="s">
        <v>266</v>
      </c>
      <c r="B295" s="9"/>
      <c r="C295" s="8"/>
      <c r="D295" s="8"/>
      <c r="E295" s="8"/>
      <c r="F295" s="8"/>
      <c r="G295" s="8"/>
      <c r="H295" s="8"/>
      <c r="I295" s="8"/>
      <c r="J295" s="8"/>
      <c r="K295" s="9"/>
      <c r="L295" s="9"/>
      <c r="M295" s="9"/>
      <c r="N295" s="9"/>
      <c r="O295" s="9"/>
      <c r="P295" s="9"/>
    </row>
    <row r="296" spans="1:16" ht="12.75">
      <c r="A296" s="178"/>
      <c r="B296" s="8" t="s">
        <v>267</v>
      </c>
      <c r="C296" s="8"/>
      <c r="D296" s="8"/>
      <c r="E296" s="8"/>
      <c r="F296" s="8"/>
      <c r="G296" s="8"/>
      <c r="H296" s="8"/>
      <c r="I296" s="8"/>
      <c r="J296" s="8"/>
      <c r="K296" s="9"/>
      <c r="L296" s="9"/>
      <c r="M296" s="9"/>
      <c r="N296" s="9"/>
      <c r="O296" s="9"/>
      <c r="P296" s="9"/>
    </row>
    <row r="297" spans="1:16" ht="12.75">
      <c r="A297" s="178"/>
      <c r="B297" s="8" t="s">
        <v>263</v>
      </c>
      <c r="C297" s="8"/>
      <c r="D297" s="8"/>
      <c r="E297" s="8"/>
      <c r="F297" s="8"/>
      <c r="G297" s="8"/>
      <c r="H297" s="8"/>
      <c r="I297" s="8"/>
      <c r="J297" s="8"/>
      <c r="K297" s="9"/>
      <c r="L297" s="9"/>
      <c r="M297" s="9"/>
      <c r="N297" s="9"/>
      <c r="O297" s="9"/>
      <c r="P297" s="9"/>
    </row>
    <row r="298" spans="1:1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9"/>
      <c r="L298" s="9"/>
      <c r="M298" s="9"/>
      <c r="N298" s="9"/>
      <c r="O298" s="9"/>
      <c r="P298" s="9"/>
    </row>
    <row r="299" spans="1:1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9"/>
      <c r="L299" s="9"/>
      <c r="M299" s="9"/>
      <c r="N299" s="9"/>
      <c r="O299" s="9"/>
      <c r="P299" s="9"/>
    </row>
    <row r="300" spans="1:1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9"/>
      <c r="L300" s="9"/>
      <c r="M300" s="9"/>
      <c r="N300" s="9"/>
      <c r="O300" s="9"/>
      <c r="P300" s="9"/>
    </row>
    <row r="301" spans="1:16" ht="12.75">
      <c r="A301" s="24" t="s">
        <v>268</v>
      </c>
      <c r="B301" s="8"/>
      <c r="C301" s="8"/>
      <c r="D301" s="8"/>
      <c r="E301" s="8"/>
      <c r="F301" s="8"/>
      <c r="G301" s="8"/>
      <c r="H301" s="8"/>
      <c r="I301" s="8"/>
      <c r="J301" s="8"/>
      <c r="K301" s="9"/>
      <c r="L301" s="9"/>
      <c r="M301" s="9"/>
      <c r="N301" s="9"/>
      <c r="O301" s="9"/>
      <c r="P301" s="9"/>
    </row>
    <row r="302" spans="1:16" ht="12.75">
      <c r="A302" s="8"/>
      <c r="B302" s="71" t="s">
        <v>269</v>
      </c>
      <c r="C302" s="7"/>
      <c r="D302" s="7"/>
      <c r="E302" s="7"/>
      <c r="F302" s="7"/>
      <c r="G302" s="7"/>
      <c r="H302" s="7"/>
      <c r="I302" s="7"/>
      <c r="J302" s="7"/>
      <c r="K302" s="9"/>
      <c r="L302" s="9"/>
      <c r="M302" s="9"/>
      <c r="N302" s="9"/>
      <c r="O302" s="9"/>
      <c r="P302" s="9"/>
    </row>
    <row r="303" spans="1:16" ht="12.75">
      <c r="A303" s="8"/>
      <c r="B303" s="166" t="s">
        <v>270</v>
      </c>
      <c r="C303" s="7"/>
      <c r="D303" s="7"/>
      <c r="E303" s="7"/>
      <c r="F303" s="7"/>
      <c r="G303" s="7"/>
      <c r="H303" s="7"/>
      <c r="I303" s="7"/>
      <c r="J303" s="7"/>
      <c r="K303" s="9"/>
      <c r="L303" s="9"/>
      <c r="M303" s="9"/>
      <c r="N303" s="9"/>
      <c r="O303" s="9"/>
      <c r="P303" s="9"/>
    </row>
    <row r="304" spans="1:16" ht="12.75">
      <c r="A304" s="8"/>
      <c r="B304" s="166" t="s">
        <v>271</v>
      </c>
      <c r="C304" s="7"/>
      <c r="D304" s="7"/>
      <c r="E304" s="7"/>
      <c r="F304" s="7"/>
      <c r="G304" s="7"/>
      <c r="H304" s="7"/>
      <c r="I304" s="7"/>
      <c r="J304" s="7"/>
      <c r="K304" s="9"/>
      <c r="L304" s="9"/>
      <c r="M304" s="9"/>
      <c r="N304" s="9"/>
      <c r="O304" s="9"/>
      <c r="P304" s="9"/>
    </row>
    <row r="305" spans="1:16" ht="12.75">
      <c r="A305" s="8"/>
      <c r="B305" s="11" t="s">
        <v>272</v>
      </c>
      <c r="C305" s="15"/>
      <c r="D305" s="11" t="s">
        <v>273</v>
      </c>
      <c r="E305" s="12"/>
      <c r="F305" s="12"/>
      <c r="G305" s="12"/>
      <c r="H305" s="12"/>
      <c r="I305" s="15"/>
      <c r="J305" s="8"/>
      <c r="K305" s="9"/>
      <c r="L305" s="9"/>
      <c r="M305" s="9"/>
      <c r="N305" s="9"/>
      <c r="O305" s="9"/>
      <c r="P305" s="9"/>
    </row>
    <row r="306" spans="1:16" ht="19.5" customHeight="1">
      <c r="A306" s="8"/>
      <c r="B306" s="189"/>
      <c r="C306" s="243"/>
      <c r="D306" s="244"/>
      <c r="E306" s="14"/>
      <c r="F306" s="14"/>
      <c r="G306" s="14"/>
      <c r="H306" s="14"/>
      <c r="I306" s="167"/>
      <c r="J306" s="8"/>
      <c r="K306" s="9"/>
      <c r="L306" s="9"/>
      <c r="M306" s="9"/>
      <c r="N306" s="9"/>
      <c r="O306" s="9"/>
      <c r="P306" s="9"/>
    </row>
    <row r="307" spans="1:16" ht="12.75">
      <c r="A307" s="8"/>
      <c r="B307" s="11" t="s">
        <v>274</v>
      </c>
      <c r="C307" s="15"/>
      <c r="D307" s="11" t="s">
        <v>275</v>
      </c>
      <c r="E307" s="12"/>
      <c r="F307" s="12"/>
      <c r="G307" s="12"/>
      <c r="H307" s="12"/>
      <c r="I307" s="15"/>
      <c r="J307" s="8"/>
      <c r="K307" s="9"/>
      <c r="L307" s="9"/>
      <c r="M307" s="9"/>
      <c r="N307" s="9"/>
      <c r="O307" s="9"/>
      <c r="P307" s="9"/>
    </row>
    <row r="308" spans="1:16" ht="19.5" customHeight="1">
      <c r="A308" s="8"/>
      <c r="B308" s="247"/>
      <c r="C308" s="243"/>
      <c r="D308" s="189"/>
      <c r="E308" s="14"/>
      <c r="F308" s="14"/>
      <c r="G308" s="14"/>
      <c r="H308" s="14"/>
      <c r="I308" s="243"/>
      <c r="J308" s="8"/>
      <c r="K308" s="9"/>
      <c r="L308" s="9"/>
      <c r="M308" s="9"/>
      <c r="N308" s="9"/>
      <c r="O308" s="9"/>
      <c r="P308" s="9"/>
    </row>
    <row r="309" spans="1:1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9"/>
      <c r="L309" s="9"/>
      <c r="M309" s="9"/>
      <c r="N309" s="9"/>
      <c r="O309" s="9"/>
      <c r="P309" s="9"/>
    </row>
    <row r="310" spans="1:1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9"/>
      <c r="L310" s="9"/>
      <c r="M310" s="9"/>
      <c r="N310" s="9"/>
      <c r="O310" s="9"/>
      <c r="P310" s="9"/>
    </row>
    <row r="311" spans="1:1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</sheetData>
  <sheetProtection sheet="1" objects="1"/>
  <printOptions/>
  <pageMargins left="0.2" right="0" top="1" bottom="0.3" header="0.5" footer="0.5"/>
  <pageSetup orientation="portrait" pageOrder="overThenDown" scale="67" r:id="rId1"/>
  <headerFooter alignWithMargins="0">
    <oddHeader>&amp;L&amp;"Times New Roman,Regular"&amp;8Federal Communications Commission
Washington, D.C.  20554&amp;R&amp;"Times New Roman,Regular"&amp;8Approved by: OMB 3060-0703</oddHeader>
    <oddFooter>&amp;L&amp;"Times New Roman,Regular"&amp;8Page &amp;P&amp;C&amp;"Times New Roman,Regular"&amp;8Excel 4.0 for Windows&amp;R&amp;"Times New Roman,Regular"&amp;8FCC Form 1205
June 1996</oddFooter>
  </headerFooter>
  <rowBreaks count="6" manualBreakCount="6">
    <brk id="55" max="65535" man="1"/>
    <brk id="101" max="65535" man="1"/>
    <brk id="132" max="65535" man="1"/>
    <brk id="186" max="65535" man="1"/>
    <brk id="235" max="65535" man="1"/>
    <brk id="2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Vanessa.Stallings</cp:lastModifiedBy>
  <cp:lastPrinted>2009-06-03T12:35:54Z</cp:lastPrinted>
  <dcterms:created xsi:type="dcterms:W3CDTF">2009-06-03T12:36:30Z</dcterms:created>
  <dcterms:modified xsi:type="dcterms:W3CDTF">2009-06-03T12:36:30Z</dcterms:modified>
  <cp:category/>
  <cp:version/>
  <cp:contentType/>
  <cp:contentStatus/>
</cp:coreProperties>
</file>