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activeTab="0"/>
  </bookViews>
  <sheets>
    <sheet name="A-4 " sheetId="1" r:id="rId1"/>
  </sheets>
  <definedNames/>
  <calcPr fullCalcOnLoad="1" iterate="1" iterateCount="1" iterateDelta="0"/>
</workbook>
</file>

<file path=xl/sharedStrings.xml><?xml version="1.0" encoding="utf-8"?>
<sst xmlns="http://schemas.openxmlformats.org/spreadsheetml/2006/main" count="69" uniqueCount="17">
  <si>
    <t xml:space="preserve">   Good</t>
  </si>
  <si>
    <t xml:space="preserve">   Fair</t>
  </si>
  <si>
    <t xml:space="preserve">   Mediocre </t>
  </si>
  <si>
    <t xml:space="preserve">   Poor</t>
  </si>
  <si>
    <t>Interstate (total reported)</t>
  </si>
  <si>
    <t xml:space="preserve">   Very good </t>
  </si>
  <si>
    <t xml:space="preserve">   Not reported</t>
  </si>
  <si>
    <t>Other principal arterial (total reported)</t>
  </si>
  <si>
    <t>Minor arterial (total reported)</t>
  </si>
  <si>
    <t>Major collector (total reported)</t>
  </si>
  <si>
    <t>Table 1-5: Texas Road Condition by Functional System -- Rural</t>
  </si>
  <si>
    <t>N</t>
  </si>
  <si>
    <r>
      <t xml:space="preserve">NOTE FOR DATA ON THIS PAGE: </t>
    </r>
    <r>
      <rPr>
        <sz val="10"/>
        <rFont val="Futura Md BT"/>
        <family val="2"/>
      </rPr>
      <t xml:space="preserve">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</si>
  <si>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</si>
  <si>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r>
      <t>KEY</t>
    </r>
    <r>
      <rPr>
        <sz val="10"/>
        <rFont val="Futura Md BT"/>
        <family val="2"/>
      </rPr>
      <t>: N = data do not exist.</t>
    </r>
  </si>
  <si>
    <t>(Miles)</t>
  </si>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</sst>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sz val="10"/>
      <name val="Futura Md BT"/>
      <family val="2"/>
    </font>
    <font>
      <b/>
      <sz val="12"/>
      <name val="Futura Md BT"/>
      <family val="2"/>
    </font>
    <font>
      <b/>
      <sz val="10"/>
      <name val="Futura Md BT"/>
      <family val="2"/>
    </font>
    <font>
      <i/>
      <sz val="10"/>
      <name val="Futura Md BT"/>
      <family val="2"/>
    </font>
    <font>
      <b/>
      <sz val="14"/>
      <name val="Futura Md BT"/>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5" fillId="0" borderId="1" xfId="0" applyFont="1" applyBorder="1" applyAlignment="1">
      <alignment/>
    </xf>
    <xf numFmtId="0" fontId="5" fillId="0" borderId="0" xfId="0" applyFont="1" applyAlignment="1">
      <alignment horizontal="left" wrapText="1"/>
    </xf>
    <xf numFmtId="0" fontId="3" fillId="0" borderId="0" xfId="0" applyFont="1" applyAlignment="1">
      <alignment wrapText="1"/>
    </xf>
    <xf numFmtId="0" fontId="3" fillId="0" borderId="0" xfId="0" applyFont="1" applyFill="1" applyBorder="1" applyAlignment="1" applyProtection="1">
      <alignment horizontal="left" wrapText="1"/>
      <protection/>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J49" sqref="J49"/>
    </sheetView>
  </sheetViews>
  <sheetFormatPr defaultColWidth="9.140625" defaultRowHeight="12.75"/>
  <cols>
    <col min="1" max="1" width="38.28125" style="1" customWidth="1"/>
    <col min="2" max="16384" width="9.140625" style="1" customWidth="1"/>
  </cols>
  <sheetData>
    <row r="1" spans="1:9" ht="18">
      <c r="A1" s="17" t="s">
        <v>10</v>
      </c>
      <c r="B1" s="17"/>
      <c r="C1" s="17"/>
      <c r="D1" s="17"/>
      <c r="E1" s="17"/>
      <c r="F1" s="17"/>
      <c r="G1" s="17"/>
      <c r="H1" s="8"/>
      <c r="I1" s="8"/>
    </row>
    <row r="2" spans="1:7" ht="18.75" thickBot="1">
      <c r="A2" s="16" t="s">
        <v>15</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f aca="true" t="shared" si="0" ref="B4:G4">SUM(B5:B9)</f>
        <v>1486</v>
      </c>
      <c r="C4" s="6">
        <f t="shared" si="0"/>
        <v>2204</v>
      </c>
      <c r="D4" s="6">
        <f t="shared" si="0"/>
        <v>2208</v>
      </c>
      <c r="E4" s="6">
        <f t="shared" si="0"/>
        <v>2216</v>
      </c>
      <c r="F4" s="6">
        <f t="shared" si="0"/>
        <v>2212</v>
      </c>
      <c r="G4" s="6">
        <f t="shared" si="0"/>
        <v>2173</v>
      </c>
      <c r="H4" s="3"/>
      <c r="I4" s="3"/>
      <c r="J4" s="3"/>
    </row>
    <row r="5" spans="1:10" ht="12.75">
      <c r="A5" s="3" t="s">
        <v>5</v>
      </c>
      <c r="B5" s="6">
        <v>970</v>
      </c>
      <c r="C5" s="6">
        <v>1601</v>
      </c>
      <c r="D5" s="6">
        <v>770</v>
      </c>
      <c r="E5" s="6">
        <v>303</v>
      </c>
      <c r="F5" s="6">
        <v>407</v>
      </c>
      <c r="G5" s="6">
        <v>375</v>
      </c>
      <c r="H5" s="3"/>
      <c r="I5" s="3"/>
      <c r="J5" s="3"/>
    </row>
    <row r="6" spans="1:10" ht="12.75">
      <c r="A6" s="9" t="s">
        <v>0</v>
      </c>
      <c r="B6" s="6">
        <v>150</v>
      </c>
      <c r="C6" s="6">
        <v>528</v>
      </c>
      <c r="D6" s="6">
        <v>1104</v>
      </c>
      <c r="E6" s="6">
        <v>1411</v>
      </c>
      <c r="F6" s="6">
        <v>1378</v>
      </c>
      <c r="G6" s="6">
        <v>1303</v>
      </c>
      <c r="H6" s="3"/>
      <c r="I6" s="3"/>
      <c r="J6" s="3"/>
    </row>
    <row r="7" spans="1:10" ht="12.75">
      <c r="A7" s="3" t="s">
        <v>1</v>
      </c>
      <c r="B7" s="6">
        <v>60</v>
      </c>
      <c r="C7" s="6">
        <v>48</v>
      </c>
      <c r="D7" s="6">
        <v>230</v>
      </c>
      <c r="E7" s="6">
        <v>351</v>
      </c>
      <c r="F7" s="6">
        <v>304</v>
      </c>
      <c r="G7" s="6">
        <v>316</v>
      </c>
      <c r="H7" s="3"/>
      <c r="I7" s="3"/>
      <c r="J7" s="3"/>
    </row>
    <row r="8" spans="1:10" ht="12.75">
      <c r="A8" s="3" t="s">
        <v>2</v>
      </c>
      <c r="B8" s="6">
        <f>131+39</f>
        <v>170</v>
      </c>
      <c r="C8" s="6">
        <f>14+1</f>
        <v>15</v>
      </c>
      <c r="D8" s="6">
        <f>63+29</f>
        <v>92</v>
      </c>
      <c r="E8" s="6">
        <f>99+49</f>
        <v>148</v>
      </c>
      <c r="F8" s="6">
        <f>84+38</f>
        <v>122</v>
      </c>
      <c r="G8" s="6">
        <f>127+43</f>
        <v>170</v>
      </c>
      <c r="H8" s="3"/>
      <c r="I8" s="3"/>
      <c r="J8" s="3"/>
    </row>
    <row r="9" spans="1:10" ht="12.75">
      <c r="A9" s="3" t="s">
        <v>3</v>
      </c>
      <c r="B9" s="6">
        <f>49+24+63</f>
        <v>136</v>
      </c>
      <c r="C9" s="6">
        <v>12</v>
      </c>
      <c r="D9" s="6">
        <v>12</v>
      </c>
      <c r="E9" s="6">
        <f>3</f>
        <v>3</v>
      </c>
      <c r="F9" s="6">
        <f>1</f>
        <v>1</v>
      </c>
      <c r="G9" s="6">
        <f>9</f>
        <v>9</v>
      </c>
      <c r="H9" s="3"/>
      <c r="I9" s="3"/>
      <c r="J9" s="3"/>
    </row>
    <row r="10" spans="1:10" ht="12.75">
      <c r="A10" s="3" t="s">
        <v>6</v>
      </c>
      <c r="B10" s="6">
        <v>717</v>
      </c>
      <c r="C10" s="6">
        <v>0</v>
      </c>
      <c r="D10" s="6">
        <v>0</v>
      </c>
      <c r="E10" s="6">
        <v>0</v>
      </c>
      <c r="F10" s="6">
        <v>0</v>
      </c>
      <c r="G10" s="6">
        <v>40</v>
      </c>
      <c r="H10" s="3"/>
      <c r="I10" s="3"/>
      <c r="J10" s="3"/>
    </row>
    <row r="11" spans="1:10" ht="12.75">
      <c r="A11" s="3"/>
      <c r="B11" s="6"/>
      <c r="C11" s="6"/>
      <c r="D11" s="6"/>
      <c r="E11" s="6"/>
      <c r="F11" s="6"/>
      <c r="G11" s="6"/>
      <c r="H11" s="3"/>
      <c r="I11" s="3"/>
      <c r="J11" s="3"/>
    </row>
    <row r="12" spans="1:10" ht="12.75">
      <c r="A12" s="7" t="s">
        <v>7</v>
      </c>
      <c r="B12" s="6">
        <f aca="true" t="shared" si="1" ref="B12:G12">SUM(B13:B17)</f>
        <v>4445</v>
      </c>
      <c r="C12" s="6">
        <f t="shared" si="1"/>
        <v>6659</v>
      </c>
      <c r="D12" s="6">
        <f t="shared" si="1"/>
        <v>6777</v>
      </c>
      <c r="E12" s="6">
        <f t="shared" si="1"/>
        <v>6861</v>
      </c>
      <c r="F12" s="6">
        <f t="shared" si="1"/>
        <v>6887</v>
      </c>
      <c r="G12" s="6">
        <f t="shared" si="1"/>
        <v>6881</v>
      </c>
      <c r="H12" s="3"/>
      <c r="I12" s="3"/>
      <c r="J12" s="3"/>
    </row>
    <row r="13" spans="1:10" ht="12.75">
      <c r="A13" s="3" t="s">
        <v>5</v>
      </c>
      <c r="B13" s="6">
        <v>3118</v>
      </c>
      <c r="C13" s="6">
        <v>3149</v>
      </c>
      <c r="D13" s="6">
        <v>1857</v>
      </c>
      <c r="E13" s="6">
        <v>726</v>
      </c>
      <c r="F13" s="6">
        <v>329</v>
      </c>
      <c r="G13" s="6">
        <v>410</v>
      </c>
      <c r="H13" s="3"/>
      <c r="I13" s="3"/>
      <c r="J13" s="3"/>
    </row>
    <row r="14" spans="1:10" ht="12.75">
      <c r="A14" s="9" t="s">
        <v>0</v>
      </c>
      <c r="B14" s="6">
        <v>502</v>
      </c>
      <c r="C14" s="6">
        <v>2749</v>
      </c>
      <c r="D14" s="6">
        <v>2779</v>
      </c>
      <c r="E14" s="6">
        <v>3049</v>
      </c>
      <c r="F14" s="6">
        <v>3366</v>
      </c>
      <c r="G14" s="6">
        <v>3383</v>
      </c>
      <c r="H14" s="3"/>
      <c r="I14" s="3"/>
      <c r="J14" s="3"/>
    </row>
    <row r="15" spans="1:10" ht="12.75">
      <c r="A15" s="3" t="s">
        <v>1</v>
      </c>
      <c r="B15" s="6">
        <v>223</v>
      </c>
      <c r="C15" s="6">
        <v>540</v>
      </c>
      <c r="D15" s="6">
        <v>1558</v>
      </c>
      <c r="E15" s="6">
        <v>2086</v>
      </c>
      <c r="F15" s="6">
        <v>2196</v>
      </c>
      <c r="G15" s="6">
        <v>2029</v>
      </c>
      <c r="H15" s="3"/>
      <c r="I15" s="3"/>
      <c r="J15" s="3"/>
    </row>
    <row r="16" spans="1:10" ht="12.75">
      <c r="A16" s="3" t="s">
        <v>2</v>
      </c>
      <c r="B16" s="6">
        <f>155+156</f>
        <v>311</v>
      </c>
      <c r="C16" s="6">
        <f>144+41</f>
        <v>185</v>
      </c>
      <c r="D16" s="6">
        <f>415+113</f>
        <v>528</v>
      </c>
      <c r="E16" s="6">
        <f>691+205</f>
        <v>896</v>
      </c>
      <c r="F16" s="6">
        <f>683+203</f>
        <v>886</v>
      </c>
      <c r="G16" s="6">
        <f>676+254</f>
        <v>930</v>
      </c>
      <c r="H16" s="3"/>
      <c r="I16" s="3"/>
      <c r="J16" s="3"/>
    </row>
    <row r="17" spans="1:10" ht="12.75">
      <c r="A17" s="3" t="s">
        <v>3</v>
      </c>
      <c r="B17" s="6">
        <f>58+55+178</f>
        <v>291</v>
      </c>
      <c r="C17" s="6">
        <f>20+10+6</f>
        <v>36</v>
      </c>
      <c r="D17" s="6">
        <f>31+11+13</f>
        <v>55</v>
      </c>
      <c r="E17" s="6">
        <f>53+27+24</f>
        <v>104</v>
      </c>
      <c r="F17" s="6">
        <f>72+25+13</f>
        <v>110</v>
      </c>
      <c r="G17" s="6">
        <f>76+27+26</f>
        <v>129</v>
      </c>
      <c r="H17" s="3"/>
      <c r="I17" s="3"/>
      <c r="J17" s="3"/>
    </row>
    <row r="18" spans="1:10" ht="12.75">
      <c r="A18" s="3" t="s">
        <v>6</v>
      </c>
      <c r="B18" s="6">
        <v>2294</v>
      </c>
      <c r="C18" s="6">
        <v>96</v>
      </c>
      <c r="D18" s="6">
        <v>0</v>
      </c>
      <c r="E18" s="6">
        <v>0</v>
      </c>
      <c r="F18" s="6">
        <v>0</v>
      </c>
      <c r="G18" s="6">
        <v>16</v>
      </c>
      <c r="H18" s="3"/>
      <c r="I18" s="3"/>
      <c r="J18" s="3"/>
    </row>
    <row r="19" spans="1:10" ht="12.75">
      <c r="A19" s="3"/>
      <c r="B19" s="6"/>
      <c r="C19" s="6"/>
      <c r="D19" s="6"/>
      <c r="E19" s="6"/>
      <c r="F19" s="6"/>
      <c r="G19" s="6"/>
      <c r="H19" s="3"/>
      <c r="I19" s="3"/>
      <c r="J19" s="3"/>
    </row>
    <row r="20" spans="1:10" ht="12.75">
      <c r="A20" s="15" t="s">
        <v>8</v>
      </c>
      <c r="B20" s="6">
        <f aca="true" t="shared" si="2" ref="B20:G20">SUM(B21:B25)</f>
        <v>5610</v>
      </c>
      <c r="C20" s="6">
        <f t="shared" si="2"/>
        <v>9321</v>
      </c>
      <c r="D20" s="6">
        <f t="shared" si="2"/>
        <v>9469</v>
      </c>
      <c r="E20" s="6">
        <f t="shared" si="2"/>
        <v>9642</v>
      </c>
      <c r="F20" s="6">
        <f t="shared" si="2"/>
        <v>9649</v>
      </c>
      <c r="G20" s="6">
        <f t="shared" si="2"/>
        <v>9647</v>
      </c>
      <c r="H20" s="3"/>
      <c r="I20" s="3"/>
      <c r="J20" s="3"/>
    </row>
    <row r="21" spans="1:10" ht="12.75">
      <c r="A21" s="3" t="s">
        <v>5</v>
      </c>
      <c r="B21" s="6">
        <v>4354</v>
      </c>
      <c r="C21" s="6">
        <v>3530</v>
      </c>
      <c r="D21" s="6">
        <v>1809</v>
      </c>
      <c r="E21" s="6">
        <v>827</v>
      </c>
      <c r="F21" s="6">
        <v>324</v>
      </c>
      <c r="G21" s="6">
        <v>437</v>
      </c>
      <c r="H21" s="3"/>
      <c r="I21" s="3"/>
      <c r="J21" s="3"/>
    </row>
    <row r="22" spans="1:10" ht="12.75">
      <c r="A22" s="9" t="s">
        <v>0</v>
      </c>
      <c r="B22" s="6">
        <v>562</v>
      </c>
      <c r="C22" s="6">
        <v>4402</v>
      </c>
      <c r="D22" s="6">
        <v>3768</v>
      </c>
      <c r="E22" s="6">
        <v>3907</v>
      </c>
      <c r="F22" s="6">
        <v>3850</v>
      </c>
      <c r="G22" s="6">
        <v>3623</v>
      </c>
      <c r="H22" s="3"/>
      <c r="I22" s="3"/>
      <c r="J22" s="3"/>
    </row>
    <row r="23" spans="1:10" ht="12.75">
      <c r="A23" s="3" t="s">
        <v>1</v>
      </c>
      <c r="B23" s="6">
        <v>123</v>
      </c>
      <c r="C23" s="6">
        <v>953</v>
      </c>
      <c r="D23" s="6">
        <v>2739</v>
      </c>
      <c r="E23" s="6">
        <v>3040</v>
      </c>
      <c r="F23" s="6">
        <v>3550</v>
      </c>
      <c r="G23" s="6">
        <v>3564</v>
      </c>
      <c r="H23" s="3"/>
      <c r="I23" s="3"/>
      <c r="J23" s="3"/>
    </row>
    <row r="24" spans="1:10" ht="12.75">
      <c r="A24" s="3" t="s">
        <v>2</v>
      </c>
      <c r="B24" s="6">
        <f>251+105</f>
        <v>356</v>
      </c>
      <c r="C24" s="6">
        <f>333+84</f>
        <v>417</v>
      </c>
      <c r="D24" s="6">
        <f>805+241</f>
        <v>1046</v>
      </c>
      <c r="E24" s="6">
        <f>1371+298</f>
        <v>1669</v>
      </c>
      <c r="F24" s="6">
        <f>1219+443</f>
        <v>1662</v>
      </c>
      <c r="G24" s="6">
        <f>1287+383</f>
        <v>1670</v>
      </c>
      <c r="H24" s="3"/>
      <c r="I24" s="3"/>
      <c r="J24" s="3"/>
    </row>
    <row r="25" spans="1:10" ht="12.75">
      <c r="A25" s="3" t="s">
        <v>3</v>
      </c>
      <c r="B25" s="6">
        <f>84+32+99</f>
        <v>215</v>
      </c>
      <c r="C25" s="6">
        <f>11+8</f>
        <v>19</v>
      </c>
      <c r="D25" s="6">
        <f>98+8+1</f>
        <v>107</v>
      </c>
      <c r="E25" s="6">
        <f>147+40+12</f>
        <v>199</v>
      </c>
      <c r="F25" s="6">
        <f>155+85+23</f>
        <v>263</v>
      </c>
      <c r="G25" s="6">
        <f>216+50+87</f>
        <v>353</v>
      </c>
      <c r="H25" s="3"/>
      <c r="I25" s="3"/>
      <c r="J25" s="3"/>
    </row>
    <row r="26" spans="1:10" ht="12.75">
      <c r="A26" s="3" t="s">
        <v>6</v>
      </c>
      <c r="B26" s="6">
        <v>3837</v>
      </c>
      <c r="C26" s="6">
        <v>133</v>
      </c>
      <c r="D26" s="6">
        <v>0</v>
      </c>
      <c r="E26" s="6">
        <v>0</v>
      </c>
      <c r="F26" s="6">
        <v>0</v>
      </c>
      <c r="G26" s="13">
        <v>0</v>
      </c>
      <c r="H26" s="3"/>
      <c r="I26" s="3"/>
      <c r="J26" s="3"/>
    </row>
    <row r="27" spans="1:10" ht="12.75">
      <c r="A27" s="3"/>
      <c r="B27" s="6"/>
      <c r="C27" s="6"/>
      <c r="D27" s="6"/>
      <c r="E27" s="6"/>
      <c r="F27" s="6"/>
      <c r="G27" s="10"/>
      <c r="H27" s="3"/>
      <c r="I27" s="3"/>
      <c r="J27" s="3"/>
    </row>
    <row r="28" spans="1:10" ht="12.75">
      <c r="A28" s="15" t="s">
        <v>9</v>
      </c>
      <c r="B28" s="13" t="s">
        <v>11</v>
      </c>
      <c r="C28" s="13" t="s">
        <v>11</v>
      </c>
      <c r="D28" s="13" t="s">
        <v>11</v>
      </c>
      <c r="E28" s="13" t="s">
        <v>11</v>
      </c>
      <c r="F28" s="13" t="s">
        <v>11</v>
      </c>
      <c r="G28" s="6">
        <f>SUM(G29:G34)</f>
        <v>36139</v>
      </c>
      <c r="H28" s="3"/>
      <c r="I28" s="3"/>
      <c r="J28" s="3"/>
    </row>
    <row r="29" spans="1:10" ht="12.75">
      <c r="A29" s="3" t="s">
        <v>5</v>
      </c>
      <c r="B29" s="13" t="s">
        <v>11</v>
      </c>
      <c r="C29" s="13" t="s">
        <v>11</v>
      </c>
      <c r="D29" s="13" t="s">
        <v>11</v>
      </c>
      <c r="E29" s="13" t="s">
        <v>11</v>
      </c>
      <c r="F29" s="13" t="s">
        <v>11</v>
      </c>
      <c r="G29" s="6">
        <v>513</v>
      </c>
      <c r="H29" s="6"/>
      <c r="I29" s="3"/>
      <c r="J29" s="3"/>
    </row>
    <row r="30" spans="1:10" ht="12.75">
      <c r="A30" s="9" t="s">
        <v>0</v>
      </c>
      <c r="B30" s="13" t="s">
        <v>11</v>
      </c>
      <c r="C30" s="13" t="s">
        <v>11</v>
      </c>
      <c r="D30" s="13" t="s">
        <v>11</v>
      </c>
      <c r="E30" s="13" t="s">
        <v>11</v>
      </c>
      <c r="F30" s="13" t="s">
        <v>11</v>
      </c>
      <c r="G30" s="6">
        <v>3937</v>
      </c>
      <c r="H30" s="3"/>
      <c r="I30" s="3"/>
      <c r="J30" s="3"/>
    </row>
    <row r="31" spans="1:10" ht="12.75">
      <c r="A31" s="3" t="s">
        <v>1</v>
      </c>
      <c r="B31" s="13" t="s">
        <v>11</v>
      </c>
      <c r="C31" s="13" t="s">
        <v>11</v>
      </c>
      <c r="D31" s="13" t="s">
        <v>11</v>
      </c>
      <c r="E31" s="13" t="s">
        <v>11</v>
      </c>
      <c r="F31" s="13" t="s">
        <v>11</v>
      </c>
      <c r="G31" s="6">
        <v>23579</v>
      </c>
      <c r="H31" s="3"/>
      <c r="I31" s="3"/>
      <c r="J31" s="3"/>
    </row>
    <row r="32" spans="1:10" ht="12.75">
      <c r="A32" s="3" t="s">
        <v>2</v>
      </c>
      <c r="B32" s="13" t="s">
        <v>11</v>
      </c>
      <c r="C32" s="13" t="s">
        <v>11</v>
      </c>
      <c r="D32" s="13" t="s">
        <v>11</v>
      </c>
      <c r="E32" s="13" t="s">
        <v>11</v>
      </c>
      <c r="F32" s="13" t="s">
        <v>11</v>
      </c>
      <c r="G32" s="6">
        <v>5777</v>
      </c>
      <c r="H32" s="3"/>
      <c r="I32" s="3"/>
      <c r="J32" s="3"/>
    </row>
    <row r="33" spans="1:10" ht="12.75">
      <c r="A33" s="3" t="s">
        <v>3</v>
      </c>
      <c r="B33" s="13" t="s">
        <v>11</v>
      </c>
      <c r="C33" s="13" t="s">
        <v>11</v>
      </c>
      <c r="D33" s="13" t="s">
        <v>11</v>
      </c>
      <c r="E33" s="13" t="s">
        <v>11</v>
      </c>
      <c r="F33" s="13" t="s">
        <v>11</v>
      </c>
      <c r="G33" s="6">
        <v>2333</v>
      </c>
      <c r="H33" s="3"/>
      <c r="I33" s="3"/>
      <c r="J33" s="3"/>
    </row>
    <row r="34" spans="1:10" ht="12.75">
      <c r="A34" s="5" t="s">
        <v>6</v>
      </c>
      <c r="B34" s="14" t="s">
        <v>11</v>
      </c>
      <c r="C34" s="14" t="s">
        <v>11</v>
      </c>
      <c r="D34" s="14" t="s">
        <v>11</v>
      </c>
      <c r="E34" s="14" t="s">
        <v>11</v>
      </c>
      <c r="F34" s="14" t="s">
        <v>11</v>
      </c>
      <c r="G34" s="14">
        <v>0</v>
      </c>
      <c r="H34" s="3"/>
      <c r="I34" s="3"/>
      <c r="J34" s="3"/>
    </row>
    <row r="36" ht="12.75">
      <c r="A36" s="12" t="s">
        <v>14</v>
      </c>
    </row>
    <row r="37" ht="12.75">
      <c r="A37" s="12"/>
    </row>
    <row r="38" spans="1:7" ht="39.75" customHeight="1">
      <c r="A38" s="18" t="s">
        <v>16</v>
      </c>
      <c r="B38" s="20"/>
      <c r="C38" s="20"/>
      <c r="D38" s="20"/>
      <c r="E38" s="20"/>
      <c r="F38" s="20"/>
      <c r="G38" s="20"/>
    </row>
    <row r="39" spans="1:7" ht="39" customHeight="1">
      <c r="A39" s="18" t="s">
        <v>12</v>
      </c>
      <c r="B39" s="20"/>
      <c r="C39" s="20"/>
      <c r="D39" s="20"/>
      <c r="E39" s="20"/>
      <c r="F39" s="20"/>
      <c r="G39" s="20"/>
    </row>
    <row r="41" spans="1:7" ht="41.25" customHeight="1">
      <c r="A41" s="19" t="s">
        <v>13</v>
      </c>
      <c r="B41" s="19"/>
      <c r="C41" s="19"/>
      <c r="D41" s="19"/>
      <c r="E41" s="19"/>
      <c r="F41" s="19"/>
      <c r="G41" s="19"/>
    </row>
  </sheetData>
  <mergeCells count="4">
    <mergeCell ref="A41:G41"/>
    <mergeCell ref="A1:G1"/>
    <mergeCell ref="A39:G39"/>
    <mergeCell ref="A38:G38"/>
  </mergeCells>
  <printOptions horizontalCentered="1"/>
  <pageMargins left="1" right="1" top="1" bottom="1" header="0.5" footer="0.5"/>
  <pageSetup fitToHeight="1" fitToWidth="1" horizontalDpi="1200" verticalDpi="1200" orientation="portrait" scale="72" r:id="rId1"/>
  <headerFooter alignWithMargins="0">
    <oddHeader>&amp;L&amp;"Futura Md BT,Medium"&amp;16Infrastructure</oddHeader>
    <oddFooter>&amp;L&amp;"Futura Md BT,Medium"&amp;16Texas&amp;C&amp;"Futura Md BT,Medium"&amp;14 &amp;16A-4&amp;R&amp;"Futura Md BT,Medium"&amp;16BTS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2002-10-21T15:31:10Z</cp:lastPrinted>
  <dcterms:created xsi:type="dcterms:W3CDTF">2002-01-31T21:39:46Z</dcterms:created>
  <dcterms:modified xsi:type="dcterms:W3CDTF">2002-12-19T19:48:08Z</dcterms:modified>
  <cp:category/>
  <cp:version/>
  <cp:contentType/>
  <cp:contentStatus/>
</cp:coreProperties>
</file>