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A-3" sheetId="1" r:id="rId1"/>
  </sheets>
  <definedNames/>
  <calcPr fullCalcOnLoad="1"/>
</workbook>
</file>

<file path=xl/sharedStrings.xml><?xml version="1.0" encoding="utf-8"?>
<sst xmlns="http://schemas.openxmlformats.org/spreadsheetml/2006/main" count="113" uniqueCount="18">
  <si>
    <t>Table 1-4: Arkansas Road Condition by Functional System -- Urban</t>
  </si>
  <si>
    <t>(Miles)</t>
  </si>
  <si>
    <t>Interstate (total reported)</t>
  </si>
  <si>
    <t xml:space="preserve">   Very good </t>
  </si>
  <si>
    <t xml:space="preserve">   Good</t>
  </si>
  <si>
    <t xml:space="preserve">   Fair</t>
  </si>
  <si>
    <t xml:space="preserve">   Mediocre </t>
  </si>
  <si>
    <t xml:space="preserve">   Poor</t>
  </si>
  <si>
    <t xml:space="preserve">   Not reported</t>
  </si>
  <si>
    <t>Other freeways and expressways (total reported)</t>
  </si>
  <si>
    <t>Other principal arterial (total reported)</t>
  </si>
  <si>
    <t>Urban minor arterial (total reported)</t>
  </si>
  <si>
    <t>N</t>
  </si>
  <si>
    <t>Urban collector (total reported)</t>
  </si>
  <si>
    <r>
      <t>KEY</t>
    </r>
    <r>
      <rPr>
        <sz val="10"/>
        <rFont val="Futura Md BT"/>
        <family val="2"/>
      </rPr>
      <t>: N = data do not exist.</t>
    </r>
  </si>
  <si>
    <r>
      <t>NOTE:</t>
    </r>
    <r>
      <rPr>
        <sz val="10"/>
        <rFont val="Futura Md BT"/>
        <family val="2"/>
      </rPr>
      <t xml:space="preserve">  In 2000, the Federal Highway Administration began reporting road condition for urban minor arterials and urban collectors using the International Roughness Index, if available.  In prior years, data were only available using the Present Serviceability Rating.</t>
    </r>
  </si>
  <si>
    <r>
      <t>SOURCE FOR DATA ON THIS PAGE:</t>
    </r>
    <r>
      <rPr>
        <sz val="10"/>
        <rFont val="Futura Md BT"/>
        <family val="2"/>
      </rPr>
      <t xml:space="preserve"> U.S. Department of Transportation, Federal Highway Administration, Highway Statistics, Washington, DC: annual editions, tables HM-63 and HM-64, available at http://www.fhwa.dot.gov/ as of Feb. 1, 2002.</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</si>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</sst>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
    <numFmt numFmtId="183" formatCode="[$€-2]\ #,##0.00_);[Red]\([$€-2]\ #,##0.00\)"/>
  </numFmts>
  <fonts count="6">
    <font>
      <sz val="10"/>
      <name val="Arial"/>
      <family val="0"/>
    </font>
    <font>
      <b/>
      <sz val="13"/>
      <name val="Futura Md BT"/>
      <family val="2"/>
    </font>
    <font>
      <sz val="10"/>
      <name val="Futura Md BT"/>
      <family val="2"/>
    </font>
    <font>
      <b/>
      <sz val="10"/>
      <name val="Futura Md BT"/>
      <family val="2"/>
    </font>
    <font>
      <b/>
      <sz val="14"/>
      <name val="Futura Md BT"/>
      <family val="2"/>
    </font>
    <font>
      <sz val="12"/>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0" fontId="3" fillId="0" borderId="0" xfId="0" applyFont="1" applyBorder="1" applyAlignment="1">
      <alignment horizontal="left"/>
    </xf>
    <xf numFmtId="3" fontId="2" fillId="0" borderId="0" xfId="0" applyNumberFormat="1" applyFont="1" applyBorder="1" applyAlignment="1">
      <alignment horizontal="right"/>
    </xf>
    <xf numFmtId="0" fontId="2" fillId="0" borderId="3" xfId="0" applyFont="1" applyBorder="1" applyAlignment="1">
      <alignment/>
    </xf>
    <xf numFmtId="3" fontId="2" fillId="0" borderId="3" xfId="0" applyNumberFormat="1" applyFont="1" applyBorder="1" applyAlignment="1">
      <alignment horizontal="right"/>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2" fillId="0" borderId="0" xfId="0" applyFont="1" applyAlignment="1">
      <alignment/>
    </xf>
    <xf numFmtId="0" fontId="3" fillId="0" borderId="0" xfId="0" applyFont="1" applyFill="1" applyBorder="1" applyAlignment="1" applyProtection="1">
      <alignment horizontal="left" wrapText="1"/>
      <protection/>
    </xf>
    <xf numFmtId="0" fontId="4"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3" fillId="0" borderId="4" xfId="0" applyFont="1" applyBorder="1" applyAlignment="1">
      <alignment/>
    </xf>
    <xf numFmtId="0" fontId="0" fillId="0" borderId="4" xfId="0" applyBorder="1" applyAlignment="1">
      <alignment/>
    </xf>
    <xf numFmtId="0" fontId="5" fillId="0" borderId="0" xfId="0" applyFont="1" applyAlignment="1">
      <alignment wrapText="1"/>
    </xf>
    <xf numFmtId="0"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G68"/>
  <sheetViews>
    <sheetView tabSelected="1" workbookViewId="0" topLeftCell="A1">
      <selection activeCell="H1" sqref="H1"/>
    </sheetView>
  </sheetViews>
  <sheetFormatPr defaultColWidth="9.140625" defaultRowHeight="12.75"/>
  <cols>
    <col min="1" max="1" width="47.8515625" style="1" customWidth="1"/>
    <col min="2" max="16384" width="9.140625" style="1" customWidth="1"/>
  </cols>
  <sheetData>
    <row r="1" spans="1:7" ht="18">
      <c r="A1" s="19" t="s">
        <v>0</v>
      </c>
      <c r="B1" s="19"/>
      <c r="C1" s="19"/>
      <c r="D1" s="19"/>
      <c r="E1" s="19"/>
      <c r="F1" s="19"/>
      <c r="G1" s="19"/>
    </row>
    <row r="2" spans="1:7" ht="17.25" thickBot="1">
      <c r="A2" s="2" t="s">
        <v>1</v>
      </c>
      <c r="B2" s="3"/>
      <c r="C2" s="3"/>
      <c r="D2" s="3"/>
      <c r="E2" s="3"/>
      <c r="F2" s="3"/>
      <c r="G2" s="3"/>
    </row>
    <row r="3" spans="1:7" ht="12.75">
      <c r="A3" s="4"/>
      <c r="B3" s="5">
        <v>1995</v>
      </c>
      <c r="C3" s="5">
        <v>1996</v>
      </c>
      <c r="D3" s="5">
        <v>1997</v>
      </c>
      <c r="E3" s="5">
        <v>1998</v>
      </c>
      <c r="F3" s="5">
        <v>1999</v>
      </c>
      <c r="G3" s="5">
        <v>2000</v>
      </c>
    </row>
    <row r="4" spans="1:7" ht="12.75">
      <c r="A4" s="6" t="s">
        <v>2</v>
      </c>
      <c r="B4" s="7">
        <f aca="true" t="shared" si="0" ref="B4:G4">SUM(B5:B9)</f>
        <v>140</v>
      </c>
      <c r="C4" s="7">
        <f t="shared" si="0"/>
        <v>135</v>
      </c>
      <c r="D4" s="7">
        <f t="shared" si="0"/>
        <v>138</v>
      </c>
      <c r="E4" s="7">
        <f t="shared" si="0"/>
        <v>147</v>
      </c>
      <c r="F4" s="7">
        <f t="shared" si="0"/>
        <v>143</v>
      </c>
      <c r="G4" s="7">
        <f t="shared" si="0"/>
        <v>188</v>
      </c>
    </row>
    <row r="5" spans="1:7" ht="12.75">
      <c r="A5" s="1" t="s">
        <v>3</v>
      </c>
      <c r="B5" s="7">
        <v>1</v>
      </c>
      <c r="C5" s="7">
        <v>4</v>
      </c>
      <c r="D5" s="7">
        <v>4</v>
      </c>
      <c r="E5" s="7">
        <v>2</v>
      </c>
      <c r="F5" s="7">
        <v>2</v>
      </c>
      <c r="G5" s="7">
        <v>3</v>
      </c>
    </row>
    <row r="6" spans="1:7" ht="12.75">
      <c r="A6" s="8" t="s">
        <v>4</v>
      </c>
      <c r="B6" s="7">
        <v>10</v>
      </c>
      <c r="C6" s="7">
        <v>9</v>
      </c>
      <c r="D6" s="7">
        <v>9</v>
      </c>
      <c r="E6" s="7">
        <v>14</v>
      </c>
      <c r="F6" s="7">
        <v>13</v>
      </c>
      <c r="G6" s="7">
        <v>34</v>
      </c>
    </row>
    <row r="7" spans="1:7" ht="12.75">
      <c r="A7" s="1" t="s">
        <v>5</v>
      </c>
      <c r="B7" s="7">
        <v>31</v>
      </c>
      <c r="C7" s="7">
        <v>25</v>
      </c>
      <c r="D7" s="7">
        <v>24</v>
      </c>
      <c r="E7" s="7">
        <v>34</v>
      </c>
      <c r="F7" s="7">
        <v>31</v>
      </c>
      <c r="G7" s="7">
        <v>33</v>
      </c>
    </row>
    <row r="8" spans="1:7" ht="12.75">
      <c r="A8" s="1" t="s">
        <v>6</v>
      </c>
      <c r="B8" s="7">
        <f>28+34</f>
        <v>62</v>
      </c>
      <c r="C8" s="7">
        <f>28+35</f>
        <v>63</v>
      </c>
      <c r="D8" s="7">
        <f>27+38</f>
        <v>65</v>
      </c>
      <c r="E8" s="7">
        <f>28+24</f>
        <v>52</v>
      </c>
      <c r="F8" s="7">
        <f>27+33</f>
        <v>60</v>
      </c>
      <c r="G8" s="7">
        <f>41+39</f>
        <v>80</v>
      </c>
    </row>
    <row r="9" spans="1:7" ht="12.75">
      <c r="A9" s="1" t="s">
        <v>7</v>
      </c>
      <c r="B9" s="7">
        <f>18+13+5</f>
        <v>36</v>
      </c>
      <c r="C9" s="7">
        <f>17+11+6</f>
        <v>34</v>
      </c>
      <c r="D9" s="7">
        <f>19+11+6</f>
        <v>36</v>
      </c>
      <c r="E9" s="7">
        <f>17+15+13</f>
        <v>45</v>
      </c>
      <c r="F9" s="7">
        <f>18+10+9</f>
        <v>37</v>
      </c>
      <c r="G9" s="7">
        <f>19+9+10</f>
        <v>38</v>
      </c>
    </row>
    <row r="10" spans="1:7" ht="12.75">
      <c r="A10" s="1" t="s">
        <v>8</v>
      </c>
      <c r="B10" s="7">
        <v>4</v>
      </c>
      <c r="C10" s="7">
        <v>6</v>
      </c>
      <c r="D10" s="7">
        <v>12</v>
      </c>
      <c r="E10" s="7">
        <v>1</v>
      </c>
      <c r="F10" s="7">
        <v>4</v>
      </c>
      <c r="G10" s="7">
        <v>1</v>
      </c>
    </row>
    <row r="11" spans="1:7" ht="12.75">
      <c r="A11" s="9" t="s">
        <v>9</v>
      </c>
      <c r="B11" s="7">
        <f aca="true" t="shared" si="1" ref="B11:G11">SUM(B12:B16)</f>
        <v>40</v>
      </c>
      <c r="C11" s="7">
        <f t="shared" si="1"/>
        <v>104</v>
      </c>
      <c r="D11" s="7">
        <f t="shared" si="1"/>
        <v>95</v>
      </c>
      <c r="E11" s="7">
        <f t="shared" si="1"/>
        <v>110</v>
      </c>
      <c r="F11" s="7">
        <f t="shared" si="1"/>
        <v>103</v>
      </c>
      <c r="G11" s="7">
        <f t="shared" si="1"/>
        <v>84</v>
      </c>
    </row>
    <row r="12" spans="1:7" ht="12.75">
      <c r="A12" s="1" t="s">
        <v>3</v>
      </c>
      <c r="B12" s="7">
        <v>0</v>
      </c>
      <c r="C12" s="7">
        <v>4</v>
      </c>
      <c r="D12" s="7">
        <v>6</v>
      </c>
      <c r="E12" s="7">
        <v>1</v>
      </c>
      <c r="F12" s="7">
        <v>4</v>
      </c>
      <c r="G12" s="7">
        <v>1</v>
      </c>
    </row>
    <row r="13" spans="1:7" ht="12.75">
      <c r="A13" s="8" t="s">
        <v>4</v>
      </c>
      <c r="B13" s="7">
        <v>8</v>
      </c>
      <c r="C13" s="7">
        <v>22</v>
      </c>
      <c r="D13" s="7">
        <v>26</v>
      </c>
      <c r="E13" s="7">
        <v>46</v>
      </c>
      <c r="F13" s="7">
        <v>36</v>
      </c>
      <c r="G13" s="7">
        <v>21</v>
      </c>
    </row>
    <row r="14" spans="1:7" ht="12.75">
      <c r="A14" s="1" t="s">
        <v>5</v>
      </c>
      <c r="B14" s="7">
        <v>26</v>
      </c>
      <c r="C14" s="7">
        <v>49</v>
      </c>
      <c r="D14" s="7">
        <v>40</v>
      </c>
      <c r="E14" s="7">
        <v>46</v>
      </c>
      <c r="F14" s="7">
        <v>43</v>
      </c>
      <c r="G14" s="7">
        <v>47</v>
      </c>
    </row>
    <row r="15" spans="1:7" ht="12.75">
      <c r="A15" s="1" t="s">
        <v>6</v>
      </c>
      <c r="B15" s="7">
        <v>5</v>
      </c>
      <c r="C15" s="7">
        <v>25</v>
      </c>
      <c r="D15" s="7">
        <v>20</v>
      </c>
      <c r="E15" s="7">
        <v>12</v>
      </c>
      <c r="F15" s="7">
        <v>13</v>
      </c>
      <c r="G15" s="7">
        <v>12</v>
      </c>
    </row>
    <row r="16" spans="1:7" ht="12.75">
      <c r="A16" s="1" t="s">
        <v>7</v>
      </c>
      <c r="B16" s="7">
        <v>1</v>
      </c>
      <c r="C16" s="7">
        <v>4</v>
      </c>
      <c r="D16" s="7">
        <v>3</v>
      </c>
      <c r="E16" s="7">
        <v>5</v>
      </c>
      <c r="F16" s="7">
        <v>7</v>
      </c>
      <c r="G16" s="7">
        <v>3</v>
      </c>
    </row>
    <row r="17" spans="1:7" ht="12.75">
      <c r="A17" s="1" t="s">
        <v>8</v>
      </c>
      <c r="B17" s="7">
        <v>62</v>
      </c>
      <c r="C17" s="7">
        <v>8</v>
      </c>
      <c r="D17" s="7">
        <v>12</v>
      </c>
      <c r="E17" s="7">
        <v>3</v>
      </c>
      <c r="F17" s="7">
        <v>21</v>
      </c>
      <c r="G17" s="7">
        <v>3</v>
      </c>
    </row>
    <row r="18" spans="1:7" ht="12.75">
      <c r="A18" s="6" t="s">
        <v>10</v>
      </c>
      <c r="B18" s="7">
        <f aca="true" t="shared" si="2" ref="B18:G18">SUM(B19:B23)</f>
        <v>33</v>
      </c>
      <c r="C18" s="7">
        <f t="shared" si="2"/>
        <v>495</v>
      </c>
      <c r="D18" s="7">
        <f t="shared" si="2"/>
        <v>471</v>
      </c>
      <c r="E18" s="7">
        <f t="shared" si="2"/>
        <v>517</v>
      </c>
      <c r="F18" s="7">
        <f t="shared" si="2"/>
        <v>489</v>
      </c>
      <c r="G18" s="7">
        <f t="shared" si="2"/>
        <v>509</v>
      </c>
    </row>
    <row r="19" spans="1:7" ht="12.75">
      <c r="A19" s="1" t="s">
        <v>3</v>
      </c>
      <c r="B19" s="7">
        <v>0</v>
      </c>
      <c r="C19" s="7">
        <v>1</v>
      </c>
      <c r="D19" s="7">
        <v>0</v>
      </c>
      <c r="E19" s="7">
        <v>0</v>
      </c>
      <c r="F19" s="7">
        <v>0</v>
      </c>
      <c r="G19" s="7">
        <v>0</v>
      </c>
    </row>
    <row r="20" spans="1:7" ht="12.75">
      <c r="A20" s="8" t="s">
        <v>4</v>
      </c>
      <c r="B20" s="7">
        <v>1</v>
      </c>
      <c r="C20" s="7">
        <v>64</v>
      </c>
      <c r="D20" s="7">
        <v>58</v>
      </c>
      <c r="E20" s="7">
        <v>59</v>
      </c>
      <c r="F20" s="7">
        <v>57</v>
      </c>
      <c r="G20" s="7">
        <v>36</v>
      </c>
    </row>
    <row r="21" spans="1:7" ht="12.75">
      <c r="A21" s="1" t="s">
        <v>5</v>
      </c>
      <c r="B21" s="7">
        <f>7+12</f>
        <v>19</v>
      </c>
      <c r="C21" s="7">
        <f>108+97+83</f>
        <v>288</v>
      </c>
      <c r="D21" s="7">
        <f>105+92+80</f>
        <v>277</v>
      </c>
      <c r="E21" s="7">
        <f>115+93+90</f>
        <v>298</v>
      </c>
      <c r="F21" s="7">
        <f>113+89+88</f>
        <v>290</v>
      </c>
      <c r="G21" s="7">
        <f>116+86+102</f>
        <v>304</v>
      </c>
    </row>
    <row r="22" spans="1:7" ht="12.75">
      <c r="A22" s="1" t="s">
        <v>6</v>
      </c>
      <c r="B22" s="7">
        <v>6</v>
      </c>
      <c r="C22" s="7">
        <f>41+34</f>
        <v>75</v>
      </c>
      <c r="D22" s="7">
        <f>39+33</f>
        <v>72</v>
      </c>
      <c r="E22" s="7">
        <f>44+42</f>
        <v>86</v>
      </c>
      <c r="F22" s="7">
        <f>40+34</f>
        <v>74</v>
      </c>
      <c r="G22" s="7">
        <f>50+47</f>
        <v>97</v>
      </c>
    </row>
    <row r="23" spans="1:7" ht="12.75">
      <c r="A23" s="1" t="s">
        <v>7</v>
      </c>
      <c r="B23" s="7">
        <v>7</v>
      </c>
      <c r="C23" s="7">
        <v>67</v>
      </c>
      <c r="D23" s="7">
        <v>64</v>
      </c>
      <c r="E23" s="7">
        <v>74</v>
      </c>
      <c r="F23" s="7">
        <v>68</v>
      </c>
      <c r="G23" s="7">
        <v>72</v>
      </c>
    </row>
    <row r="24" spans="1:7" ht="12.75">
      <c r="A24" s="1" t="s">
        <v>8</v>
      </c>
      <c r="B24" s="7">
        <v>544</v>
      </c>
      <c r="C24" s="7">
        <v>85</v>
      </c>
      <c r="D24" s="7">
        <v>108</v>
      </c>
      <c r="E24" s="7">
        <v>62</v>
      </c>
      <c r="F24" s="7">
        <v>89</v>
      </c>
      <c r="G24" s="7">
        <v>74</v>
      </c>
    </row>
    <row r="25" spans="1:7" ht="12.75">
      <c r="A25" s="10" t="s">
        <v>11</v>
      </c>
      <c r="B25" s="11" t="s">
        <v>12</v>
      </c>
      <c r="C25" s="11" t="s">
        <v>12</v>
      </c>
      <c r="D25" s="11" t="s">
        <v>12</v>
      </c>
      <c r="E25" s="11" t="s">
        <v>12</v>
      </c>
      <c r="F25" s="11" t="s">
        <v>12</v>
      </c>
      <c r="G25" s="7">
        <f>SUM(G26:G30)</f>
        <v>360</v>
      </c>
    </row>
    <row r="26" spans="1:7" ht="12.75">
      <c r="A26" s="1" t="s">
        <v>3</v>
      </c>
      <c r="B26" s="11" t="s">
        <v>12</v>
      </c>
      <c r="C26" s="11" t="s">
        <v>12</v>
      </c>
      <c r="D26" s="11" t="s">
        <v>12</v>
      </c>
      <c r="E26" s="11" t="s">
        <v>12</v>
      </c>
      <c r="F26" s="11" t="s">
        <v>12</v>
      </c>
      <c r="G26" s="7">
        <v>0</v>
      </c>
    </row>
    <row r="27" spans="1:7" ht="12.75">
      <c r="A27" s="8" t="s">
        <v>4</v>
      </c>
      <c r="B27" s="11" t="s">
        <v>12</v>
      </c>
      <c r="C27" s="11" t="s">
        <v>12</v>
      </c>
      <c r="D27" s="11" t="s">
        <v>12</v>
      </c>
      <c r="E27" s="11" t="s">
        <v>12</v>
      </c>
      <c r="F27" s="11" t="s">
        <v>12</v>
      </c>
      <c r="G27" s="7">
        <v>33</v>
      </c>
    </row>
    <row r="28" spans="1:7" ht="12.75">
      <c r="A28" s="1" t="s">
        <v>5</v>
      </c>
      <c r="B28" s="11" t="s">
        <v>12</v>
      </c>
      <c r="C28" s="11" t="s">
        <v>12</v>
      </c>
      <c r="D28" s="11" t="s">
        <v>12</v>
      </c>
      <c r="E28" s="11" t="s">
        <v>12</v>
      </c>
      <c r="F28" s="11" t="s">
        <v>12</v>
      </c>
      <c r="G28" s="7">
        <f>69+67+99</f>
        <v>235</v>
      </c>
    </row>
    <row r="29" spans="1:7" ht="12.75">
      <c r="A29" s="1" t="s">
        <v>6</v>
      </c>
      <c r="B29" s="11" t="s">
        <v>12</v>
      </c>
      <c r="C29" s="11" t="s">
        <v>12</v>
      </c>
      <c r="D29" s="11" t="s">
        <v>12</v>
      </c>
      <c r="E29" s="11" t="s">
        <v>12</v>
      </c>
      <c r="F29" s="11" t="s">
        <v>12</v>
      </c>
      <c r="G29" s="7">
        <f>37+13</f>
        <v>50</v>
      </c>
    </row>
    <row r="30" spans="1:7" ht="12.75">
      <c r="A30" s="1" t="s">
        <v>7</v>
      </c>
      <c r="B30" s="11" t="s">
        <v>12</v>
      </c>
      <c r="C30" s="11" t="s">
        <v>12</v>
      </c>
      <c r="D30" s="11" t="s">
        <v>12</v>
      </c>
      <c r="E30" s="11" t="s">
        <v>12</v>
      </c>
      <c r="F30" s="11" t="s">
        <v>12</v>
      </c>
      <c r="G30" s="7">
        <v>42</v>
      </c>
    </row>
    <row r="31" spans="1:7" ht="12.75">
      <c r="A31" s="1" t="s">
        <v>8</v>
      </c>
      <c r="B31" s="11" t="s">
        <v>12</v>
      </c>
      <c r="C31" s="11" t="s">
        <v>12</v>
      </c>
      <c r="D31" s="11" t="s">
        <v>12</v>
      </c>
      <c r="E31" s="11" t="s">
        <v>12</v>
      </c>
      <c r="F31" s="11" t="s">
        <v>12</v>
      </c>
      <c r="G31" s="11" t="s">
        <v>12</v>
      </c>
    </row>
    <row r="32" spans="1:7" ht="12.75">
      <c r="A32" s="10" t="s">
        <v>13</v>
      </c>
      <c r="B32" s="11" t="s">
        <v>12</v>
      </c>
      <c r="C32" s="11" t="s">
        <v>12</v>
      </c>
      <c r="D32" s="11" t="s">
        <v>12</v>
      </c>
      <c r="E32" s="11" t="s">
        <v>12</v>
      </c>
      <c r="F32" s="11" t="s">
        <v>12</v>
      </c>
      <c r="G32" s="7">
        <f>SUM(G33:G37)</f>
        <v>23</v>
      </c>
    </row>
    <row r="33" spans="1:7" ht="13.5" customHeight="1">
      <c r="A33" s="1" t="s">
        <v>3</v>
      </c>
      <c r="B33" s="11" t="s">
        <v>12</v>
      </c>
      <c r="C33" s="11" t="s">
        <v>12</v>
      </c>
      <c r="D33" s="11" t="s">
        <v>12</v>
      </c>
      <c r="E33" s="11" t="s">
        <v>12</v>
      </c>
      <c r="F33" s="11" t="s">
        <v>12</v>
      </c>
      <c r="G33" s="7">
        <v>0</v>
      </c>
    </row>
    <row r="34" spans="1:7" ht="12.75">
      <c r="A34" s="8" t="s">
        <v>4</v>
      </c>
      <c r="B34" s="11" t="s">
        <v>12</v>
      </c>
      <c r="C34" s="11" t="s">
        <v>12</v>
      </c>
      <c r="D34" s="11" t="s">
        <v>12</v>
      </c>
      <c r="E34" s="11" t="s">
        <v>12</v>
      </c>
      <c r="F34" s="11" t="s">
        <v>12</v>
      </c>
      <c r="G34" s="7">
        <v>0</v>
      </c>
    </row>
    <row r="35" spans="1:7" ht="12.75">
      <c r="A35" s="1" t="s">
        <v>5</v>
      </c>
      <c r="B35" s="11" t="s">
        <v>12</v>
      </c>
      <c r="C35" s="11" t="s">
        <v>12</v>
      </c>
      <c r="D35" s="11" t="s">
        <v>12</v>
      </c>
      <c r="E35" s="11" t="s">
        <v>12</v>
      </c>
      <c r="F35" s="11" t="s">
        <v>12</v>
      </c>
      <c r="G35" s="7">
        <v>5</v>
      </c>
    </row>
    <row r="36" spans="1:7" ht="12.75">
      <c r="A36" s="1" t="s">
        <v>6</v>
      </c>
      <c r="B36" s="11" t="s">
        <v>12</v>
      </c>
      <c r="C36" s="11" t="s">
        <v>12</v>
      </c>
      <c r="D36" s="11" t="s">
        <v>12</v>
      </c>
      <c r="E36" s="11" t="s">
        <v>12</v>
      </c>
      <c r="F36" s="11" t="s">
        <v>12</v>
      </c>
      <c r="G36" s="7">
        <v>2</v>
      </c>
    </row>
    <row r="37" spans="1:7" ht="12.75">
      <c r="A37" s="1" t="s">
        <v>7</v>
      </c>
      <c r="B37" s="11" t="s">
        <v>12</v>
      </c>
      <c r="C37" s="11" t="s">
        <v>12</v>
      </c>
      <c r="D37" s="11" t="s">
        <v>12</v>
      </c>
      <c r="E37" s="11" t="s">
        <v>12</v>
      </c>
      <c r="F37" s="11" t="s">
        <v>12</v>
      </c>
      <c r="G37" s="7">
        <v>16</v>
      </c>
    </row>
    <row r="38" spans="1:7" ht="12.75">
      <c r="A38" s="12" t="s">
        <v>8</v>
      </c>
      <c r="B38" s="13" t="s">
        <v>12</v>
      </c>
      <c r="C38" s="13" t="s">
        <v>12</v>
      </c>
      <c r="D38" s="13" t="s">
        <v>12</v>
      </c>
      <c r="E38" s="13" t="s">
        <v>12</v>
      </c>
      <c r="F38" s="13" t="s">
        <v>12</v>
      </c>
      <c r="G38" s="13" t="s">
        <v>12</v>
      </c>
    </row>
    <row r="39" spans="1:7" ht="12.75">
      <c r="A39" s="22" t="s">
        <v>14</v>
      </c>
      <c r="B39" s="23"/>
      <c r="C39" s="23"/>
      <c r="D39" s="23"/>
      <c r="E39" s="23"/>
      <c r="F39" s="23"/>
      <c r="G39" s="23"/>
    </row>
    <row r="40" spans="1:7" ht="39" customHeight="1">
      <c r="A40" s="20" t="s">
        <v>15</v>
      </c>
      <c r="B40" s="21"/>
      <c r="C40" s="21"/>
      <c r="D40" s="21"/>
      <c r="E40" s="21"/>
      <c r="F40" s="21"/>
      <c r="G40" s="21"/>
    </row>
    <row r="41" ht="3.75" customHeight="1"/>
    <row r="42" spans="1:7" ht="42" customHeight="1">
      <c r="A42" s="20" t="s">
        <v>17</v>
      </c>
      <c r="B42" s="20"/>
      <c r="C42" s="20"/>
      <c r="D42" s="20"/>
      <c r="E42" s="20"/>
      <c r="F42" s="20"/>
      <c r="G42" s="20"/>
    </row>
    <row r="43" spans="1:7" ht="8.25" customHeight="1">
      <c r="A43" s="24"/>
      <c r="B43" s="25"/>
      <c r="C43" s="25"/>
      <c r="D43" s="25"/>
      <c r="E43" s="25"/>
      <c r="F43" s="25"/>
      <c r="G43" s="25"/>
    </row>
    <row r="44" spans="1:7" ht="43.5" customHeight="1">
      <c r="A44" s="20" t="s">
        <v>16</v>
      </c>
      <c r="B44" s="20"/>
      <c r="C44" s="20"/>
      <c r="D44" s="20"/>
      <c r="E44" s="20"/>
      <c r="F44" s="20"/>
      <c r="G44" s="20"/>
    </row>
    <row r="64" s="17" customFormat="1" ht="12.75">
      <c r="A64" s="14"/>
    </row>
    <row r="65" s="17" customFormat="1" ht="6" customHeight="1"/>
    <row r="66" spans="1:7" ht="39.75" customHeight="1">
      <c r="A66" s="20"/>
      <c r="B66" s="20"/>
      <c r="C66" s="20"/>
      <c r="D66" s="20"/>
      <c r="E66" s="20"/>
      <c r="F66" s="20"/>
      <c r="G66" s="20"/>
    </row>
    <row r="67" spans="1:7" ht="6" customHeight="1">
      <c r="A67" s="15"/>
      <c r="B67" s="16"/>
      <c r="C67" s="16"/>
      <c r="D67" s="16"/>
      <c r="E67" s="16"/>
      <c r="F67" s="16"/>
      <c r="G67" s="16"/>
    </row>
    <row r="68" spans="1:7" ht="40.5" customHeight="1">
      <c r="A68" s="18"/>
      <c r="B68" s="18"/>
      <c r="C68" s="18"/>
      <c r="D68" s="18"/>
      <c r="E68" s="18"/>
      <c r="F68" s="18"/>
      <c r="G68" s="18"/>
    </row>
  </sheetData>
  <mergeCells count="7">
    <mergeCell ref="A68:G68"/>
    <mergeCell ref="A1:G1"/>
    <mergeCell ref="A66:G66"/>
    <mergeCell ref="A40:G40"/>
    <mergeCell ref="A39:G39"/>
    <mergeCell ref="A42:G42"/>
    <mergeCell ref="A44:G44"/>
  </mergeCells>
  <printOptions horizontalCentered="1"/>
  <pageMargins left="1" right="1" top="1" bottom="1" header="0.5" footer="0.5"/>
  <pageSetup fitToHeight="1" fitToWidth="1" horizontalDpi="600" verticalDpi="600" orientation="portrait" scale="65" r:id="rId1"/>
  <headerFooter alignWithMargins="0">
    <oddHeader>&amp;R&amp;"Futura Md BT,Medium"&amp;18Infrastructure</oddHeader>
    <oddFooter>&amp;L&amp;"Futura Md BT,Medium"&amp;18BTS State Transportation Profile&amp;C&amp;"Futura Md BT,Medium"&amp;18 A-3&amp;R&amp;"Futura Md BT,Medium"&amp;18Arkansas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ltardia</cp:lastModifiedBy>
  <dcterms:created xsi:type="dcterms:W3CDTF">2004-09-03T14:29:08Z</dcterms:created>
  <dcterms:modified xsi:type="dcterms:W3CDTF">2004-11-02T19:42:36Z</dcterms:modified>
  <cp:category/>
  <cp:version/>
  <cp:contentType/>
  <cp:contentStatus/>
</cp:coreProperties>
</file>