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2"/>
  </bookViews>
  <sheets>
    <sheet name="Instructions- Add New AFT Page" sheetId="1" r:id="rId1"/>
    <sheet name="Instructions- Using AFT Page" sheetId="2" r:id="rId2"/>
    <sheet name="AFT Detailed S&amp;U" sheetId="3" r:id="rId3"/>
  </sheets>
  <externalReferences>
    <externalReference r:id="rId6"/>
  </externalReferences>
  <definedNames>
    <definedName name="IRPSchedule">#REF!</definedName>
    <definedName name="jhdsjhf" localSheetId="2"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jhdsjhf" localSheetId="1"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jhdsjhf"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lkjds" localSheetId="2"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lkjds" localSheetId="1"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lkjds"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_xlnm.Print_Area" localSheetId="2">'AFT Detailed S&amp;U'!$A$1:$H$112</definedName>
    <definedName name="_xlnm.Print_Area" localSheetId="0">'Instructions- Add New AFT Page'!$B$2:$M$38</definedName>
    <definedName name="_xlnm.Print_Area" localSheetId="1">'Instructions- Using AFT Page'!$B$2:$K$39</definedName>
    <definedName name="_xlnm.Print_Titles" localSheetId="2">'AFT Detailed S&amp;U'!$1:$3</definedName>
    <definedName name="wrn.MHP._.UW._.Master.xls." localSheetId="2"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wrn.MHP._.UW._.Master.xls." localSheetId="1"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wrn.MHP._.UW._.Master.xls."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wrn.MultiFamily._.UW._.Master.xls." localSheetId="2"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wrn.MultiFamily._.UW._.Master.xls." localSheetId="1"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wrn.MultiFamily._.UW._.Master.xls."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Z_D252BEC4_31EC_11D7_A673_444553540000_.wvu.PrintArea" localSheetId="0" hidden="1">'Instructions- Add New AFT Page'!$B$2:$M$38</definedName>
    <definedName name="Z_D252BEC4_31EC_11D7_A673_444553540000_.wvu.PrintArea" localSheetId="1" hidden="1">'Instructions- Using AFT Page'!$B$2:$K$38</definedName>
    <definedName name="z_table_lookup_unit_type">#REF!</definedName>
  </definedNames>
  <calcPr fullCalcOnLoad="1"/>
</workbook>
</file>

<file path=xl/sharedStrings.xml><?xml version="1.0" encoding="utf-8"?>
<sst xmlns="http://schemas.openxmlformats.org/spreadsheetml/2006/main" count="160" uniqueCount="150">
  <si>
    <t>Additional Funds Sources &amp; Uses Detail</t>
  </si>
  <si>
    <t>ADDITIONAL COMMENTS</t>
  </si>
  <si>
    <t>SOURCES</t>
  </si>
  <si>
    <t>USES</t>
  </si>
  <si>
    <t>% or PU</t>
  </si>
  <si>
    <t>Restructured 1st Mortgage  (Take-Out)</t>
  </si>
  <si>
    <t>Partial Payment of Existing Loan</t>
  </si>
  <si>
    <t xml:space="preserve">Mortgage Restructuring Payment </t>
  </si>
  <si>
    <t>Payoff Existing 1st Mortgage</t>
  </si>
  <si>
    <t>Existing Account Balances:</t>
  </si>
  <si>
    <t xml:space="preserve">     Reserve for Replacement</t>
  </si>
  <si>
    <t xml:space="preserve">     Residual Receipts</t>
  </si>
  <si>
    <t xml:space="preserve">   Site Improvements</t>
  </si>
  <si>
    <t xml:space="preserve">     Tax Escrow</t>
  </si>
  <si>
    <t xml:space="preserve">   Rehab Hard Costs</t>
  </si>
  <si>
    <t xml:space="preserve">     Hazard Insurance Escrow</t>
  </si>
  <si>
    <t xml:space="preserve">   Contingency</t>
  </si>
  <si>
    <t>% of Hard Costs</t>
  </si>
  <si>
    <t xml:space="preserve">     Surplus Cash Account/Other Escrow</t>
  </si>
  <si>
    <t xml:space="preserve">   Other AFT Rehab 1</t>
  </si>
  <si>
    <t>HOME Funding/Other Loans or Grants</t>
  </si>
  <si>
    <t xml:space="preserve">   Other AFT Rehab 2</t>
  </si>
  <si>
    <t>Owner Contribution Toward:</t>
  </si>
  <si>
    <t xml:space="preserve">   Other AFT Rehab 3</t>
  </si>
  <si>
    <t xml:space="preserve">   Builders Profit (BP)</t>
  </si>
  <si>
    <t xml:space="preserve">   General Requirements (GR)</t>
  </si>
  <si>
    <t xml:space="preserve">   General Overhead (GO)</t>
  </si>
  <si>
    <t>Subtotal BP+GR+GO</t>
  </si>
  <si>
    <t>*</t>
  </si>
  <si>
    <t>TOTAL AFT REHAB COSTS</t>
  </si>
  <si>
    <t xml:space="preserve">   1st Mortgage Financing Fee</t>
  </si>
  <si>
    <t xml:space="preserve">   1st Mortgage Origination Fee</t>
  </si>
  <si>
    <t xml:space="preserve">   Recordation Fee</t>
  </si>
  <si>
    <t xml:space="preserve">   Inspection Fee</t>
  </si>
  <si>
    <t>TOTAL SOURCES</t>
  </si>
  <si>
    <t xml:space="preserve">   Owner Attorney/Borrower Legal</t>
  </si>
  <si>
    <t xml:space="preserve">   Title Insurance/Exam</t>
  </si>
  <si>
    <t xml:space="preserve">   Closing Escrow Fee</t>
  </si>
  <si>
    <t xml:space="preserve">   Survey</t>
  </si>
  <si>
    <t>COMMENTS</t>
  </si>
  <si>
    <t xml:space="preserve">   Rehab Escrow Admin Costs</t>
  </si>
  <si>
    <t>NOTE: DO NOT EDIT THE TRANSACTION COST DETAIL</t>
  </si>
  <si>
    <t xml:space="preserve">   Old Loan Interest (Partial Month)</t>
  </si>
  <si>
    <t>FOUND ON THE ACTUAL SOURCES&amp;USES WORKSHEET.</t>
  </si>
  <si>
    <t xml:space="preserve">   New Loan Interest (Partial Month)</t>
  </si>
  <si>
    <t xml:space="preserve">   Prepay Penalty/Premium</t>
  </si>
  <si>
    <t xml:space="preserve">   Increase in Tax Escrow</t>
  </si>
  <si>
    <t xml:space="preserve">   Increase in Hazard Insurance</t>
  </si>
  <si>
    <t xml:space="preserve">   Bond Issuance Costs</t>
  </si>
  <si>
    <t xml:space="preserve">   Bond Defeasance/Prepay Penalty</t>
  </si>
  <si>
    <t xml:space="preserve">   Overdue Payables</t>
  </si>
  <si>
    <t xml:space="preserve">   1st Mortgage Lender Legal</t>
  </si>
  <si>
    <t xml:space="preserve">   Transfer Tax</t>
  </si>
  <si>
    <t>TOTAL AFT TRANSACTION COSTS</t>
  </si>
  <si>
    <t>Non-Rehab Escrow Accounts</t>
  </si>
  <si>
    <t>IDRR</t>
  </si>
  <si>
    <t>Property Tax Escrow</t>
  </si>
  <si>
    <t>Hazard Insurance Escrow</t>
  </si>
  <si>
    <t>USER DEFINED AFT ESCROWS:</t>
  </si>
  <si>
    <t xml:space="preserve">   Debt Service Reserve </t>
  </si>
  <si>
    <t xml:space="preserve">   Operating Reserve/Working Capital</t>
  </si>
  <si>
    <t xml:space="preserve">   Tenant Relocation</t>
  </si>
  <si>
    <t xml:space="preserve">   Other Escrow 1</t>
  </si>
  <si>
    <t xml:space="preserve">   Other Escrow 2</t>
  </si>
  <si>
    <t xml:space="preserve">   Other Escrow 3</t>
  </si>
  <si>
    <t>Total Escrows (w/out Rehab)</t>
  </si>
  <si>
    <t>Owner's Share of Surplus Accounts</t>
  </si>
  <si>
    <t>USER DEFINED AFT SOFT COSTS</t>
  </si>
  <si>
    <t xml:space="preserve">   Consultant Fee</t>
  </si>
  <si>
    <t xml:space="preserve">   Environmental/Lead</t>
  </si>
  <si>
    <t xml:space="preserve">   Architect/Engineering</t>
  </si>
  <si>
    <t xml:space="preserve">   Appraisal/Market Study</t>
  </si>
  <si>
    <t xml:space="preserve">   Toxic Mold Study</t>
  </si>
  <si>
    <t>Total AFT Soft Costs</t>
  </si>
  <si>
    <t>Net Sales Proceeds to Seller</t>
  </si>
  <si>
    <t>Total Development Cost (TDC)</t>
  </si>
  <si>
    <t>Developer Fee</t>
  </si>
  <si>
    <t>(Deficit) or Surplus Uses</t>
  </si>
  <si>
    <t>THAT DETAIL SECTION IS RESERVED FOR OMHAR APPROVED</t>
  </si>
  <si>
    <t>BASELINE TRANSACTION COSTS ONLY.  MAKE ALL AFT DATA</t>
  </si>
  <si>
    <t>TO THE ACTUAL S&amp;U PAGE AS DESCRIBED BELOW THIS PAGE.</t>
  </si>
  <si>
    <t>* PAE NOTE: Increases above OMHAR APPROVED BASELINE Uses must feed the Sources&amp;Uses Worksheet (see below)</t>
  </si>
  <si>
    <t>ACTUAL TOTAL AFT REHAB COSTS (includes BASELINE total)</t>
  </si>
  <si>
    <r>
      <t>OMHAR APPROVED</t>
    </r>
    <r>
      <rPr>
        <sz val="10"/>
        <rFont val="Times New Roman"/>
        <family val="1"/>
      </rPr>
      <t xml:space="preserve"> </t>
    </r>
    <r>
      <rPr>
        <b/>
        <sz val="10"/>
        <rFont val="Times New Roman"/>
        <family val="1"/>
      </rPr>
      <t>BASELINE Rehab Escrow</t>
    </r>
  </si>
  <si>
    <t>OMHAR APPROVED BASELINE Transaction Costs</t>
  </si>
  <si>
    <t>ACTUAL TOTAL AFT TRANSACTION COSTS (includes BASELINE total)</t>
  </si>
  <si>
    <t xml:space="preserve">  OMHAR APPROVED BASELINE Rehab Escrow</t>
  </si>
  <si>
    <t xml:space="preserve">  OMHAR APPROVED BASELINE Transaction Costs</t>
  </si>
  <si>
    <t>Transaction Cost Increase over BASELINE *</t>
  </si>
  <si>
    <t>Enter AFT Source and Use Detail in blue font cells.  Asterisks refer to the suggested subtotal links detailed at the bottom of this worksheet.</t>
  </si>
  <si>
    <t>BEGIN ADDITIONAL COMMENTS HERE:</t>
  </si>
  <si>
    <t xml:space="preserve">   Primary AFT Source 1, e.g. Tax Credits</t>
  </si>
  <si>
    <t xml:space="preserve">   Primary AFT Source 2, e.g. Deferred Developer Fee</t>
  </si>
  <si>
    <t xml:space="preserve">   Other AFT Transaction Cost 1</t>
  </si>
  <si>
    <t xml:space="preserve">   Other AFT Transaction Cost 3</t>
  </si>
  <si>
    <t xml:space="preserve">   Other AFT Transaction Cost 4</t>
  </si>
  <si>
    <t xml:space="preserve">   Other AFT Transaction Cost 5</t>
  </si>
  <si>
    <t xml:space="preserve">   Other AFT Transaction Cost 2</t>
  </si>
  <si>
    <t xml:space="preserve">   Other AFT Soft Cost 3</t>
  </si>
  <si>
    <t xml:space="preserve">   Other AFT Soft Cost 4</t>
  </si>
  <si>
    <t xml:space="preserve">   Other AFT Soft Cost 5</t>
  </si>
  <si>
    <t xml:space="preserve">   Other AFT Soft Cost 6</t>
  </si>
  <si>
    <t xml:space="preserve">   Other AFT Soft Cost 7</t>
  </si>
  <si>
    <t xml:space="preserve">   Other AFT Soft Cost 8</t>
  </si>
  <si>
    <t xml:space="preserve">   Other AFT Soft Cost 1</t>
  </si>
  <si>
    <t xml:space="preserve">   Other AFT Soft Cost 2</t>
  </si>
  <si>
    <t xml:space="preserve">   Other AFT Source 2</t>
  </si>
  <si>
    <t xml:space="preserve">   Other AFT Source 3</t>
  </si>
  <si>
    <t xml:space="preserve">   Other AFT Source 4</t>
  </si>
  <si>
    <t xml:space="preserve">   Other AFT Source 5</t>
  </si>
  <si>
    <t xml:space="preserve">   Other AFT Source 6</t>
  </si>
  <si>
    <t xml:space="preserve">   Other AFT Source 1</t>
  </si>
  <si>
    <t>TOTAL USES</t>
  </si>
  <si>
    <t>ADDITIONAL FUND SOURCES (See note in green shading below):</t>
  </si>
  <si>
    <t>$ Amount</t>
  </si>
  <si>
    <t>Suggested Links from the Sources&amp;Uses worksheet to this AFT Detailed S&amp;U worksheet: formulae listed below</t>
  </si>
  <si>
    <t>Total AFT Soft, Net Proceeds, &amp; Development Fee *</t>
  </si>
  <si>
    <t>NOTE: Enter the total new AFT sources below. The primary AFT equity (e.g.</t>
  </si>
  <si>
    <t>Tax Credits) will include the Baseline Owner Contribution. The Baseline Owner</t>
  </si>
  <si>
    <t>Contribution will be netted out in the section below the Total Sources line item.</t>
  </si>
  <si>
    <t>TOTAL NET OF BASELINE OWNER CONTRIBUTIONS</t>
  </si>
  <si>
    <t>NEW AFT SOURCES NET OF BASELINE OWNER CONTRIBS.</t>
  </si>
  <si>
    <t>(Deficit) or Surplus [Total Sources Minus Total Uses]</t>
  </si>
  <si>
    <t>Worksheet names italicized</t>
  </si>
  <si>
    <r>
      <t xml:space="preserve">Instructions for Using the </t>
    </r>
    <r>
      <rPr>
        <b/>
        <i/>
        <sz val="12"/>
        <rFont val="Times New Roman"/>
        <family val="1"/>
      </rPr>
      <t>New AFT Detailed S&amp;U</t>
    </r>
    <r>
      <rPr>
        <b/>
        <sz val="12"/>
        <rFont val="Times New Roman"/>
        <family val="1"/>
      </rPr>
      <t xml:space="preserve"> Worksheet in an Active AFT Deal</t>
    </r>
  </si>
  <si>
    <r>
      <t xml:space="preserve">Instructions for Adding the </t>
    </r>
    <r>
      <rPr>
        <b/>
        <i/>
        <sz val="12"/>
        <rFont val="Times New Roman"/>
        <family val="1"/>
      </rPr>
      <t>AFT Detailed S&amp;U</t>
    </r>
    <r>
      <rPr>
        <b/>
        <sz val="12"/>
        <rFont val="Times New Roman"/>
        <family val="1"/>
      </rPr>
      <t xml:space="preserve"> Worksheet to an Active AFT Deal</t>
    </r>
  </si>
  <si>
    <t>Rehab Increase over BASELINE *</t>
  </si>
  <si>
    <t>Total of AFT Sources (including Baseline Owner Contribution)</t>
  </si>
  <si>
    <t>ENTRIES ON THIS WORKSHEET, THEN LINK THE SUBTOTALS</t>
  </si>
  <si>
    <t>Escrows (not incl. Rehab) Increase over BASELINE *</t>
  </si>
  <si>
    <t>Sources&amp;Uses cell C22 should contain the following formula:  ='AFT Detailed S&amp;U'!B36</t>
  </si>
  <si>
    <t>S&amp;U User Defined Source 1 Description</t>
  </si>
  <si>
    <t>Sources&amp;Uses cell G22 should contain the following formula:  ='AFT Detailed S&amp;U'!C36</t>
  </si>
  <si>
    <t>S&amp;U User Defined Source 1 $ Amount</t>
  </si>
  <si>
    <t>Sources&amp;Uses cell C44 should contain the following formula:  ='AFT Detailed S&amp;U'!E21</t>
  </si>
  <si>
    <t>S&amp;U User Defined Use 1 Description</t>
  </si>
  <si>
    <t>Sources&amp;Uses cell G44 should contain the following formula:  ='AFT Detailed S&amp;U'!F21</t>
  </si>
  <si>
    <t>S&amp;U User Defined Use 1 $ Amount</t>
  </si>
  <si>
    <t>Sources&amp;Uses cell C45 should contain the following formula:  ='AFT Detailed S&amp;U'!E56</t>
  </si>
  <si>
    <t>S&amp;U User Defined Use 2 Description</t>
  </si>
  <si>
    <t>Sources&amp;Uses cell G45 should contain the following formula:  ='AFT Detailed S&amp;U'!F56</t>
  </si>
  <si>
    <t>S&amp;U User Defined Use 2 $ Amount</t>
  </si>
  <si>
    <t>Sources&amp;Uses cell C46 should contain the following formula:  ='AFT Detailed S&amp;U'!E71</t>
  </si>
  <si>
    <t>S&amp;U User Defined Use 3 Description</t>
  </si>
  <si>
    <t>Sources&amp;Uses cell G46 should contain the following formula:  ='AFT Detailed S&amp;U'!F71</t>
  </si>
  <si>
    <t>S&amp;U User Defined Use 3 $ Amount</t>
  </si>
  <si>
    <t>Sources&amp;Uses cell C47 should contain the following formula:  ='AFT Detailed S&amp;U'!E95</t>
  </si>
  <si>
    <t>S&amp;U User Defined Use 4 Description</t>
  </si>
  <si>
    <t>Sources&amp;Uses cell G47 should contain the following formula:  ='AFT Detailed S&amp;U'!F95</t>
  </si>
  <si>
    <t>S&amp;U User Defined Use 4 $ Amount</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</si>
</sst>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00_);\(&quot;$&quot;#,##0.0000\)"/>
    <numFmt numFmtId="166" formatCode="&quot;$&quot;#,##0.00"/>
    <numFmt numFmtId="167" formatCode="0.00_);[Red]\(0.00\)"/>
    <numFmt numFmtId="168" formatCode="&quot;$&quot;#,##0"/>
    <numFmt numFmtId="169" formatCode="mm/dd/yy"/>
    <numFmt numFmtId="170" formatCode="0.0%"/>
    <numFmt numFmtId="171" formatCode="0.0"/>
    <numFmt numFmtId="172" formatCode="_(* #,##0.0_);_(* \(#,##0.0\);_(* &quot;-&quot;??_);_(@_)"/>
    <numFmt numFmtId="173" formatCode="0_);[Red]\(0\)"/>
    <numFmt numFmtId="174" formatCode="_(* #,##0_);_(* \(#,##0\);_(* &quot;-&quot;??_);_(@_)"/>
    <numFmt numFmtId="175" formatCode="mmmm\-yyyy"/>
    <numFmt numFmtId="176" formatCode="0_);\(0\)"/>
    <numFmt numFmtId="177" formatCode="m/d/yyyy"/>
    <numFmt numFmtId="178" formatCode="0.000%"/>
    <numFmt numFmtId="179" formatCode="0.000"/>
    <numFmt numFmtId="180" formatCode="0.000000%"/>
    <numFmt numFmtId="181" formatCode="#,##0.0_);[Red]\(#,##0.0\)"/>
    <numFmt numFmtId="182" formatCode="_(&quot;$&quot;* #,##0_);_(&quot;$&quot;* \(#,##0\);_(&quot;$&quot;* &quot;-&quot;??_);_(@_)"/>
    <numFmt numFmtId="183" formatCode="0.00_);\(0.00\)"/>
    <numFmt numFmtId="184" formatCode="0_)"/>
    <numFmt numFmtId="185" formatCode="#,##0.00000;[Red]#,##0.00000"/>
    <numFmt numFmtId="186" formatCode="mmmm\ d\,\ yyyy"/>
    <numFmt numFmtId="187" formatCode="#,##0.00;[Red]#,##0.00"/>
    <numFmt numFmtId="188" formatCode="&quot;$&quot;#,##0.00000"/>
    <numFmt numFmtId="189" formatCode="&quot;$&quot;#,##0.0"/>
    <numFmt numFmtId="190" formatCode="_(* #,##0.0_);_(* \(#,##0.0\);_(* &quot;-&quot;?_);_(@_)"/>
    <numFmt numFmtId="191" formatCode="mmmm\-yy"/>
    <numFmt numFmtId="192" formatCode="&quot;$&quot;#,##0.0_);\(&quot;$&quot;#,##0.0\)"/>
    <numFmt numFmtId="193" formatCode="&quot;$&quot;#,##0.0_);[Red]\(&quot;$&quot;#,##0.0\)"/>
    <numFmt numFmtId="194" formatCode="&quot;Yes&quot;;&quot;Yes&quot;;&quot;No&quot;"/>
    <numFmt numFmtId="195" formatCode="&quot;True&quot;;&quot;True&quot;;&quot;False&quot;"/>
    <numFmt numFmtId="196" formatCode="&quot;On&quot;;&quot;On&quot;;&quot;Off&quot;"/>
    <numFmt numFmtId="197" formatCode="0.0000%"/>
    <numFmt numFmtId="198" formatCode="_(&quot;$&quot;* #,##0.0_);_(&quot;$&quot;* \(#,##0.0\);_(&quot;$&quot;* &quot;-&quot;??_);_(@_)"/>
    <numFmt numFmtId="199" formatCode="0.0000000"/>
    <numFmt numFmtId="200" formatCode="0.000000"/>
    <numFmt numFmtId="201" formatCode="0.00000"/>
    <numFmt numFmtId="202" formatCode="&quot;$&quot;#,##0.000_);[Red]\(&quot;$&quot;#,##0.000\)"/>
    <numFmt numFmtId="203" formatCode="&quot;$&quot;#,##0.0000_);[Red]\(&quot;$&quot;#,##0.0000\)"/>
    <numFmt numFmtId="204" formatCode="#,##0.0"/>
    <numFmt numFmtId="205" formatCode="0.00000000"/>
    <numFmt numFmtId="206" formatCode="00000\-0000"/>
    <numFmt numFmtId="207" formatCode="[&lt;=9999999]###\-####;\(###\)\ ###\-####"/>
    <numFmt numFmtId="208" formatCode="00000"/>
    <numFmt numFmtId="209" formatCode="mmm\-yyyy"/>
    <numFmt numFmtId="210" formatCode="_(* #,##0.000_);_(* \(#,##0.000\);_(* &quot;-&quot;??_);_(@_)"/>
    <numFmt numFmtId="211" formatCode="_(* #,##0.0000_);_(* \(#,##0.0000\);_(* &quot;-&quot;??_);_(@_)"/>
    <numFmt numFmtId="212" formatCode="_(* #,##0.00000_);_(* \(#,##0.00000\);_(* &quot;-&quot;??_);_(@_)"/>
    <numFmt numFmtId="213" formatCode="_(* #,##0.000000_);_(* \(#,##0.000000\);_(* &quot;-&quot;??_);_(@_)"/>
    <numFmt numFmtId="214" formatCode="_(* #,##0.0000000_);_(* \(#,##0.0000000\);_(* &quot;-&quot;??_);_(@_)"/>
    <numFmt numFmtId="215" formatCode="_(* #,##0.00000000_);_(* \(#,##0.00000000\);_(* &quot;-&quot;??_);_(@_)"/>
    <numFmt numFmtId="216" formatCode="_(* #,##0.000000000_);_(* \(#,##0.000000000\);_(* &quot;-&quot;??_);_(@_)"/>
    <numFmt numFmtId="217" formatCode="_(* #,##0.0000000000_);_(* \(#,##0.0000000000\);_(* &quot;-&quot;??_);_(@_)"/>
    <numFmt numFmtId="218" formatCode="_(* #,##0.00000000000_);_(* \(#,##0.00000000000\);_(* &quot;-&quot;??_);_(@_)"/>
    <numFmt numFmtId="219" formatCode="_(* #,##0.000000000000_);_(* \(#,##0.000000000000\);_(* &quot;-&quot;??_);_(@_)"/>
    <numFmt numFmtId="220" formatCode="_(* #,##0.0000000000000_);_(* \(#,##0.0000000000000\);_(* &quot;-&quot;??_);_(@_)"/>
    <numFmt numFmtId="221" formatCode="_(* #,##0.00000000000000_);_(* \(#,##0.00000000000000\);_(* &quot;-&quot;??_);_(@_)"/>
    <numFmt numFmtId="222" formatCode="&quot;$&quot;#,##0.000"/>
    <numFmt numFmtId="223" formatCode="&quot;$&quot;#,##0\ ;\(&quot;$&quot;#,##0\)"/>
    <numFmt numFmtId="224" formatCode="mm/dd/yy_)"/>
    <numFmt numFmtId="225" formatCode="0000"/>
    <numFmt numFmtId="226" formatCode="0.00;[Red]0.00"/>
  </numFmts>
  <fonts count="18">
    <font>
      <sz val="10"/>
      <name val="Arial"/>
      <family val="0"/>
    </font>
    <font>
      <b/>
      <sz val="10"/>
      <name val="Arial"/>
      <family val="0"/>
    </font>
    <font>
      <i/>
      <sz val="10"/>
      <name val="Arial"/>
      <family val="0"/>
    </font>
    <font>
      <b/>
      <i/>
      <sz val="10"/>
      <name val="Arial"/>
      <family val="0"/>
    </font>
    <font>
      <u val="single"/>
      <sz val="7.5"/>
      <color indexed="36"/>
      <name val="Arial"/>
      <family val="0"/>
    </font>
    <font>
      <sz val="12"/>
      <name val="Arial"/>
      <family val="2"/>
    </font>
    <font>
      <sz val="10"/>
      <name val="Courier"/>
      <family val="0"/>
    </font>
    <font>
      <u val="single"/>
      <sz val="10"/>
      <color indexed="12"/>
      <name val="Arial"/>
      <family val="0"/>
    </font>
    <font>
      <b/>
      <sz val="10"/>
      <name val="Times New Roman"/>
      <family val="1"/>
    </font>
    <font>
      <b/>
      <sz val="12"/>
      <name val="Times New Roman"/>
      <family val="1"/>
    </font>
    <font>
      <sz val="10"/>
      <name val="Times New Roman"/>
      <family val="1"/>
    </font>
    <font>
      <b/>
      <i/>
      <sz val="10"/>
      <name val="Times New Roman"/>
      <family val="1"/>
    </font>
    <font>
      <sz val="10"/>
      <color indexed="12"/>
      <name val="Times New Roman"/>
      <family val="1"/>
    </font>
    <font>
      <i/>
      <sz val="10"/>
      <name val="Times New Roman"/>
      <family val="1"/>
    </font>
    <font>
      <b/>
      <sz val="10"/>
      <color indexed="12"/>
      <name val="Times New Roman"/>
      <family val="1"/>
    </font>
    <font>
      <sz val="12"/>
      <name val="Times New Roman"/>
      <family val="1"/>
    </font>
    <font>
      <b/>
      <i/>
      <sz val="12"/>
      <name val="Times New Roman"/>
      <family val="1"/>
    </font>
    <font>
      <i/>
      <sz val="12"/>
      <name val="Times New Roman"/>
      <family val="1"/>
    </font>
  </fonts>
  <fills count="8">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s>
  <borders count="54">
    <border>
      <left/>
      <right/>
      <top/>
      <bottom/>
      <diagonal/>
    </border>
    <border>
      <left>
        <color indexed="63"/>
      </left>
      <right>
        <color indexed="63"/>
      </right>
      <top>
        <color indexed="63"/>
      </top>
      <bottom style="thin"/>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medium"/>
      <bottom style="medium"/>
    </border>
    <border>
      <left style="thin">
        <color indexed="22"/>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medium"/>
      <top>
        <color indexed="63"/>
      </top>
      <bottom>
        <color indexed="63"/>
      </bottom>
    </border>
    <border>
      <left>
        <color indexed="63"/>
      </left>
      <right style="thin"/>
      <top style="thin"/>
      <bottom style="thin"/>
    </border>
    <border>
      <left style="medium"/>
      <right style="medium"/>
      <top style="medium"/>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style="medium"/>
      <top style="medium"/>
      <bottom style="medium"/>
    </border>
    <border>
      <left style="medium"/>
      <right style="thin">
        <color indexed="22"/>
      </right>
      <top style="thin"/>
      <bottom style="thin"/>
    </border>
    <border>
      <left style="thin">
        <color indexed="22"/>
      </left>
      <right>
        <color indexed="63"/>
      </right>
      <top style="thin"/>
      <bottom style="thin"/>
    </border>
    <border>
      <left style="medium"/>
      <right style="medium"/>
      <top>
        <color indexed="63"/>
      </top>
      <bottom style="thin"/>
    </border>
    <border>
      <left style="medium"/>
      <right style="medium"/>
      <top>
        <color indexed="63"/>
      </top>
      <bottom style="medium"/>
    </border>
    <border>
      <left style="medium"/>
      <right style="medium"/>
      <top style="thin"/>
      <bottom style="medium"/>
    </border>
    <border>
      <left style="thin"/>
      <right style="thin">
        <color indexed="22"/>
      </right>
      <top style="thin"/>
      <bottom style="thin"/>
    </border>
    <border>
      <left>
        <color indexed="63"/>
      </left>
      <right>
        <color indexed="63"/>
      </right>
      <top style="thin"/>
      <bottom>
        <color indexed="63"/>
      </bottom>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style="medium"/>
    </border>
    <border>
      <left>
        <color indexed="63"/>
      </left>
      <right style="medium"/>
      <top style="thin"/>
      <bottom>
        <color indexed="63"/>
      </bottom>
    </border>
    <border>
      <left>
        <color indexed="63"/>
      </left>
      <right style="thin"/>
      <top>
        <color indexed="63"/>
      </top>
      <bottom style="thin"/>
    </border>
    <border>
      <left style="thin"/>
      <right style="medium"/>
      <top>
        <color indexed="63"/>
      </top>
      <bottom style="thin"/>
    </border>
    <border>
      <left style="thin"/>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medium"/>
      <bottom style="thin"/>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medium"/>
      <right>
        <color indexed="63"/>
      </right>
      <top>
        <color indexed="63"/>
      </top>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1">
      <alignment/>
      <protection/>
    </xf>
    <xf numFmtId="0" fontId="4" fillId="0" borderId="0" applyNumberFormat="0" applyFill="0" applyBorder="0" applyAlignment="0" applyProtection="0"/>
    <xf numFmtId="168" fontId="5" fillId="0" borderId="0" applyBorder="0">
      <alignment/>
      <protection/>
    </xf>
    <xf numFmtId="0" fontId="6" fillId="0" borderId="2">
      <alignment vertical="center"/>
      <protection/>
    </xf>
    <xf numFmtId="0" fontId="7" fillId="0" borderId="0" applyNumberFormat="0" applyFill="0" applyBorder="0" applyAlignment="0" applyProtection="0"/>
    <xf numFmtId="38" fontId="1" fillId="0" borderId="0">
      <alignment/>
      <protection/>
    </xf>
    <xf numFmtId="0" fontId="10" fillId="0" borderId="0">
      <alignment/>
      <protection/>
    </xf>
    <xf numFmtId="9" fontId="0" fillId="0" borderId="0" applyFont="0" applyFill="0" applyBorder="0" applyAlignment="0" applyProtection="0"/>
  </cellStyleXfs>
  <cellXfs count="181">
    <xf numFmtId="0" fontId="0" fillId="0" borderId="0" xfId="0" applyAlignment="1">
      <alignment/>
    </xf>
    <xf numFmtId="0" fontId="8" fillId="0" borderId="0" xfId="0" applyFont="1" applyFill="1" applyAlignment="1">
      <alignment/>
    </xf>
    <xf numFmtId="0" fontId="10" fillId="0" borderId="0" xfId="0" applyFont="1" applyAlignment="1">
      <alignment/>
    </xf>
    <xf numFmtId="0" fontId="10" fillId="0" borderId="0" xfId="0" applyFont="1" applyBorder="1" applyAlignment="1">
      <alignment/>
    </xf>
    <xf numFmtId="0" fontId="9" fillId="0" borderId="3" xfId="0" applyFont="1" applyFill="1" applyBorder="1" applyAlignment="1">
      <alignment horizontal="left"/>
    </xf>
    <xf numFmtId="0" fontId="9" fillId="0" borderId="4" xfId="0" applyFont="1" applyFill="1" applyBorder="1" applyAlignment="1">
      <alignment horizontal="center"/>
    </xf>
    <xf numFmtId="0" fontId="10" fillId="0" borderId="5" xfId="0" applyFont="1" applyFill="1" applyBorder="1" applyAlignment="1">
      <alignment/>
    </xf>
    <xf numFmtId="0" fontId="9" fillId="0" borderId="6" xfId="0" applyFont="1" applyFill="1" applyBorder="1" applyAlignment="1">
      <alignment horizontal="left"/>
    </xf>
    <xf numFmtId="0" fontId="9" fillId="0" borderId="0" xfId="0" applyFont="1" applyFill="1" applyBorder="1" applyAlignment="1">
      <alignment horizontal="center"/>
    </xf>
    <xf numFmtId="0" fontId="10" fillId="0" borderId="7" xfId="0" applyFont="1" applyFill="1" applyBorder="1" applyAlignment="1">
      <alignment/>
    </xf>
    <xf numFmtId="0" fontId="8" fillId="0" borderId="0" xfId="0" applyFont="1" applyAlignment="1">
      <alignment/>
    </xf>
    <xf numFmtId="0" fontId="11" fillId="2" borderId="8" xfId="0" applyFont="1" applyFill="1" applyBorder="1" applyAlignment="1">
      <alignment/>
    </xf>
    <xf numFmtId="0" fontId="10" fillId="2" borderId="9" xfId="0" applyFont="1" applyFill="1" applyBorder="1" applyAlignment="1">
      <alignment/>
    </xf>
    <xf numFmtId="0" fontId="10" fillId="2" borderId="10" xfId="0" applyFont="1" applyFill="1" applyBorder="1" applyAlignment="1">
      <alignment/>
    </xf>
    <xf numFmtId="0" fontId="0" fillId="2" borderId="10" xfId="0" applyFill="1" applyBorder="1" applyAlignment="1">
      <alignment/>
    </xf>
    <xf numFmtId="0" fontId="0" fillId="2" borderId="11" xfId="0" applyFill="1" applyBorder="1" applyAlignment="1">
      <alignment/>
    </xf>
    <xf numFmtId="0" fontId="10" fillId="0" borderId="12" xfId="0" applyFont="1" applyFill="1" applyBorder="1" applyAlignment="1">
      <alignment/>
    </xf>
    <xf numFmtId="0" fontId="10" fillId="0" borderId="13" xfId="0" applyFont="1" applyBorder="1" applyAlignment="1">
      <alignment horizontal="left"/>
    </xf>
    <xf numFmtId="44" fontId="10" fillId="0" borderId="14" xfId="17" applyNumberFormat="1" applyFont="1" applyBorder="1" applyAlignment="1">
      <alignment/>
    </xf>
    <xf numFmtId="0" fontId="10" fillId="0" borderId="15" xfId="0" applyFont="1" applyFill="1" applyBorder="1" applyAlignment="1">
      <alignment/>
    </xf>
    <xf numFmtId="0" fontId="10" fillId="0" borderId="16" xfId="0" applyFont="1" applyBorder="1" applyAlignment="1">
      <alignment/>
    </xf>
    <xf numFmtId="182" fontId="10" fillId="0" borderId="14" xfId="17" applyNumberFormat="1" applyFont="1" applyBorder="1" applyAlignment="1">
      <alignment/>
    </xf>
    <xf numFmtId="0" fontId="12" fillId="0" borderId="17" xfId="0" applyFont="1" applyFill="1" applyBorder="1" applyAlignment="1" applyProtection="1">
      <alignment/>
      <protection locked="0"/>
    </xf>
    <xf numFmtId="0" fontId="12" fillId="0" borderId="18" xfId="0" applyFont="1" applyFill="1" applyBorder="1" applyAlignment="1" applyProtection="1">
      <alignment/>
      <protection locked="0"/>
    </xf>
    <xf numFmtId="182" fontId="10" fillId="3" borderId="14" xfId="17" applyNumberFormat="1" applyFont="1" applyFill="1" applyBorder="1" applyAlignment="1">
      <alignment/>
    </xf>
    <xf numFmtId="0" fontId="8" fillId="2" borderId="16" xfId="0" applyFont="1" applyFill="1" applyBorder="1" applyAlignment="1">
      <alignment/>
    </xf>
    <xf numFmtId="182" fontId="10" fillId="2" borderId="14" xfId="17" applyNumberFormat="1" applyFont="1" applyFill="1" applyBorder="1" applyAlignment="1">
      <alignment/>
    </xf>
    <xf numFmtId="44" fontId="10" fillId="3" borderId="14" xfId="17" applyNumberFormat="1" applyFont="1" applyFill="1" applyBorder="1" applyAlignment="1">
      <alignment/>
    </xf>
    <xf numFmtId="182" fontId="12" fillId="0" borderId="19" xfId="17" applyNumberFormat="1" applyFont="1" applyBorder="1" applyAlignment="1">
      <alignment/>
    </xf>
    <xf numFmtId="0" fontId="10" fillId="0" borderId="13" xfId="0" applyFont="1" applyBorder="1" applyAlignment="1" quotePrefix="1">
      <alignment horizontal="left"/>
    </xf>
    <xf numFmtId="170" fontId="10" fillId="0" borderId="14" xfId="26" applyNumberFormat="1" applyFont="1" applyBorder="1" applyAlignment="1">
      <alignment/>
    </xf>
    <xf numFmtId="0" fontId="12" fillId="0" borderId="16" xfId="0" applyFont="1" applyBorder="1" applyAlignment="1" applyProtection="1">
      <alignment/>
      <protection locked="0"/>
    </xf>
    <xf numFmtId="0" fontId="10" fillId="0" borderId="13" xfId="0" applyFont="1" applyFill="1" applyBorder="1" applyAlignment="1">
      <alignment horizontal="left"/>
    </xf>
    <xf numFmtId="0" fontId="10" fillId="0" borderId="14" xfId="0" applyFont="1" applyBorder="1" applyAlignment="1">
      <alignment/>
    </xf>
    <xf numFmtId="0" fontId="8" fillId="2" borderId="13" xfId="0" applyFont="1" applyFill="1" applyBorder="1" applyAlignment="1">
      <alignment horizontal="left"/>
    </xf>
    <xf numFmtId="44" fontId="10" fillId="2" borderId="14" xfId="17" applyNumberFormat="1" applyFont="1" applyFill="1" applyBorder="1" applyAlignment="1">
      <alignment/>
    </xf>
    <xf numFmtId="182" fontId="10" fillId="0" borderId="20" xfId="17" applyNumberFormat="1" applyFont="1" applyBorder="1" applyAlignment="1">
      <alignment/>
    </xf>
    <xf numFmtId="0" fontId="12" fillId="0" borderId="13" xfId="0" applyFont="1" applyFill="1" applyBorder="1" applyAlignment="1" applyProtection="1">
      <alignment horizontal="left"/>
      <protection locked="0"/>
    </xf>
    <xf numFmtId="0" fontId="8" fillId="4" borderId="16" xfId="0" applyFont="1" applyFill="1" applyBorder="1" applyAlignment="1">
      <alignment/>
    </xf>
    <xf numFmtId="182" fontId="8" fillId="4" borderId="14" xfId="17" applyNumberFormat="1" applyFont="1" applyFill="1" applyBorder="1" applyAlignment="1">
      <alignment/>
    </xf>
    <xf numFmtId="44" fontId="12" fillId="0" borderId="14" xfId="17" applyNumberFormat="1" applyFont="1" applyBorder="1" applyAlignment="1" applyProtection="1">
      <alignment/>
      <protection locked="0"/>
    </xf>
    <xf numFmtId="0" fontId="8" fillId="0" borderId="16" xfId="0" applyFont="1" applyBorder="1" applyAlignment="1">
      <alignment/>
    </xf>
    <xf numFmtId="182" fontId="8" fillId="0" borderId="14" xfId="17" applyNumberFormat="1" applyFont="1" applyBorder="1" applyAlignment="1">
      <alignment/>
    </xf>
    <xf numFmtId="0" fontId="13" fillId="0" borderId="21" xfId="0" applyFont="1" applyBorder="1" applyAlignment="1">
      <alignment/>
    </xf>
    <xf numFmtId="182" fontId="8" fillId="0" borderId="19" xfId="17" applyNumberFormat="1" applyFont="1" applyBorder="1" applyAlignment="1">
      <alignment/>
    </xf>
    <xf numFmtId="0" fontId="10" fillId="0" borderId="15" xfId="0" applyFont="1" applyBorder="1" applyAlignment="1" applyProtection="1">
      <alignment/>
      <protection locked="0"/>
    </xf>
    <xf numFmtId="0" fontId="13" fillId="0" borderId="22" xfId="0" applyFont="1" applyBorder="1" applyAlignment="1">
      <alignment/>
    </xf>
    <xf numFmtId="182" fontId="8" fillId="0" borderId="23" xfId="17" applyNumberFormat="1" applyFont="1" applyBorder="1" applyAlignment="1">
      <alignment/>
    </xf>
    <xf numFmtId="182" fontId="8" fillId="0" borderId="24" xfId="17" applyNumberFormat="1" applyFont="1" applyBorder="1" applyAlignment="1">
      <alignment/>
    </xf>
    <xf numFmtId="0" fontId="8" fillId="2" borderId="16" xfId="0" applyFont="1" applyFill="1" applyBorder="1" applyAlignment="1">
      <alignment horizontal="left"/>
    </xf>
    <xf numFmtId="0" fontId="8" fillId="0" borderId="22" xfId="0" applyFont="1" applyBorder="1" applyAlignment="1">
      <alignment horizontal="left"/>
    </xf>
    <xf numFmtId="182" fontId="12" fillId="0" borderId="23" xfId="17" applyNumberFormat="1" applyFont="1" applyBorder="1" applyAlignment="1">
      <alignment/>
    </xf>
    <xf numFmtId="182" fontId="10" fillId="0" borderId="24" xfId="17" applyNumberFormat="1" applyFont="1" applyBorder="1" applyAlignment="1">
      <alignment/>
    </xf>
    <xf numFmtId="44" fontId="12" fillId="3" borderId="25" xfId="17" applyNumberFormat="1" applyFont="1" applyFill="1" applyBorder="1" applyAlignment="1" applyProtection="1">
      <alignment/>
      <protection locked="0"/>
    </xf>
    <xf numFmtId="44" fontId="12" fillId="0" borderId="25" xfId="17" applyNumberFormat="1" applyFont="1" applyBorder="1" applyAlignment="1" applyProtection="1">
      <alignment/>
      <protection locked="0"/>
    </xf>
    <xf numFmtId="0" fontId="10" fillId="0" borderId="6" xfId="0" applyFont="1" applyBorder="1" applyAlignment="1">
      <alignment/>
    </xf>
    <xf numFmtId="44" fontId="10" fillId="0" borderId="0" xfId="0" applyNumberFormat="1" applyFont="1" applyBorder="1" applyAlignment="1">
      <alignment/>
    </xf>
    <xf numFmtId="0" fontId="8" fillId="0" borderId="26" xfId="0" applyFont="1" applyFill="1" applyBorder="1" applyAlignment="1">
      <alignment horizontal="left" vertical="top"/>
    </xf>
    <xf numFmtId="44" fontId="8" fillId="0" borderId="26" xfId="17" applyNumberFormat="1" applyFont="1" applyFill="1" applyBorder="1" applyAlignment="1">
      <alignment/>
    </xf>
    <xf numFmtId="0" fontId="8" fillId="0" borderId="6" xfId="0" applyFont="1" applyFill="1" applyBorder="1" applyAlignment="1">
      <alignment horizontal="left"/>
    </xf>
    <xf numFmtId="0" fontId="10" fillId="0" borderId="0" xfId="0" applyFont="1" applyFill="1" applyBorder="1" applyAlignment="1" applyProtection="1">
      <alignment/>
      <protection locked="0"/>
    </xf>
    <xf numFmtId="0" fontId="10" fillId="0" borderId="16" xfId="0" applyFont="1" applyFill="1" applyBorder="1" applyAlignment="1" applyProtection="1">
      <alignment/>
      <protection locked="0"/>
    </xf>
    <xf numFmtId="0" fontId="12" fillId="0" borderId="16" xfId="0" applyFont="1" applyFill="1" applyBorder="1" applyAlignment="1" applyProtection="1">
      <alignment/>
      <protection locked="0"/>
    </xf>
    <xf numFmtId="44" fontId="8" fillId="4" borderId="25" xfId="17" applyNumberFormat="1" applyFont="1" applyFill="1" applyBorder="1" applyAlignment="1">
      <alignment/>
    </xf>
    <xf numFmtId="44" fontId="8" fillId="0" borderId="25" xfId="17" applyNumberFormat="1" applyFont="1" applyBorder="1" applyAlignment="1">
      <alignment/>
    </xf>
    <xf numFmtId="0" fontId="13" fillId="0" borderId="27" xfId="0" applyFont="1" applyBorder="1" applyAlignment="1">
      <alignment/>
    </xf>
    <xf numFmtId="0" fontId="10" fillId="3" borderId="28" xfId="0" applyFont="1" applyFill="1" applyBorder="1" applyAlignment="1">
      <alignment/>
    </xf>
    <xf numFmtId="0" fontId="10" fillId="0" borderId="29" xfId="0" applyFont="1" applyBorder="1" applyAlignment="1" applyProtection="1">
      <alignment/>
      <protection locked="0"/>
    </xf>
    <xf numFmtId="0" fontId="8" fillId="0" borderId="19" xfId="0" applyFont="1" applyBorder="1" applyAlignment="1">
      <alignment horizontal="left"/>
    </xf>
    <xf numFmtId="44" fontId="10" fillId="0" borderId="25" xfId="17" applyNumberFormat="1" applyFont="1" applyBorder="1" applyAlignment="1">
      <alignment/>
    </xf>
    <xf numFmtId="44" fontId="12" fillId="0" borderId="25" xfId="0" applyNumberFormat="1" applyFont="1" applyBorder="1" applyAlignment="1" applyProtection="1">
      <alignment/>
      <protection locked="0"/>
    </xf>
    <xf numFmtId="0" fontId="10" fillId="0" borderId="19" xfId="0" applyFont="1" applyBorder="1" applyAlignment="1">
      <alignment/>
    </xf>
    <xf numFmtId="44" fontId="12" fillId="0" borderId="19" xfId="17" applyNumberFormat="1" applyFont="1" applyBorder="1" applyAlignment="1">
      <alignment/>
    </xf>
    <xf numFmtId="0" fontId="12" fillId="0" borderId="16" xfId="0" applyFont="1" applyBorder="1" applyAlignment="1" applyProtection="1">
      <alignment horizontal="left"/>
      <protection locked="0"/>
    </xf>
    <xf numFmtId="44" fontId="8" fillId="3" borderId="25" xfId="17" applyNumberFormat="1" applyFont="1" applyFill="1" applyBorder="1" applyAlignment="1">
      <alignment/>
    </xf>
    <xf numFmtId="10" fontId="10" fillId="0" borderId="14" xfId="17" applyNumberFormat="1" applyFont="1" applyBorder="1" applyAlignment="1">
      <alignment/>
    </xf>
    <xf numFmtId="0" fontId="14" fillId="0" borderId="0" xfId="0" applyFont="1" applyBorder="1" applyAlignment="1">
      <alignment/>
    </xf>
    <xf numFmtId="44" fontId="12" fillId="0" borderId="0" xfId="17" applyNumberFormat="1" applyFont="1" applyBorder="1" applyAlignment="1">
      <alignment/>
    </xf>
    <xf numFmtId="182" fontId="10" fillId="0" borderId="7" xfId="17" applyNumberFormat="1" applyFont="1" applyBorder="1" applyAlignment="1">
      <alignment/>
    </xf>
    <xf numFmtId="0" fontId="10" fillId="0" borderId="30" xfId="0" applyFont="1" applyFill="1" applyBorder="1" applyAlignment="1">
      <alignment/>
    </xf>
    <xf numFmtId="0" fontId="12" fillId="0" borderId="31" xfId="0" applyFont="1" applyFill="1" applyBorder="1" applyAlignment="1" applyProtection="1">
      <alignment/>
      <protection locked="0"/>
    </xf>
    <xf numFmtId="0" fontId="12" fillId="3" borderId="0" xfId="0" applyFont="1" applyFill="1" applyBorder="1" applyAlignment="1" applyProtection="1">
      <alignment horizontal="left"/>
      <protection locked="0"/>
    </xf>
    <xf numFmtId="0" fontId="10" fillId="0" borderId="0" xfId="0" applyFont="1" applyFill="1" applyBorder="1" applyAlignment="1">
      <alignment/>
    </xf>
    <xf numFmtId="0" fontId="8" fillId="0" borderId="0" xfId="0" applyFont="1" applyBorder="1" applyAlignment="1">
      <alignment/>
    </xf>
    <xf numFmtId="44" fontId="8" fillId="0" borderId="0" xfId="0" applyNumberFormat="1" applyFont="1" applyBorder="1" applyAlignment="1">
      <alignment/>
    </xf>
    <xf numFmtId="182" fontId="8" fillId="0" borderId="0" xfId="17" applyNumberFormat="1" applyFont="1" applyBorder="1" applyAlignment="1">
      <alignment/>
    </xf>
    <xf numFmtId="0" fontId="12" fillId="0" borderId="0" xfId="0" applyFont="1" applyFill="1" applyBorder="1" applyAlignment="1" applyProtection="1">
      <alignment/>
      <protection locked="0"/>
    </xf>
    <xf numFmtId="0" fontId="9" fillId="0" borderId="0" xfId="0" applyFont="1" applyBorder="1" applyAlignment="1">
      <alignment/>
    </xf>
    <xf numFmtId="0" fontId="10" fillId="3" borderId="0" xfId="0" applyFont="1" applyFill="1" applyBorder="1" applyAlignment="1">
      <alignment/>
    </xf>
    <xf numFmtId="0" fontId="8" fillId="0" borderId="1" xfId="0" applyFont="1" applyBorder="1" applyAlignment="1">
      <alignment/>
    </xf>
    <xf numFmtId="0" fontId="10" fillId="3" borderId="1" xfId="0" applyFont="1" applyFill="1" applyBorder="1" applyAlignment="1">
      <alignment/>
    </xf>
    <xf numFmtId="0" fontId="10" fillId="0" borderId="1" xfId="0" applyFont="1" applyBorder="1" applyAlignment="1">
      <alignment/>
    </xf>
    <xf numFmtId="0" fontId="10" fillId="0" borderId="32" xfId="0" applyFont="1" applyBorder="1" applyAlignment="1" applyProtection="1">
      <alignment/>
      <protection locked="0"/>
    </xf>
    <xf numFmtId="0" fontId="10" fillId="3" borderId="28" xfId="0" applyFont="1" applyFill="1" applyBorder="1" applyAlignment="1" applyProtection="1">
      <alignment/>
      <protection locked="0"/>
    </xf>
    <xf numFmtId="0" fontId="10" fillId="0" borderId="19" xfId="0" applyFont="1" applyBorder="1" applyAlignment="1" applyProtection="1">
      <alignment/>
      <protection locked="0"/>
    </xf>
    <xf numFmtId="0" fontId="10" fillId="0" borderId="16" xfId="0" applyFont="1" applyBorder="1" applyAlignment="1" applyProtection="1">
      <alignment/>
      <protection locked="0"/>
    </xf>
    <xf numFmtId="0" fontId="10" fillId="0" borderId="33" xfId="0" applyFont="1" applyBorder="1" applyAlignment="1">
      <alignment/>
    </xf>
    <xf numFmtId="0" fontId="8" fillId="3" borderId="0" xfId="0" applyFont="1" applyFill="1" applyBorder="1" applyAlignment="1">
      <alignment/>
    </xf>
    <xf numFmtId="182" fontId="10" fillId="3" borderId="0" xfId="17" applyNumberFormat="1" applyFont="1" applyFill="1" applyBorder="1" applyAlignment="1">
      <alignment/>
    </xf>
    <xf numFmtId="0" fontId="8" fillId="3" borderId="0" xfId="0" applyFont="1" applyFill="1" applyBorder="1" applyAlignment="1">
      <alignment horizontal="center"/>
    </xf>
    <xf numFmtId="182" fontId="8" fillId="0" borderId="0" xfId="0" applyNumberFormat="1" applyFont="1" applyBorder="1" applyAlignment="1">
      <alignment/>
    </xf>
    <xf numFmtId="0" fontId="8" fillId="3" borderId="0" xfId="0" applyFont="1" applyFill="1" applyBorder="1" applyAlignment="1">
      <alignment horizontal="right"/>
    </xf>
    <xf numFmtId="182" fontId="8" fillId="3" borderId="0" xfId="17" applyNumberFormat="1" applyFont="1" applyFill="1" applyBorder="1" applyAlignment="1">
      <alignment/>
    </xf>
    <xf numFmtId="0" fontId="8" fillId="0" borderId="0" xfId="0" applyFont="1" applyBorder="1" applyAlignment="1">
      <alignment horizontal="center"/>
    </xf>
    <xf numFmtId="2" fontId="8" fillId="3" borderId="0" xfId="0" applyNumberFormat="1" applyFont="1" applyFill="1" applyBorder="1" applyAlignment="1">
      <alignment/>
    </xf>
    <xf numFmtId="182" fontId="10" fillId="0" borderId="0" xfId="0" applyNumberFormat="1" applyFont="1" applyBorder="1" applyAlignment="1">
      <alignment/>
    </xf>
    <xf numFmtId="0" fontId="12" fillId="0" borderId="0" xfId="25" applyFont="1" applyFill="1">
      <alignment/>
      <protection/>
    </xf>
    <xf numFmtId="0" fontId="10" fillId="0" borderId="0" xfId="25">
      <alignment/>
      <protection/>
    </xf>
    <xf numFmtId="0" fontId="9" fillId="0" borderId="0" xfId="25" applyFont="1">
      <alignment/>
      <protection/>
    </xf>
    <xf numFmtId="0" fontId="8" fillId="0" borderId="13" xfId="0" applyFont="1" applyBorder="1" applyAlignment="1">
      <alignment/>
    </xf>
    <xf numFmtId="0" fontId="12" fillId="0" borderId="34" xfId="0" applyFont="1" applyFill="1" applyBorder="1" applyAlignment="1" applyProtection="1">
      <alignment horizontal="left"/>
      <protection locked="0"/>
    </xf>
    <xf numFmtId="44" fontId="12" fillId="0" borderId="35" xfId="17" applyNumberFormat="1" applyFont="1" applyBorder="1" applyAlignment="1" applyProtection="1">
      <alignment/>
      <protection locked="0"/>
    </xf>
    <xf numFmtId="182" fontId="10" fillId="0" borderId="36" xfId="17" applyNumberFormat="1" applyFont="1" applyBorder="1" applyAlignment="1">
      <alignment/>
    </xf>
    <xf numFmtId="0" fontId="10" fillId="5" borderId="37" xfId="0" applyFont="1" applyFill="1" applyBorder="1" applyAlignment="1">
      <alignment/>
    </xf>
    <xf numFmtId="0" fontId="10" fillId="5" borderId="0" xfId="0" applyFont="1" applyFill="1" applyAlignment="1">
      <alignment/>
    </xf>
    <xf numFmtId="0" fontId="10" fillId="5" borderId="6" xfId="0" applyFont="1" applyFill="1" applyBorder="1" applyAlignment="1">
      <alignment/>
    </xf>
    <xf numFmtId="0" fontId="12" fillId="0" borderId="38" xfId="0" applyFont="1" applyFill="1" applyBorder="1" applyAlignment="1" applyProtection="1">
      <alignment horizontal="left"/>
      <protection locked="0"/>
    </xf>
    <xf numFmtId="44" fontId="12" fillId="3" borderId="39" xfId="17" applyNumberFormat="1" applyFont="1" applyFill="1" applyBorder="1" applyAlignment="1" applyProtection="1">
      <alignment/>
      <protection locked="0"/>
    </xf>
    <xf numFmtId="44" fontId="12" fillId="0" borderId="39" xfId="17" applyNumberFormat="1" applyFont="1" applyBorder="1" applyAlignment="1" applyProtection="1">
      <alignment/>
      <protection locked="0"/>
    </xf>
    <xf numFmtId="44" fontId="10" fillId="0" borderId="7" xfId="0" applyNumberFormat="1" applyFont="1" applyBorder="1" applyAlignment="1">
      <alignment/>
    </xf>
    <xf numFmtId="0" fontId="10" fillId="0" borderId="40" xfId="0" applyFont="1" applyFill="1" applyBorder="1" applyAlignment="1">
      <alignment horizontal="left"/>
    </xf>
    <xf numFmtId="44" fontId="10" fillId="0" borderId="41" xfId="17" applyNumberFormat="1" applyFont="1" applyBorder="1" applyAlignment="1" applyProtection="1">
      <alignment/>
      <protection/>
    </xf>
    <xf numFmtId="0" fontId="8" fillId="0" borderId="15" xfId="0" applyFont="1" applyFill="1" applyBorder="1" applyAlignment="1">
      <alignment/>
    </xf>
    <xf numFmtId="0" fontId="8" fillId="0" borderId="33" xfId="0" applyFont="1" applyBorder="1" applyAlignment="1">
      <alignment/>
    </xf>
    <xf numFmtId="182" fontId="12" fillId="0" borderId="33" xfId="17" applyNumberFormat="1" applyFont="1" applyBorder="1" applyAlignment="1">
      <alignment/>
    </xf>
    <xf numFmtId="182" fontId="10" fillId="0" borderId="42" xfId="17" applyNumberFormat="1" applyFont="1" applyBorder="1" applyAlignment="1">
      <alignment/>
    </xf>
    <xf numFmtId="0" fontId="10" fillId="0" borderId="38" xfId="0" applyFont="1" applyBorder="1" applyAlignment="1">
      <alignment/>
    </xf>
    <xf numFmtId="182" fontId="10" fillId="0" borderId="39" xfId="17" applyNumberFormat="1" applyFont="1" applyBorder="1" applyAlignment="1">
      <alignment/>
    </xf>
    <xf numFmtId="0" fontId="10" fillId="0" borderId="13" xfId="0" applyFont="1" applyBorder="1" applyAlignment="1">
      <alignment/>
    </xf>
    <xf numFmtId="0" fontId="12" fillId="0" borderId="13" xfId="0" applyFont="1" applyBorder="1" applyAlignment="1" applyProtection="1">
      <alignment/>
      <protection locked="0"/>
    </xf>
    <xf numFmtId="0" fontId="12" fillId="0" borderId="34" xfId="0" applyFont="1" applyBorder="1" applyAlignment="1" applyProtection="1">
      <alignment/>
      <protection locked="0"/>
    </xf>
    <xf numFmtId="182" fontId="10" fillId="0" borderId="35" xfId="17" applyNumberFormat="1" applyFont="1" applyBorder="1" applyAlignment="1">
      <alignment/>
    </xf>
    <xf numFmtId="170" fontId="10" fillId="0" borderId="39" xfId="26" applyNumberFormat="1" applyFont="1" applyBorder="1" applyAlignment="1">
      <alignment/>
    </xf>
    <xf numFmtId="0" fontId="10" fillId="0" borderId="34" xfId="0" applyFont="1" applyBorder="1" applyAlignment="1">
      <alignment/>
    </xf>
    <xf numFmtId="170" fontId="10" fillId="0" borderId="35" xfId="26" applyNumberFormat="1" applyFont="1" applyBorder="1" applyAlignment="1">
      <alignment/>
    </xf>
    <xf numFmtId="0" fontId="8" fillId="4" borderId="43" xfId="0" applyFont="1" applyFill="1" applyBorder="1" applyAlignment="1">
      <alignment/>
    </xf>
    <xf numFmtId="182" fontId="8" fillId="4" borderId="44" xfId="17" applyNumberFormat="1" applyFont="1" applyFill="1" applyBorder="1" applyAlignment="1">
      <alignment/>
    </xf>
    <xf numFmtId="0" fontId="10" fillId="0" borderId="40" xfId="0" applyFont="1" applyBorder="1" applyAlignment="1">
      <alignment/>
    </xf>
    <xf numFmtId="44" fontId="10" fillId="0" borderId="45" xfId="17" applyNumberFormat="1" applyFont="1" applyBorder="1" applyAlignment="1" applyProtection="1">
      <alignment/>
      <protection/>
    </xf>
    <xf numFmtId="170" fontId="10" fillId="0" borderId="41" xfId="26" applyNumberFormat="1" applyFont="1" applyBorder="1" applyAlignment="1">
      <alignment/>
    </xf>
    <xf numFmtId="0" fontId="8" fillId="0" borderId="46" xfId="0" applyFont="1" applyFill="1" applyBorder="1" applyAlignment="1">
      <alignment horizontal="left"/>
    </xf>
    <xf numFmtId="182" fontId="10" fillId="0" borderId="47" xfId="17" applyNumberFormat="1" applyFont="1" applyBorder="1" applyAlignment="1">
      <alignment/>
    </xf>
    <xf numFmtId="0" fontId="10" fillId="0" borderId="48" xfId="0" applyFont="1" applyBorder="1" applyAlignment="1">
      <alignment/>
    </xf>
    <xf numFmtId="0" fontId="8" fillId="0" borderId="5" xfId="0" applyFont="1" applyBorder="1" applyAlignment="1">
      <alignment horizontal="center"/>
    </xf>
    <xf numFmtId="0" fontId="8" fillId="0" borderId="38" xfId="0" applyFont="1" applyBorder="1" applyAlignment="1">
      <alignment horizontal="center"/>
    </xf>
    <xf numFmtId="0" fontId="8" fillId="0" borderId="24" xfId="0" applyFont="1" applyBorder="1" applyAlignment="1">
      <alignment horizontal="center"/>
    </xf>
    <xf numFmtId="0" fontId="8" fillId="0" borderId="49" xfId="0" applyFont="1" applyBorder="1" applyAlignment="1">
      <alignment horizontal="center"/>
    </xf>
    <xf numFmtId="44" fontId="12" fillId="0" borderId="50" xfId="17" applyNumberFormat="1" applyFont="1" applyBorder="1" applyAlignment="1" applyProtection="1">
      <alignment/>
      <protection locked="0"/>
    </xf>
    <xf numFmtId="44" fontId="12" fillId="0" borderId="51" xfId="17" applyNumberFormat="1" applyFont="1" applyBorder="1" applyAlignment="1" applyProtection="1">
      <alignment/>
      <protection locked="0"/>
    </xf>
    <xf numFmtId="44" fontId="8" fillId="4" borderId="52" xfId="17" applyNumberFormat="1" applyFont="1" applyFill="1" applyBorder="1" applyAlignment="1">
      <alignment/>
    </xf>
    <xf numFmtId="44" fontId="10" fillId="2" borderId="25" xfId="17" applyNumberFormat="1" applyFont="1" applyFill="1" applyBorder="1" applyAlignment="1">
      <alignment/>
    </xf>
    <xf numFmtId="0" fontId="8" fillId="0" borderId="26" xfId="0" applyFont="1" applyFill="1" applyBorder="1" applyAlignment="1">
      <alignment horizontal="left"/>
    </xf>
    <xf numFmtId="44" fontId="8" fillId="6" borderId="26" xfId="0" applyNumberFormat="1" applyFont="1" applyFill="1" applyBorder="1" applyAlignment="1">
      <alignment/>
    </xf>
    <xf numFmtId="182" fontId="8" fillId="6" borderId="26" xfId="17" applyNumberFormat="1" applyFont="1" applyFill="1" applyBorder="1" applyAlignment="1">
      <alignment/>
    </xf>
    <xf numFmtId="0" fontId="10" fillId="0" borderId="8" xfId="0" applyFont="1" applyBorder="1" applyAlignment="1">
      <alignment/>
    </xf>
    <xf numFmtId="0" fontId="10" fillId="0" borderId="11" xfId="0" applyFont="1" applyBorder="1" applyAlignment="1">
      <alignment/>
    </xf>
    <xf numFmtId="0" fontId="16" fillId="6" borderId="26" xfId="0" applyFont="1" applyFill="1" applyBorder="1" applyAlignment="1">
      <alignment horizontal="left" vertical="top"/>
    </xf>
    <xf numFmtId="44" fontId="8" fillId="6" borderId="26" xfId="17" applyNumberFormat="1" applyFont="1" applyFill="1" applyBorder="1" applyAlignment="1">
      <alignment/>
    </xf>
    <xf numFmtId="0" fontId="9" fillId="6" borderId="26" xfId="0" applyFont="1" applyFill="1" applyBorder="1" applyAlignment="1">
      <alignment horizontal="center"/>
    </xf>
    <xf numFmtId="0" fontId="9" fillId="6" borderId="11" xfId="0" applyFont="1" applyFill="1" applyBorder="1" applyAlignment="1">
      <alignment horizontal="center"/>
    </xf>
    <xf numFmtId="0" fontId="10" fillId="0" borderId="20" xfId="0" applyFont="1" applyBorder="1" applyAlignment="1" applyProtection="1">
      <alignment/>
      <protection locked="0"/>
    </xf>
    <xf numFmtId="182" fontId="10" fillId="0" borderId="19" xfId="17" applyNumberFormat="1" applyFont="1" applyBorder="1" applyAlignment="1">
      <alignment/>
    </xf>
    <xf numFmtId="0" fontId="12" fillId="3" borderId="6" xfId="0" applyFont="1" applyFill="1" applyBorder="1" applyAlignment="1" applyProtection="1">
      <alignment horizontal="left"/>
      <protection locked="0"/>
    </xf>
    <xf numFmtId="0" fontId="12" fillId="3" borderId="24" xfId="0" applyFont="1" applyFill="1" applyBorder="1" applyAlignment="1" applyProtection="1">
      <alignment horizontal="left"/>
      <protection locked="0"/>
    </xf>
    <xf numFmtId="0" fontId="12" fillId="3" borderId="53" xfId="0" applyFont="1" applyFill="1" applyBorder="1" applyAlignment="1" applyProtection="1">
      <alignment horizontal="left"/>
      <protection locked="0"/>
    </xf>
    <xf numFmtId="0" fontId="12" fillId="3" borderId="7" xfId="0" applyFont="1" applyFill="1" applyBorder="1" applyAlignment="1" applyProtection="1">
      <alignment horizontal="left"/>
      <protection locked="0"/>
    </xf>
    <xf numFmtId="0" fontId="9" fillId="0" borderId="8"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8" fillId="5" borderId="12" xfId="0" applyFont="1" applyFill="1" applyBorder="1" applyAlignment="1">
      <alignment horizontal="center"/>
    </xf>
    <xf numFmtId="0" fontId="8" fillId="5" borderId="30" xfId="0" applyFont="1" applyFill="1" applyBorder="1" applyAlignment="1">
      <alignment horizontal="center"/>
    </xf>
    <xf numFmtId="0" fontId="8" fillId="0" borderId="8"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7" borderId="6" xfId="0" applyFont="1" applyFill="1" applyBorder="1" applyAlignment="1" applyProtection="1">
      <alignment horizontal="center"/>
      <protection/>
    </xf>
    <xf numFmtId="0" fontId="8" fillId="7" borderId="24" xfId="0" applyFont="1" applyFill="1" applyBorder="1" applyAlignment="1" applyProtection="1">
      <alignment horizontal="center"/>
      <protection/>
    </xf>
    <xf numFmtId="0" fontId="8" fillId="7" borderId="3" xfId="0" applyFont="1" applyFill="1" applyBorder="1" applyAlignment="1" applyProtection="1">
      <alignment horizontal="center"/>
      <protection/>
    </xf>
    <xf numFmtId="0" fontId="8" fillId="7" borderId="5" xfId="0" applyFont="1" applyFill="1" applyBorder="1" applyAlignment="1" applyProtection="1">
      <alignment horizontal="center"/>
      <protection/>
    </xf>
    <xf numFmtId="0" fontId="8" fillId="7" borderId="53" xfId="0" applyFont="1" applyFill="1" applyBorder="1" applyAlignment="1" applyProtection="1">
      <alignment horizontal="center"/>
      <protection/>
    </xf>
    <xf numFmtId="0" fontId="8" fillId="7" borderId="7" xfId="0" applyFont="1" applyFill="1" applyBorder="1" applyAlignment="1" applyProtection="1">
      <alignment horizontal="center"/>
      <protection/>
    </xf>
    <xf numFmtId="0" fontId="12" fillId="3" borderId="3" xfId="0" applyFont="1" applyFill="1" applyBorder="1" applyAlignment="1" applyProtection="1">
      <alignment horizontal="left"/>
      <protection locked="0"/>
    </xf>
    <xf numFmtId="0" fontId="12" fillId="3" borderId="5" xfId="0" applyFont="1" applyFill="1" applyBorder="1" applyAlignment="1" applyProtection="1">
      <alignment horizontal="left"/>
      <protection locked="0"/>
    </xf>
  </cellXfs>
  <cellStyles count="13">
    <cellStyle name="Normal" xfId="0"/>
    <cellStyle name="Comma" xfId="15"/>
    <cellStyle name="Comma [0]" xfId="16"/>
    <cellStyle name="Currency" xfId="17"/>
    <cellStyle name="Currency [0]" xfId="18"/>
    <cellStyle name="Dollar 00." xfId="19"/>
    <cellStyle name="Followed Hyperlink" xfId="20"/>
    <cellStyle name="General" xfId="21"/>
    <cellStyle name="HUD" xfId="22"/>
    <cellStyle name="Hyperlink" xfId="23"/>
    <cellStyle name="NACC" xfId="24"/>
    <cellStyle name="Normal_sheet1"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38100</xdr:rowOff>
    </xdr:from>
    <xdr:to>
      <xdr:col>12</xdr:col>
      <xdr:colOff>47625</xdr:colOff>
      <xdr:row>38</xdr:row>
      <xdr:rowOff>38100</xdr:rowOff>
    </xdr:to>
    <xdr:sp>
      <xdr:nvSpPr>
        <xdr:cNvPr id="1" name="TextBox 1"/>
        <xdr:cNvSpPr txBox="1">
          <a:spLocks noChangeArrowheads="1"/>
        </xdr:cNvSpPr>
      </xdr:nvSpPr>
      <xdr:spPr>
        <a:xfrm>
          <a:off x="171450" y="561975"/>
          <a:ext cx="5905500" cy="566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1) Open the file named "Stand Alone AFT Detailed S&amp;U Worksheet 1-30-03". Respond "No" to the "Update Links?" prompt.
2) Open the AFT model to which the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worksheet will be added.
3) Activate the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worksheet in this workbook by clicking on the worksheet tab named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4) Use the Edit menu:
     a) select Move or Copy
     b) check the Copy box in the window that appears
     c) select the AFT model from the drop down list
     d) select the </a:t>
          </a:r>
          <a:r>
            <a:rPr lang="en-US" cap="none" sz="1200" b="0" i="1" u="none" baseline="0">
              <a:latin typeface="Times New Roman"/>
              <a:ea typeface="Times New Roman"/>
              <a:cs typeface="Times New Roman"/>
            </a:rPr>
            <a:t>Scheduled IRP</a:t>
          </a:r>
          <a:r>
            <a:rPr lang="en-US" cap="none" sz="1200" b="0" i="0" u="none" baseline="0">
              <a:latin typeface="Times New Roman"/>
              <a:ea typeface="Times New Roman"/>
              <a:cs typeface="Times New Roman"/>
            </a:rPr>
            <a:t> page in the "Place Before Sheet" drop down list, and click "Okay" 
     e) respond "Yes" to the four prompts. The worksheet is now in the AFT model.
5) Use the Edit menu: 
     a) select Links
     b) highlight the current link name (if more than one is listed, highlight the link named "M2M 
          Underwriting 4_3 with AFT 1-28-03.xls".
     d) browse until you find the location of  the AFT model you now have open (wherever you last 
         saved it)
     e) double-click the AFT model source.
6) The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worksheet is now pulling the information from your current model. </a:t>
          </a:r>
          <a:r>
            <a:rPr lang="en-US" cap="none" sz="1200" b="1" i="0" u="none" baseline="0">
              <a:latin typeface="Times New Roman"/>
              <a:ea typeface="Times New Roman"/>
              <a:cs typeface="Times New Roman"/>
            </a:rPr>
            <a:t>NOTE: This stand alone file is only designed for use with the revision 4.2 standard model or the revision 4.3 IRP Bifurcation model. The AFT Detailed S&amp;U worksheet has been built into subsequent model releases.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28575</xdr:rowOff>
    </xdr:from>
    <xdr:to>
      <xdr:col>10</xdr:col>
      <xdr:colOff>647700</xdr:colOff>
      <xdr:row>38</xdr:row>
      <xdr:rowOff>104775</xdr:rowOff>
    </xdr:to>
    <xdr:sp>
      <xdr:nvSpPr>
        <xdr:cNvPr id="1" name="TextBox 1"/>
        <xdr:cNvSpPr txBox="1">
          <a:spLocks noChangeArrowheads="1"/>
        </xdr:cNvSpPr>
      </xdr:nvSpPr>
      <xdr:spPr>
        <a:xfrm>
          <a:off x="180975" y="552450"/>
          <a:ext cx="5629275" cy="5800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1) Per the previous instruction tab in this workbook, the new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worksheet will now be part of your current AFT model. If you have not added the new worksheet please do so at this time.
2) Select the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worksheet. All of the blue font desciptions and dollar amounts are provided for user entry. All new sources and uses related to the AFT will be entered on this worksheet. A comments section has also been provided for additional source and use explanations. PLEASE NOTE: DO NOT MODIFY THE OMHAR APPROVED BASELINE TRANSACTION COSTS FOUND ON THE ACTUAL </a:t>
          </a:r>
          <a:r>
            <a:rPr lang="en-US" cap="none" sz="1200" b="0" i="1" u="none" baseline="0">
              <a:latin typeface="Times New Roman"/>
              <a:ea typeface="Times New Roman"/>
              <a:cs typeface="Times New Roman"/>
            </a:rPr>
            <a:t>SOURCES&amp;USES</a:t>
          </a:r>
          <a:r>
            <a:rPr lang="en-US" cap="none" sz="1200" b="0" i="0" u="none" baseline="0">
              <a:latin typeface="Times New Roman"/>
              <a:ea typeface="Times New Roman"/>
              <a:cs typeface="Times New Roman"/>
            </a:rPr>
            <a:t> WORKSHEET. 
3) In the Sources section of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describe and enter up to eight new AFT Sources. The first two of eight line items are intended for larger, "primary" sources. The first primary equity source, Tax Credit funding for example, will include the Baseline Owner Contribution. The last six line items are intended for smaller, "other" sources. When entry is complete, go to the actual </a:t>
          </a:r>
          <a:r>
            <a:rPr lang="en-US" cap="none" sz="1200" b="0" i="1" u="none" baseline="0">
              <a:latin typeface="Times New Roman"/>
              <a:ea typeface="Times New Roman"/>
              <a:cs typeface="Times New Roman"/>
            </a:rPr>
            <a:t>Sources&amp;Uses</a:t>
          </a:r>
          <a:r>
            <a:rPr lang="en-US" cap="none" sz="1200" b="0" i="0" u="none" baseline="0">
              <a:latin typeface="Times New Roman"/>
              <a:ea typeface="Times New Roman"/>
              <a:cs typeface="Times New Roman"/>
            </a:rPr>
            <a:t> worksheet and formulaically link the first (or next available) "User Defined Source" to the amount in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cell C36, NEW AFT SOURCES NET OF BASELINE OWNER CONTRIBS. Repeat this for the line item description as wellby linking to the </a:t>
          </a:r>
          <a:r>
            <a:rPr lang="en-US" cap="none" sz="1200" b="0" i="1" u="none" baseline="0">
              <a:latin typeface="Times New Roman"/>
              <a:ea typeface="Times New Roman"/>
              <a:cs typeface="Times New Roman"/>
            </a:rPr>
            <a:t>AFT Detailed S&amp;U </a:t>
          </a:r>
          <a:r>
            <a:rPr lang="en-US" cap="none" sz="1200" b="0" i="0" u="none" baseline="0">
              <a:latin typeface="Times New Roman"/>
              <a:ea typeface="Times New Roman"/>
              <a:cs typeface="Times New Roman"/>
            </a:rPr>
            <a:t>cell B26. Refer to the bottom of the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worksheet, rows 103 and 104, for more guidance on the formulae to use. 
4) In the Uses section of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detail all the ACTUAL TOTALS of each line item under the AFT scenario. For example, if the transaction cost for Closing Escrow Fee has increased from a baseline total of $5,000 to an AFT total of $10,000, enter $10,000 in cell F32 of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The total increases above baseline for each section will automatically calculate. These increases are indicated by asterisks (four total) to their left and should be formulaically linked to the actual </a:t>
          </a:r>
          <a:r>
            <a:rPr lang="en-US" cap="none" sz="1200" b="0" i="1" u="none" baseline="0">
              <a:latin typeface="Times New Roman"/>
              <a:ea typeface="Times New Roman"/>
              <a:cs typeface="Times New Roman"/>
            </a:rPr>
            <a:t>Sources&amp;Uses</a:t>
          </a:r>
          <a:r>
            <a:rPr lang="en-US" cap="none" sz="1200" b="0" i="0" u="none" baseline="0">
              <a:latin typeface="Times New Roman"/>
              <a:ea typeface="Times New Roman"/>
              <a:cs typeface="Times New Roman"/>
            </a:rPr>
            <a:t> worksheet's "User Defined Uses" cells. Link the line item descriptions as well. Refer to the bottom of the </a:t>
          </a:r>
          <a:r>
            <a:rPr lang="en-US" cap="none" sz="1200" b="0" i="1" u="none" baseline="0">
              <a:latin typeface="Times New Roman"/>
              <a:ea typeface="Times New Roman"/>
              <a:cs typeface="Times New Roman"/>
            </a:rPr>
            <a:t>AFT Detailed S&amp;U</a:t>
          </a:r>
          <a:r>
            <a:rPr lang="en-US" cap="none" sz="1200" b="0" i="0" u="none" baseline="0">
              <a:latin typeface="Times New Roman"/>
              <a:ea typeface="Times New Roman"/>
              <a:cs typeface="Times New Roman"/>
            </a:rPr>
            <a:t> worksheet, rows 105-112, for more guidance on the formulae to use.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113</xdr:row>
      <xdr:rowOff>19050</xdr:rowOff>
    </xdr:from>
    <xdr:to>
      <xdr:col>6</xdr:col>
      <xdr:colOff>190500</xdr:colOff>
      <xdr:row>135</xdr:row>
      <xdr:rowOff>38100</xdr:rowOff>
    </xdr:to>
    <xdr:sp>
      <xdr:nvSpPr>
        <xdr:cNvPr id="1" name="TextBox 1"/>
        <xdr:cNvSpPr txBox="1">
          <a:spLocks noChangeArrowheads="1"/>
        </xdr:cNvSpPr>
      </xdr:nvSpPr>
      <xdr:spPr>
        <a:xfrm>
          <a:off x="171450" y="18811875"/>
          <a:ext cx="9020175" cy="3581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Additional comments on using this worksheet:
</a:t>
          </a:r>
          <a:r>
            <a:rPr lang="en-US" cap="none" sz="1000" b="0" i="0" u="none" baseline="0">
              <a:latin typeface="Times New Roman"/>
              <a:ea typeface="Times New Roman"/>
              <a:cs typeface="Times New Roman"/>
            </a:rPr>
            <a:t>1) The Sources&amp;Uses worksheet is also referred to as "Actual Sources&amp;Uses". The Sources&amp;Uses worksheet is referenced in all related calculations throughout the model. You must use the  Sources&amp;Uses worksheet to pull data from this AFT Detailed S&amp;U worksheet. Failure to refer to any AFT increases over BASELINE found on this worksheet will cause incorrect AFT model results.
2) Example formulae: The formulae in rows 103-112 are provided for reference. These show typical formulae you would enter on the Sources&amp;Uses worksheet to pull data from this AFT Detailed S&amp;U worksheet back to the Sources&amp;Uses worksheet. Select the cell indicated and enter the exact formula, beginning with the = sign, into the formula bar. These formulae may not be adequate in all cases. See comment 3.
3) Example of using your own formulae: In cases where you have already used the "Other Sources" and/or "Other Uses" in your BASELINE model, you may need to use your own formulae to ensure all existing BASELINE sources and uses are accounted for. For example, if your BASELINE model Sources&amp;Uses worksheet contained four "Other Uses" (data in cells G44, G45, G46, and G47), you would not overwrite these items with the formulae suggested. Instead, you would combine your existing BASELINE "Other Uses" to free up at least one cell, then modify the line item descriptions and text boxes to explain. In the cell(s) now available you would also combine your references to cells on this worksheet and describe/explain. 
          For example: if all 4 rows had been used, add existing "Other Uses" in Sources&amp;Uses cell G47 into cell G46, freeing up G47 for use with this page to reflect all increases over 
          BASELINE. The formula in Sources&amp;Uses cell G47 now reads:  ='AFT Detailed S&amp;U'!F21+ 'AFT Detailed S&amp;U'!F56+ 'AFT Detailed S&amp;U'!F71+ 'AFT Detailed S&amp;U'!F95.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ssorted%20Projects\HUD%20M2M\New%20Model%202001\Current%20Masters\July-Sept%202002%20Models\Masters%209-12-02\Masters%20Dec%202002\M2M%20Underwriting%204_3%20with%20AFT%201-2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tartInput"/>
      <sheetName val="LoanInput"/>
      <sheetName val="RentInput"/>
      <sheetName val="Input Assumptions"/>
      <sheetName val="HistoricInc&amp;Exp"/>
      <sheetName val="ProjectedInc&amp;Exp"/>
      <sheetName val="Rehab Escrow Needs"/>
      <sheetName val="PCA Needs 20 Year Schedule"/>
      <sheetName val="Reserves 20 Year Schedule"/>
      <sheetName val="GPRCompare"/>
      <sheetName val="EquityReturn"/>
      <sheetName val="2ndLoanProForma"/>
      <sheetName val="DS&amp;LoanSizing"/>
      <sheetName val="Sources&amp;Uses"/>
      <sheetName val="AFT Detailed S&amp;U"/>
      <sheetName val="Scheduled IRP"/>
      <sheetName val="IRP Application"/>
      <sheetName val="S8 Out-Year Recapture"/>
      <sheetName val="Exception Rent"/>
      <sheetName val="Scenario Compare"/>
      <sheetName val="Amort"/>
      <sheetName val="Closing and Post Closing Data"/>
      <sheetName val="Exhibit A"/>
      <sheetName val="Exhibit F"/>
      <sheetName val="RestructuringPlanSummary"/>
      <sheetName val="HQ Loan Summary"/>
      <sheetName val="RestructureSummaryType2"/>
      <sheetName val="Flag Summary"/>
      <sheetName val="5.2 Form Data"/>
      <sheetName val="92273-S8"/>
      <sheetName val="92273-S8 (2)"/>
      <sheetName val="92273-S8 (3)"/>
      <sheetName val="Historic PUPA &amp; Percent Change"/>
      <sheetName val="Historic CapRepair Deductions"/>
      <sheetName val="User Work"/>
      <sheetName val="User Work 2"/>
      <sheetName val="HUD-92013 Page 1"/>
      <sheetName val="HUD-92013 Page 2"/>
      <sheetName val="HUD-92013 Page 3"/>
      <sheetName val="HUD-92013 Page 4"/>
      <sheetName val="HUD-92013 Page 5"/>
      <sheetName val="HUD-92013 Page 6"/>
      <sheetName val="HUD-92013 Page 7"/>
      <sheetName val="HUD-92013 Page 8"/>
      <sheetName val="M2M Export"/>
      <sheetName val="Create MIS Upload worksheet"/>
      <sheetName val="Transmission Memo"/>
      <sheetName val="Extraction"/>
      <sheetName val="BT Data"/>
      <sheetName val="Rev"/>
      <sheetName val="Module1"/>
    </sheetNames>
    <sheetDataSet>
      <sheetData sheetId="1">
        <row r="9">
          <cell r="K9">
            <v>61</v>
          </cell>
        </row>
        <row r="12">
          <cell r="E12" t="str">
            <v>Example Apartments</v>
          </cell>
        </row>
        <row r="28">
          <cell r="E28" t="str">
            <v>Some PAE</v>
          </cell>
        </row>
      </sheetData>
      <sheetData sheetId="14">
        <row r="8">
          <cell r="G8">
            <v>461700</v>
          </cell>
        </row>
        <row r="9">
          <cell r="G9">
            <v>550107</v>
          </cell>
        </row>
        <row r="11">
          <cell r="G11">
            <v>15000</v>
          </cell>
        </row>
        <row r="12">
          <cell r="G12">
            <v>35000</v>
          </cell>
        </row>
        <row r="13">
          <cell r="G13">
            <v>0</v>
          </cell>
        </row>
        <row r="14">
          <cell r="G14">
            <v>0</v>
          </cell>
        </row>
        <row r="15">
          <cell r="G15">
            <v>0</v>
          </cell>
        </row>
        <row r="16">
          <cell r="G16">
            <v>0</v>
          </cell>
        </row>
        <row r="18">
          <cell r="G18">
            <v>5423</v>
          </cell>
        </row>
        <row r="19">
          <cell r="G19">
            <v>5000</v>
          </cell>
        </row>
        <row r="20">
          <cell r="G20">
            <v>0</v>
          </cell>
        </row>
        <row r="25">
          <cell r="G25">
            <v>0</v>
          </cell>
        </row>
        <row r="34">
          <cell r="G34">
            <v>0</v>
          </cell>
        </row>
        <row r="35">
          <cell r="G35">
            <v>985380</v>
          </cell>
        </row>
        <row r="36">
          <cell r="G36">
            <v>25000</v>
          </cell>
        </row>
        <row r="37">
          <cell r="G37">
            <v>1800</v>
          </cell>
          <cell r="I37" t="str">
            <v>Other </v>
          </cell>
        </row>
        <row r="38">
          <cell r="I38" t="str">
            <v>Other </v>
          </cell>
        </row>
        <row r="39">
          <cell r="G39">
            <v>28050</v>
          </cell>
          <cell r="I39" t="str">
            <v>Other </v>
          </cell>
        </row>
        <row r="40">
          <cell r="G40">
            <v>32000</v>
          </cell>
          <cell r="I40" t="str">
            <v>Other </v>
          </cell>
        </row>
        <row r="41">
          <cell r="G41">
            <v>0</v>
          </cell>
          <cell r="I41" t="str">
            <v>Other </v>
          </cell>
        </row>
        <row r="42">
          <cell r="G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
  <sheetViews>
    <sheetView showGridLines="0" workbookViewId="0" topLeftCell="A1">
      <selection activeCell="A1" sqref="A1"/>
    </sheetView>
  </sheetViews>
  <sheetFormatPr defaultColWidth="9.140625" defaultRowHeight="12.75"/>
  <cols>
    <col min="1" max="1" width="2.421875" style="107" customWidth="1"/>
    <col min="2" max="16384" width="8.00390625" style="107" customWidth="1"/>
  </cols>
  <sheetData>
    <row r="1" ht="12.75">
      <c r="A1" s="106"/>
    </row>
    <row r="2" ht="15.75">
      <c r="B2" s="108" t="s">
        <v>125</v>
      </c>
    </row>
    <row r="3" ht="12.75">
      <c r="B3" s="107" t="s">
        <v>123</v>
      </c>
    </row>
  </sheetData>
  <sheetProtection password="C71C" sheet="1" objects="1" scenarios="1"/>
  <printOptions horizontalCentered="1" verticalCentered="1"/>
  <pageMargins left="0.75" right="0.75" top="1" bottom="1" header="0.5" footer="0.5"/>
  <pageSetup horizontalDpi="600" verticalDpi="600" orientation="portrait" scale="94" r:id="rId2"/>
  <drawing r:id="rId1"/>
</worksheet>
</file>

<file path=xl/worksheets/sheet2.xml><?xml version="1.0" encoding="utf-8"?>
<worksheet xmlns="http://schemas.openxmlformats.org/spreadsheetml/2006/main" xmlns:r="http://schemas.openxmlformats.org/officeDocument/2006/relationships">
  <dimension ref="A1:B3"/>
  <sheetViews>
    <sheetView showGridLines="0" workbookViewId="0" topLeftCell="A1">
      <selection activeCell="A1" sqref="A1"/>
    </sheetView>
  </sheetViews>
  <sheetFormatPr defaultColWidth="9.140625" defaultRowHeight="12.75"/>
  <cols>
    <col min="1" max="1" width="2.421875" style="107" customWidth="1"/>
    <col min="2" max="5" width="8.00390625" style="107" customWidth="1"/>
    <col min="6" max="6" width="11.00390625" style="107" customWidth="1"/>
    <col min="7" max="10" width="8.00390625" style="107" customWidth="1"/>
    <col min="11" max="11" width="10.28125" style="107" customWidth="1"/>
    <col min="12" max="16384" width="8.00390625" style="107" customWidth="1"/>
  </cols>
  <sheetData>
    <row r="1" ht="12.75">
      <c r="A1" s="106"/>
    </row>
    <row r="2" ht="15.75">
      <c r="B2" s="108" t="s">
        <v>124</v>
      </c>
    </row>
    <row r="3" ht="12.75">
      <c r="B3" s="107" t="s">
        <v>123</v>
      </c>
    </row>
    <row r="38" ht="17.25" customHeight="1"/>
  </sheetData>
  <sheetProtection password="C71C" sheet="1" objects="1" scenarios="1"/>
  <printOptions horizontalCentered="1" verticalCentered="1"/>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170"/>
  <sheetViews>
    <sheetView showGridLines="0" tabSelected="1" workbookViewId="0" topLeftCell="A1">
      <selection activeCell="A1" sqref="A1"/>
    </sheetView>
  </sheetViews>
  <sheetFormatPr defaultColWidth="9.140625" defaultRowHeight="12.75"/>
  <cols>
    <col min="1" max="1" width="2.7109375" style="10" customWidth="1"/>
    <col min="2" max="2" width="52.28125" style="2" customWidth="1"/>
    <col min="3" max="3" width="15.7109375" style="2" customWidth="1"/>
    <col min="4" max="4" width="2.421875" style="2" customWidth="1"/>
    <col min="5" max="5" width="46.140625" style="2" customWidth="1"/>
    <col min="6" max="6" width="15.7109375" style="2" customWidth="1"/>
    <col min="7" max="7" width="11.00390625" style="2" customWidth="1"/>
    <col min="8" max="8" width="73.28125" style="2" customWidth="1"/>
    <col min="9" max="16384" width="9.140625" style="2" customWidth="1"/>
  </cols>
  <sheetData>
    <row r="1" spans="1:12" ht="16.5" thickBot="1">
      <c r="A1" s="1"/>
      <c r="B1" s="166" t="s">
        <v>0</v>
      </c>
      <c r="C1" s="167"/>
      <c r="D1" s="167"/>
      <c r="E1" s="167"/>
      <c r="F1" s="167"/>
      <c r="G1" s="167"/>
      <c r="H1" s="168"/>
      <c r="J1" s="3"/>
      <c r="K1" s="3"/>
      <c r="L1" s="3"/>
    </row>
    <row r="2" spans="1:12" ht="15.75">
      <c r="A2" s="1"/>
      <c r="B2" s="4" t="str">
        <f>"Property Name: "&amp;'[1]StartInput'!E12</f>
        <v>Property Name: Example Apartments</v>
      </c>
      <c r="C2" s="5"/>
      <c r="D2" s="5"/>
      <c r="E2" s="5"/>
      <c r="F2" s="5"/>
      <c r="G2" s="5"/>
      <c r="H2" s="6"/>
      <c r="J2" s="3"/>
      <c r="K2" s="3"/>
      <c r="L2" s="3"/>
    </row>
    <row r="3" spans="1:12" ht="16.5" thickBot="1">
      <c r="A3" s="1"/>
      <c r="B3" s="7" t="str">
        <f>"PAE: "&amp;'[1]StartInput'!E28</f>
        <v>PAE: Some PAE</v>
      </c>
      <c r="C3" s="8"/>
      <c r="D3" s="8"/>
      <c r="E3" s="8"/>
      <c r="F3" s="8"/>
      <c r="G3" s="8"/>
      <c r="H3" s="9"/>
      <c r="J3" s="3"/>
      <c r="K3" s="3"/>
      <c r="L3" s="3"/>
    </row>
    <row r="4" spans="2:12" ht="14.25" thickBot="1">
      <c r="B4" s="11" t="s">
        <v>89</v>
      </c>
      <c r="C4" s="12"/>
      <c r="D4" s="13"/>
      <c r="E4" s="13"/>
      <c r="F4" s="14"/>
      <c r="G4" s="15"/>
      <c r="H4" s="169" t="s">
        <v>1</v>
      </c>
      <c r="J4" s="3"/>
      <c r="K4" s="3"/>
      <c r="L4" s="3"/>
    </row>
    <row r="5" spans="2:12" ht="13.5" thickBot="1">
      <c r="B5" s="144" t="s">
        <v>2</v>
      </c>
      <c r="C5" s="143" t="s">
        <v>114</v>
      </c>
      <c r="D5" s="16"/>
      <c r="E5" s="144" t="s">
        <v>3</v>
      </c>
      <c r="F5" s="146" t="s">
        <v>114</v>
      </c>
      <c r="G5" s="145" t="s">
        <v>4</v>
      </c>
      <c r="H5" s="170"/>
      <c r="J5" s="3"/>
      <c r="K5" s="3"/>
      <c r="L5" s="3"/>
    </row>
    <row r="6" spans="2:12" ht="12.75">
      <c r="B6" s="17" t="s">
        <v>5</v>
      </c>
      <c r="C6" s="18">
        <f>'[1]Sources&amp;Uses'!G8</f>
        <v>461700</v>
      </c>
      <c r="D6" s="19"/>
      <c r="E6" s="20" t="s">
        <v>6</v>
      </c>
      <c r="F6" s="69">
        <f>'[1]Sources&amp;Uses'!G34</f>
        <v>0</v>
      </c>
      <c r="G6" s="21">
        <f>+F6/'[1]StartInput'!$K$9</f>
        <v>0</v>
      </c>
      <c r="H6" s="22"/>
      <c r="J6" s="3"/>
      <c r="K6" s="3"/>
      <c r="L6" s="3"/>
    </row>
    <row r="7" spans="2:12" ht="12.75">
      <c r="B7" s="17" t="s">
        <v>7</v>
      </c>
      <c r="C7" s="18">
        <f>'[1]Sources&amp;Uses'!G9</f>
        <v>550107</v>
      </c>
      <c r="D7" s="19"/>
      <c r="E7" s="20" t="s">
        <v>8</v>
      </c>
      <c r="F7" s="69">
        <f>'[1]Sources&amp;Uses'!G35</f>
        <v>985380</v>
      </c>
      <c r="G7" s="21">
        <f>+F7/'[1]StartInput'!$K$9</f>
        <v>16153.77049180328</v>
      </c>
      <c r="H7" s="23"/>
      <c r="J7" s="3"/>
      <c r="K7" s="3"/>
      <c r="L7" s="3"/>
    </row>
    <row r="8" spans="2:12" ht="12.75">
      <c r="B8" s="17" t="s">
        <v>9</v>
      </c>
      <c r="C8" s="24"/>
      <c r="D8" s="19"/>
      <c r="E8" s="25" t="s">
        <v>83</v>
      </c>
      <c r="F8" s="150">
        <f>'[1]Sources&amp;Uses'!G39</f>
        <v>28050</v>
      </c>
      <c r="G8" s="26">
        <f>+F8/'[1]StartInput'!$K$9</f>
        <v>459.8360655737705</v>
      </c>
      <c r="H8" s="23"/>
      <c r="J8" s="3"/>
      <c r="K8" s="3"/>
      <c r="L8" s="3"/>
    </row>
    <row r="9" spans="2:12" ht="13.5" thickBot="1">
      <c r="B9" s="17" t="s">
        <v>10</v>
      </c>
      <c r="C9" s="27">
        <f>'[1]Sources&amp;Uses'!G11</f>
        <v>15000</v>
      </c>
      <c r="D9" s="19"/>
      <c r="E9" s="123" t="s">
        <v>82</v>
      </c>
      <c r="F9" s="124"/>
      <c r="G9" s="125"/>
      <c r="H9" s="23"/>
      <c r="J9" s="3"/>
      <c r="K9" s="3"/>
      <c r="L9" s="3"/>
    </row>
    <row r="10" spans="2:12" ht="12.75">
      <c r="B10" s="29" t="s">
        <v>11</v>
      </c>
      <c r="C10" s="27">
        <f>'[1]Sources&amp;Uses'!G12</f>
        <v>35000</v>
      </c>
      <c r="D10" s="19"/>
      <c r="E10" s="126" t="s">
        <v>12</v>
      </c>
      <c r="F10" s="147">
        <v>0</v>
      </c>
      <c r="G10" s="127">
        <f>+F10/'[1]StartInput'!$K$9</f>
        <v>0</v>
      </c>
      <c r="H10" s="23"/>
      <c r="J10" s="3"/>
      <c r="K10" s="3"/>
      <c r="L10" s="3"/>
    </row>
    <row r="11" spans="2:12" ht="12.75">
      <c r="B11" s="17" t="s">
        <v>13</v>
      </c>
      <c r="C11" s="27">
        <f>'[1]Sources&amp;Uses'!G13</f>
        <v>0</v>
      </c>
      <c r="D11" s="19"/>
      <c r="E11" s="128" t="s">
        <v>14</v>
      </c>
      <c r="F11" s="54">
        <v>0</v>
      </c>
      <c r="G11" s="21">
        <f>+F11/'[1]StartInput'!$K$9</f>
        <v>0</v>
      </c>
      <c r="H11" s="23"/>
      <c r="J11" s="3"/>
      <c r="K11" s="3"/>
      <c r="L11" s="3"/>
    </row>
    <row r="12" spans="2:12" ht="12.75">
      <c r="B12" s="17" t="s">
        <v>15</v>
      </c>
      <c r="C12" s="27">
        <f>'[1]Sources&amp;Uses'!G14</f>
        <v>0</v>
      </c>
      <c r="D12" s="19"/>
      <c r="E12" s="128" t="s">
        <v>16</v>
      </c>
      <c r="F12" s="54">
        <v>0</v>
      </c>
      <c r="G12" s="30">
        <f>IF($F$11=0,0,F12/$F$11)</f>
        <v>0</v>
      </c>
      <c r="H12" s="23" t="s">
        <v>17</v>
      </c>
      <c r="J12" s="3"/>
      <c r="K12" s="3"/>
      <c r="L12" s="3"/>
    </row>
    <row r="13" spans="2:12" ht="12.75">
      <c r="B13" s="17" t="s">
        <v>18</v>
      </c>
      <c r="C13" s="27">
        <f>'[1]Sources&amp;Uses'!G15</f>
        <v>0</v>
      </c>
      <c r="D13" s="19"/>
      <c r="E13" s="129" t="s">
        <v>19</v>
      </c>
      <c r="F13" s="54">
        <v>0</v>
      </c>
      <c r="G13" s="21">
        <f>+F13/'[1]StartInput'!$K$9</f>
        <v>0</v>
      </c>
      <c r="H13" s="23"/>
      <c r="J13" s="3"/>
      <c r="K13" s="3"/>
      <c r="L13" s="3"/>
    </row>
    <row r="14" spans="2:12" ht="12.75">
      <c r="B14" s="32" t="s">
        <v>20</v>
      </c>
      <c r="C14" s="21">
        <f>'[1]Sources&amp;Uses'!G16+'[1]Sources&amp;Uses'!G20</f>
        <v>0</v>
      </c>
      <c r="D14" s="19"/>
      <c r="E14" s="129" t="s">
        <v>21</v>
      </c>
      <c r="F14" s="54">
        <v>0</v>
      </c>
      <c r="G14" s="21">
        <f>+F14/'[1]StartInput'!$K$9</f>
        <v>0</v>
      </c>
      <c r="H14" s="23"/>
      <c r="J14" s="3"/>
      <c r="K14" s="3"/>
      <c r="L14" s="3"/>
    </row>
    <row r="15" spans="2:12" ht="13.5" thickBot="1">
      <c r="B15" s="109" t="s">
        <v>22</v>
      </c>
      <c r="C15" s="33"/>
      <c r="D15" s="19"/>
      <c r="E15" s="130" t="s">
        <v>23</v>
      </c>
      <c r="F15" s="148">
        <v>0</v>
      </c>
      <c r="G15" s="131">
        <f>+F15/'[1]StartInput'!$K$9</f>
        <v>0</v>
      </c>
      <c r="H15" s="23"/>
      <c r="J15" s="3"/>
      <c r="K15" s="3"/>
      <c r="L15" s="3"/>
    </row>
    <row r="16" spans="2:12" ht="12.75">
      <c r="B16" s="34" t="s">
        <v>86</v>
      </c>
      <c r="C16" s="35">
        <f>'[1]Sources&amp;Uses'!G18</f>
        <v>5423</v>
      </c>
      <c r="D16" s="19"/>
      <c r="E16" s="126" t="s">
        <v>24</v>
      </c>
      <c r="F16" s="147">
        <v>0</v>
      </c>
      <c r="G16" s="132">
        <f>IF($F$11=0,0,F16/$F$11)</f>
        <v>0</v>
      </c>
      <c r="H16" s="23" t="s">
        <v>17</v>
      </c>
      <c r="J16" s="3"/>
      <c r="K16" s="3"/>
      <c r="L16" s="3"/>
    </row>
    <row r="17" spans="2:12" ht="12.75">
      <c r="B17" s="34" t="s">
        <v>87</v>
      </c>
      <c r="C17" s="35">
        <f>'[1]Sources&amp;Uses'!G19</f>
        <v>5000</v>
      </c>
      <c r="D17" s="19"/>
      <c r="E17" s="128" t="s">
        <v>25</v>
      </c>
      <c r="F17" s="54">
        <v>0</v>
      </c>
      <c r="G17" s="30">
        <f>IF($F$11=0,0,F17/$F$11)</f>
        <v>0</v>
      </c>
      <c r="H17" s="23" t="s">
        <v>17</v>
      </c>
      <c r="J17" s="3"/>
      <c r="K17" s="3"/>
      <c r="L17" s="3"/>
    </row>
    <row r="18" spans="2:12" ht="13.5" thickBot="1">
      <c r="B18" s="142"/>
      <c r="C18" s="112"/>
      <c r="D18" s="19"/>
      <c r="E18" s="133" t="s">
        <v>26</v>
      </c>
      <c r="F18" s="148">
        <v>0</v>
      </c>
      <c r="G18" s="134">
        <f>IF($F$11=0,0,F18/$F$11)</f>
        <v>0</v>
      </c>
      <c r="H18" s="23" t="s">
        <v>17</v>
      </c>
      <c r="J18" s="3"/>
      <c r="K18" s="3"/>
      <c r="L18" s="3"/>
    </row>
    <row r="19" spans="2:12" ht="13.5" thickBot="1">
      <c r="B19" s="140" t="s">
        <v>113</v>
      </c>
      <c r="C19" s="141"/>
      <c r="D19" s="19"/>
      <c r="E19" s="137" t="s">
        <v>27</v>
      </c>
      <c r="F19" s="138">
        <f>SUM(F16:F18)</f>
        <v>0</v>
      </c>
      <c r="G19" s="139">
        <f>IF($F$11=0,0,F19/$F$11)</f>
        <v>0</v>
      </c>
      <c r="H19" s="23" t="s">
        <v>17</v>
      </c>
      <c r="J19" s="3"/>
      <c r="K19" s="3"/>
      <c r="L19" s="3"/>
    </row>
    <row r="20" spans="2:12" ht="12.75">
      <c r="B20" s="113" t="s">
        <v>117</v>
      </c>
      <c r="C20" s="114"/>
      <c r="D20" s="19"/>
      <c r="E20" s="135" t="s">
        <v>29</v>
      </c>
      <c r="F20" s="149">
        <f>SUM(F10:F18)</f>
        <v>0</v>
      </c>
      <c r="G20" s="136">
        <f>+F20/'[1]StartInput'!$K$9</f>
        <v>0</v>
      </c>
      <c r="H20" s="23"/>
      <c r="J20" s="3"/>
      <c r="K20" s="3"/>
      <c r="L20" s="3"/>
    </row>
    <row r="21" spans="2:12" ht="12.75">
      <c r="B21" s="115" t="s">
        <v>118</v>
      </c>
      <c r="C21" s="114"/>
      <c r="D21" s="122" t="s">
        <v>28</v>
      </c>
      <c r="E21" s="41" t="s">
        <v>126</v>
      </c>
      <c r="F21" s="64">
        <f>F20-F8</f>
        <v>-28050</v>
      </c>
      <c r="G21" s="42">
        <f>+F21/'[1]StartInput'!$K$9</f>
        <v>-459.8360655737705</v>
      </c>
      <c r="H21" s="23"/>
      <c r="J21" s="3"/>
      <c r="K21" s="3"/>
      <c r="L21" s="3"/>
    </row>
    <row r="22" spans="2:12" ht="13.5" thickBot="1">
      <c r="B22" s="115" t="s">
        <v>119</v>
      </c>
      <c r="C22" s="114"/>
      <c r="D22" s="19"/>
      <c r="E22" s="43" t="str">
        <f>"Of the total rehab of $"&amp;ROUND(F20,0)&amp;", $"&amp;ROUND(F21,0)&amp;" is directly attibutable to Additional Funds, while $"&amp;ROUND(F8,0)&amp;" is the OMHAR BASELINE rehab total."</f>
        <v>Of the total rehab of $0, $-28050 is directly attibutable to Additional Funds, while $28050 is the OMHAR BASELINE rehab total.</v>
      </c>
      <c r="F22" s="44"/>
      <c r="G22" s="44"/>
      <c r="H22" s="160"/>
      <c r="J22" s="3"/>
      <c r="K22" s="3"/>
      <c r="L22" s="3"/>
    </row>
    <row r="23" spans="2:12" ht="12.75">
      <c r="B23" s="116" t="s">
        <v>91</v>
      </c>
      <c r="C23" s="117">
        <v>0</v>
      </c>
      <c r="D23" s="19"/>
      <c r="E23" s="46"/>
      <c r="F23" s="47"/>
      <c r="G23" s="48"/>
      <c r="H23" s="45"/>
      <c r="J23" s="3"/>
      <c r="K23" s="3"/>
      <c r="L23" s="3"/>
    </row>
    <row r="24" spans="2:12" ht="13.5" thickBot="1">
      <c r="B24" s="110" t="s">
        <v>92</v>
      </c>
      <c r="C24" s="111">
        <v>0</v>
      </c>
      <c r="D24" s="19"/>
      <c r="E24" s="49" t="s">
        <v>84</v>
      </c>
      <c r="F24" s="150">
        <f>'[1]Sources&amp;Uses'!G36</f>
        <v>25000</v>
      </c>
      <c r="G24" s="26">
        <f>+F24/'[1]StartInput'!$K$9</f>
        <v>409.8360655737705</v>
      </c>
      <c r="H24" s="23"/>
      <c r="J24" s="3"/>
      <c r="K24" s="3"/>
      <c r="L24" s="3"/>
    </row>
    <row r="25" spans="2:12" ht="12.75">
      <c r="B25" s="116" t="s">
        <v>111</v>
      </c>
      <c r="C25" s="118">
        <v>0</v>
      </c>
      <c r="D25" s="19"/>
      <c r="E25" s="50" t="s">
        <v>85</v>
      </c>
      <c r="F25" s="51"/>
      <c r="G25" s="52"/>
      <c r="H25" s="23"/>
      <c r="J25" s="3"/>
      <c r="K25" s="3"/>
      <c r="L25" s="3"/>
    </row>
    <row r="26" spans="2:12" ht="12.75">
      <c r="B26" s="37" t="s">
        <v>106</v>
      </c>
      <c r="C26" s="40">
        <v>0</v>
      </c>
      <c r="D26" s="19"/>
      <c r="E26" s="20" t="s">
        <v>30</v>
      </c>
      <c r="F26" s="53">
        <v>0</v>
      </c>
      <c r="G26" s="21">
        <f>+F26/'[1]StartInput'!$K$9</f>
        <v>0</v>
      </c>
      <c r="H26" s="23"/>
      <c r="J26" s="3"/>
      <c r="K26" s="3"/>
      <c r="L26" s="3"/>
    </row>
    <row r="27" spans="2:12" ht="12.75">
      <c r="B27" s="37" t="s">
        <v>107</v>
      </c>
      <c r="C27" s="40">
        <v>0</v>
      </c>
      <c r="D27" s="19"/>
      <c r="E27" s="20" t="s">
        <v>31</v>
      </c>
      <c r="F27" s="54">
        <v>0</v>
      </c>
      <c r="G27" s="21">
        <f>+F27/'[1]StartInput'!$K$9</f>
        <v>0</v>
      </c>
      <c r="H27" s="23"/>
      <c r="J27" s="3"/>
      <c r="K27" s="3"/>
      <c r="L27" s="3"/>
    </row>
    <row r="28" spans="2:12" ht="12.75">
      <c r="B28" s="37" t="s">
        <v>108</v>
      </c>
      <c r="C28" s="40">
        <v>0</v>
      </c>
      <c r="D28" s="19"/>
      <c r="E28" s="20" t="s">
        <v>32</v>
      </c>
      <c r="F28" s="54">
        <v>0</v>
      </c>
      <c r="G28" s="21">
        <f>+F28/'[1]StartInput'!$K$9</f>
        <v>0</v>
      </c>
      <c r="H28" s="23"/>
      <c r="J28" s="3"/>
      <c r="K28" s="3"/>
      <c r="L28" s="3"/>
    </row>
    <row r="29" spans="2:12" ht="12.75">
      <c r="B29" s="37" t="s">
        <v>109</v>
      </c>
      <c r="C29" s="40">
        <v>0</v>
      </c>
      <c r="D29" s="19"/>
      <c r="E29" s="20" t="s">
        <v>33</v>
      </c>
      <c r="F29" s="54">
        <v>0</v>
      </c>
      <c r="G29" s="21">
        <f>+F29/'[1]StartInput'!$K$9</f>
        <v>0</v>
      </c>
      <c r="H29" s="23"/>
      <c r="J29" s="3"/>
      <c r="K29" s="3"/>
      <c r="L29" s="3"/>
    </row>
    <row r="30" spans="2:12" ht="13.5" thickBot="1">
      <c r="B30" s="110" t="s">
        <v>110</v>
      </c>
      <c r="C30" s="111">
        <v>0</v>
      </c>
      <c r="D30" s="19"/>
      <c r="E30" s="20" t="s">
        <v>35</v>
      </c>
      <c r="F30" s="54">
        <v>0</v>
      </c>
      <c r="G30" s="21">
        <f>+F30/'[1]StartInput'!$K$9</f>
        <v>0</v>
      </c>
      <c r="H30" s="23"/>
      <c r="J30" s="3"/>
      <c r="K30" s="3"/>
      <c r="L30" s="3"/>
    </row>
    <row r="31" spans="2:12" ht="13.5" thickBot="1">
      <c r="B31" s="120" t="s">
        <v>127</v>
      </c>
      <c r="C31" s="121">
        <f>SUM(C23:C30)</f>
        <v>0</v>
      </c>
      <c r="D31" s="19"/>
      <c r="E31" s="20" t="s">
        <v>36</v>
      </c>
      <c r="F31" s="54">
        <v>0</v>
      </c>
      <c r="G31" s="21">
        <f>+F31/'[1]StartInput'!$K$9</f>
        <v>0</v>
      </c>
      <c r="H31" s="23"/>
      <c r="J31" s="3"/>
      <c r="K31" s="3"/>
      <c r="L31" s="3"/>
    </row>
    <row r="32" spans="2:12" ht="13.5" thickBot="1">
      <c r="B32" s="59"/>
      <c r="C32" s="119"/>
      <c r="D32" s="19"/>
      <c r="E32" s="20" t="s">
        <v>37</v>
      </c>
      <c r="F32" s="54">
        <v>0</v>
      </c>
      <c r="G32" s="21">
        <f>+F32/'[1]StartInput'!$K$9</f>
        <v>0</v>
      </c>
      <c r="H32" s="23"/>
      <c r="J32" s="3"/>
      <c r="K32" s="3"/>
      <c r="L32" s="3"/>
    </row>
    <row r="33" spans="2:12" ht="16.5" thickBot="1">
      <c r="B33" s="158" t="s">
        <v>34</v>
      </c>
      <c r="C33" s="157">
        <f>SUM(C6:C30)</f>
        <v>1072230</v>
      </c>
      <c r="D33" s="19"/>
      <c r="E33" s="20" t="s">
        <v>38</v>
      </c>
      <c r="F33" s="54">
        <v>0</v>
      </c>
      <c r="G33" s="21">
        <f>+F33/'[1]StartInput'!$K$9</f>
        <v>0</v>
      </c>
      <c r="H33" s="23"/>
      <c r="J33" s="3"/>
      <c r="K33" s="3"/>
      <c r="L33" s="3"/>
    </row>
    <row r="34" spans="2:12" ht="13.5" thickBot="1">
      <c r="B34" s="55"/>
      <c r="C34" s="56"/>
      <c r="D34" s="19"/>
      <c r="E34" s="20" t="s">
        <v>40</v>
      </c>
      <c r="F34" s="54">
        <v>0</v>
      </c>
      <c r="G34" s="21">
        <f>+F34/'[1]StartInput'!$K$9</f>
        <v>0</v>
      </c>
      <c r="H34" s="23"/>
      <c r="J34" s="3"/>
      <c r="K34" s="3"/>
      <c r="L34" s="3"/>
    </row>
    <row r="35" spans="2:12" ht="13.5" thickBot="1">
      <c r="B35" s="57" t="s">
        <v>120</v>
      </c>
      <c r="C35" s="58">
        <f>C33-SUM(C16:C17)</f>
        <v>1061807</v>
      </c>
      <c r="D35" s="19"/>
      <c r="E35" s="20" t="s">
        <v>42</v>
      </c>
      <c r="F35" s="54">
        <v>0</v>
      </c>
      <c r="G35" s="21">
        <f>+F35/'[1]StartInput'!$K$9</f>
        <v>0</v>
      </c>
      <c r="H35" s="23"/>
      <c r="J35" s="3"/>
      <c r="K35" s="3"/>
      <c r="L35" s="3"/>
    </row>
    <row r="36" spans="1:12" ht="13.5" thickBot="1">
      <c r="A36" s="10" t="s">
        <v>28</v>
      </c>
      <c r="B36" s="151" t="s">
        <v>121</v>
      </c>
      <c r="C36" s="58">
        <f>SUM(C23:C30)-SUM(C16:C17)</f>
        <v>-10423</v>
      </c>
      <c r="D36" s="19"/>
      <c r="E36" s="20" t="s">
        <v>44</v>
      </c>
      <c r="F36" s="54">
        <v>0</v>
      </c>
      <c r="G36" s="21">
        <f>+F36/'[1]StartInput'!$K$9</f>
        <v>0</v>
      </c>
      <c r="H36" s="23"/>
      <c r="J36" s="3"/>
      <c r="K36" s="3"/>
      <c r="L36" s="3"/>
    </row>
    <row r="37" spans="2:12" ht="13.5" thickBot="1">
      <c r="B37" s="154"/>
      <c r="C37" s="155"/>
      <c r="D37" s="19"/>
      <c r="E37" s="20" t="s">
        <v>45</v>
      </c>
      <c r="F37" s="54">
        <v>0</v>
      </c>
      <c r="G37" s="21">
        <f>+F37/'[1]StartInput'!$K$9</f>
        <v>0</v>
      </c>
      <c r="H37" s="23"/>
      <c r="J37" s="3"/>
      <c r="K37" s="3"/>
      <c r="L37" s="3"/>
    </row>
    <row r="38" spans="2:12" ht="16.5" thickBot="1">
      <c r="B38" s="156" t="s">
        <v>122</v>
      </c>
      <c r="C38" s="157">
        <f>C35-F99</f>
        <v>42627</v>
      </c>
      <c r="D38" s="19"/>
      <c r="E38" s="20" t="s">
        <v>46</v>
      </c>
      <c r="F38" s="54">
        <v>0</v>
      </c>
      <c r="G38" s="21">
        <f>+F38/'[1]StartInput'!$K$9</f>
        <v>0</v>
      </c>
      <c r="H38" s="23"/>
      <c r="J38" s="3"/>
      <c r="K38" s="3"/>
      <c r="L38" s="3"/>
    </row>
    <row r="39" spans="2:12" ht="13.5" thickBot="1">
      <c r="B39" s="171" t="s">
        <v>39</v>
      </c>
      <c r="C39" s="172"/>
      <c r="D39" s="19"/>
      <c r="E39" s="20" t="s">
        <v>47</v>
      </c>
      <c r="F39" s="54">
        <v>0</v>
      </c>
      <c r="G39" s="21">
        <f>+F39/'[1]StartInput'!$K$9</f>
        <v>0</v>
      </c>
      <c r="H39" s="23"/>
      <c r="J39" s="3"/>
      <c r="K39" s="3"/>
      <c r="L39" s="3"/>
    </row>
    <row r="40" spans="2:12" ht="12.75">
      <c r="B40" s="175" t="s">
        <v>41</v>
      </c>
      <c r="C40" s="176"/>
      <c r="D40" s="19"/>
      <c r="E40" s="20" t="str">
        <f>"   "&amp;'[1]Sources&amp;Uses'!I37</f>
        <v>   Other </v>
      </c>
      <c r="F40" s="54">
        <v>0</v>
      </c>
      <c r="G40" s="21">
        <f>+F40/'[1]StartInput'!$K$9</f>
        <v>0</v>
      </c>
      <c r="H40" s="23"/>
      <c r="J40" s="60"/>
      <c r="K40" s="3"/>
      <c r="L40" s="3"/>
    </row>
    <row r="41" spans="2:12" ht="12.75">
      <c r="B41" s="173" t="s">
        <v>43</v>
      </c>
      <c r="C41" s="174"/>
      <c r="D41" s="19"/>
      <c r="E41" s="20" t="str">
        <f>"   "&amp;'[1]Sources&amp;Uses'!I38</f>
        <v>   Other </v>
      </c>
      <c r="F41" s="54">
        <v>0</v>
      </c>
      <c r="G41" s="21">
        <f>+F41/'[1]StartInput'!$K$9</f>
        <v>0</v>
      </c>
      <c r="H41" s="23"/>
      <c r="J41" s="60"/>
      <c r="K41" s="3"/>
      <c r="L41" s="3"/>
    </row>
    <row r="42" spans="2:12" ht="12.75">
      <c r="B42" s="173" t="s">
        <v>78</v>
      </c>
      <c r="C42" s="174"/>
      <c r="D42" s="19"/>
      <c r="E42" s="20" t="str">
        <f>"   "&amp;'[1]Sources&amp;Uses'!I39</f>
        <v>   Other </v>
      </c>
      <c r="F42" s="54">
        <v>0</v>
      </c>
      <c r="G42" s="21">
        <f>+F42/'[1]StartInput'!$K$9</f>
        <v>0</v>
      </c>
      <c r="H42" s="23"/>
      <c r="J42" s="60"/>
      <c r="K42" s="3"/>
      <c r="L42" s="3"/>
    </row>
    <row r="43" spans="2:12" ht="12.75">
      <c r="B43" s="173" t="s">
        <v>79</v>
      </c>
      <c r="C43" s="174"/>
      <c r="D43" s="19"/>
      <c r="E43" s="20" t="str">
        <f>"   "&amp;'[1]Sources&amp;Uses'!I40</f>
        <v>   Other </v>
      </c>
      <c r="F43" s="54">
        <v>0</v>
      </c>
      <c r="G43" s="21">
        <f>+F43/'[1]StartInput'!$K$9</f>
        <v>0</v>
      </c>
      <c r="H43" s="23"/>
      <c r="J43" s="60"/>
      <c r="K43" s="3"/>
      <c r="L43" s="3"/>
    </row>
    <row r="44" spans="2:12" ht="12.75">
      <c r="B44" s="173" t="s">
        <v>128</v>
      </c>
      <c r="C44" s="174"/>
      <c r="D44" s="19"/>
      <c r="E44" s="20" t="str">
        <f>"   "&amp;'[1]Sources&amp;Uses'!I41</f>
        <v>   Other </v>
      </c>
      <c r="F44" s="54">
        <v>0</v>
      </c>
      <c r="G44" s="21">
        <f>+F44/'[1]StartInput'!$K$9</f>
        <v>0</v>
      </c>
      <c r="H44" s="23"/>
      <c r="J44" s="60"/>
      <c r="K44" s="3"/>
      <c r="L44" s="3"/>
    </row>
    <row r="45" spans="2:12" ht="13.5" thickBot="1">
      <c r="B45" s="177" t="s">
        <v>80</v>
      </c>
      <c r="C45" s="178"/>
      <c r="D45" s="19"/>
      <c r="E45" s="20" t="s">
        <v>48</v>
      </c>
      <c r="F45" s="54">
        <v>0</v>
      </c>
      <c r="G45" s="21">
        <f>+F45/'[1]StartInput'!$K$9</f>
        <v>0</v>
      </c>
      <c r="H45" s="23"/>
      <c r="J45" s="60"/>
      <c r="K45" s="3"/>
      <c r="L45" s="3"/>
    </row>
    <row r="46" spans="2:12" ht="12.75">
      <c r="B46" s="179" t="s">
        <v>90</v>
      </c>
      <c r="C46" s="180"/>
      <c r="D46" s="19"/>
      <c r="E46" s="20" t="s">
        <v>49</v>
      </c>
      <c r="F46" s="54">
        <v>0</v>
      </c>
      <c r="G46" s="21">
        <f>+F46/'[1]StartInput'!$K$9</f>
        <v>0</v>
      </c>
      <c r="H46" s="23"/>
      <c r="J46" s="60"/>
      <c r="K46" s="3"/>
      <c r="L46" s="3"/>
    </row>
    <row r="47" spans="2:12" ht="12.75">
      <c r="B47" s="162"/>
      <c r="C47" s="163"/>
      <c r="D47" s="19"/>
      <c r="E47" s="61" t="s">
        <v>50</v>
      </c>
      <c r="F47" s="54">
        <v>0</v>
      </c>
      <c r="G47" s="21">
        <f>+F47/'[1]StartInput'!$K$9</f>
        <v>0</v>
      </c>
      <c r="H47" s="23"/>
      <c r="J47" s="60"/>
      <c r="K47" s="3"/>
      <c r="L47" s="3"/>
    </row>
    <row r="48" spans="2:12" ht="12.75">
      <c r="B48" s="162"/>
      <c r="C48" s="163"/>
      <c r="D48" s="19"/>
      <c r="E48" s="61" t="s">
        <v>51</v>
      </c>
      <c r="F48" s="54">
        <v>0</v>
      </c>
      <c r="G48" s="21">
        <f>+F48/'[1]StartInput'!$K$9</f>
        <v>0</v>
      </c>
      <c r="H48" s="23"/>
      <c r="J48" s="60"/>
      <c r="K48" s="3"/>
      <c r="L48" s="3"/>
    </row>
    <row r="49" spans="2:12" ht="12.75">
      <c r="B49" s="162"/>
      <c r="C49" s="163"/>
      <c r="D49" s="19"/>
      <c r="E49" s="61" t="s">
        <v>52</v>
      </c>
      <c r="F49" s="54">
        <v>0</v>
      </c>
      <c r="G49" s="21">
        <f>+F49/'[1]StartInput'!$K$9</f>
        <v>0</v>
      </c>
      <c r="H49" s="23"/>
      <c r="J49" s="60"/>
      <c r="K49" s="3"/>
      <c r="L49" s="3"/>
    </row>
    <row r="50" spans="2:12" ht="12.75">
      <c r="B50" s="162"/>
      <c r="C50" s="163"/>
      <c r="D50" s="19"/>
      <c r="E50" s="62" t="s">
        <v>93</v>
      </c>
      <c r="F50" s="54">
        <v>0</v>
      </c>
      <c r="G50" s="21">
        <f>+F50/'[1]StartInput'!$K$9</f>
        <v>0</v>
      </c>
      <c r="H50" s="23"/>
      <c r="J50" s="3"/>
      <c r="K50" s="3"/>
      <c r="L50" s="3"/>
    </row>
    <row r="51" spans="2:12" ht="12.75">
      <c r="B51" s="162"/>
      <c r="C51" s="163"/>
      <c r="D51" s="19"/>
      <c r="E51" s="62" t="s">
        <v>97</v>
      </c>
      <c r="F51" s="54">
        <v>0</v>
      </c>
      <c r="G51" s="21">
        <f>+F51/'[1]StartInput'!$K$9</f>
        <v>0</v>
      </c>
      <c r="H51" s="23"/>
      <c r="J51" s="3"/>
      <c r="K51" s="3"/>
      <c r="L51" s="3"/>
    </row>
    <row r="52" spans="2:12" ht="12.75">
      <c r="B52" s="162"/>
      <c r="C52" s="163"/>
      <c r="D52" s="19"/>
      <c r="E52" s="62" t="s">
        <v>94</v>
      </c>
      <c r="F52" s="54">
        <v>0</v>
      </c>
      <c r="G52" s="21">
        <f>+F52/'[1]StartInput'!$K$9</f>
        <v>0</v>
      </c>
      <c r="H52" s="23"/>
      <c r="J52" s="3"/>
      <c r="K52" s="3"/>
      <c r="L52" s="3"/>
    </row>
    <row r="53" spans="2:12" ht="12.75">
      <c r="B53" s="162"/>
      <c r="C53" s="163"/>
      <c r="D53" s="19"/>
      <c r="E53" s="62" t="s">
        <v>95</v>
      </c>
      <c r="F53" s="54">
        <v>0</v>
      </c>
      <c r="G53" s="21">
        <f>+F53/'[1]StartInput'!$K$9</f>
        <v>0</v>
      </c>
      <c r="H53" s="23"/>
      <c r="J53" s="3"/>
      <c r="K53" s="3"/>
      <c r="L53" s="3"/>
    </row>
    <row r="54" spans="2:12" ht="12.75">
      <c r="B54" s="162"/>
      <c r="C54" s="163"/>
      <c r="D54" s="19"/>
      <c r="E54" s="62" t="s">
        <v>96</v>
      </c>
      <c r="F54" s="54">
        <v>0</v>
      </c>
      <c r="G54" s="21">
        <f>+F54/'[1]StartInput'!$K$9</f>
        <v>0</v>
      </c>
      <c r="H54" s="23"/>
      <c r="J54" s="3"/>
      <c r="K54" s="3"/>
      <c r="L54" s="3"/>
    </row>
    <row r="55" spans="2:12" ht="12.75">
      <c r="B55" s="162"/>
      <c r="C55" s="163"/>
      <c r="D55" s="19"/>
      <c r="E55" s="38" t="s">
        <v>53</v>
      </c>
      <c r="F55" s="63">
        <f>SUM(F26:F54)</f>
        <v>0</v>
      </c>
      <c r="G55" s="39">
        <f>+F55/'[1]StartInput'!$K$9</f>
        <v>0</v>
      </c>
      <c r="H55" s="23"/>
      <c r="J55" s="3"/>
      <c r="K55" s="3"/>
      <c r="L55" s="3"/>
    </row>
    <row r="56" spans="2:12" ht="12.75">
      <c r="B56" s="162"/>
      <c r="C56" s="163"/>
      <c r="D56" s="122" t="s">
        <v>28</v>
      </c>
      <c r="E56" s="41" t="s">
        <v>88</v>
      </c>
      <c r="F56" s="64">
        <f>F55-F24</f>
        <v>-25000</v>
      </c>
      <c r="G56" s="42">
        <f>+F56/'[1]StartInput'!$K$9</f>
        <v>-409.8360655737705</v>
      </c>
      <c r="H56" s="23"/>
      <c r="J56" s="3"/>
      <c r="K56" s="3"/>
      <c r="L56" s="3"/>
    </row>
    <row r="57" spans="2:12" ht="12.75">
      <c r="B57" s="162"/>
      <c r="C57" s="163"/>
      <c r="D57" s="19"/>
      <c r="E57" s="65" t="str">
        <f>"Of the total transaction costs of $"&amp;ROUND(F55,0)&amp;", $"&amp;ROUND(F56,0)&amp;" is directly attibutable to Additional Funds, while $"&amp;ROUND(F24,0)&amp;" is the OMHAR BASELINE transaction cost total."</f>
        <v>Of the total transaction costs of $0, $-25000 is directly attibutable to Additional Funds, while $25000 is the OMHAR BASELINE transaction cost total.</v>
      </c>
      <c r="F57" s="66"/>
      <c r="G57" s="161"/>
      <c r="H57" s="160"/>
      <c r="J57" s="3"/>
      <c r="K57" s="3"/>
      <c r="L57" s="3"/>
    </row>
    <row r="58" spans="2:12" ht="12.75">
      <c r="B58" s="162"/>
      <c r="C58" s="163"/>
      <c r="D58" s="19"/>
      <c r="G58" s="52"/>
      <c r="H58" s="67"/>
      <c r="J58" s="3"/>
      <c r="K58" s="3"/>
      <c r="L58" s="3"/>
    </row>
    <row r="59" spans="2:12" ht="12.75">
      <c r="B59" s="162"/>
      <c r="C59" s="163"/>
      <c r="D59" s="19"/>
      <c r="E59" s="68" t="s">
        <v>54</v>
      </c>
      <c r="F59" s="28"/>
      <c r="G59" s="36"/>
      <c r="H59" s="45"/>
      <c r="J59" s="3"/>
      <c r="K59" s="3"/>
      <c r="L59" s="3"/>
    </row>
    <row r="60" spans="2:12" ht="12.75">
      <c r="B60" s="162"/>
      <c r="C60" s="163"/>
      <c r="D60" s="19"/>
      <c r="E60" s="20" t="s">
        <v>55</v>
      </c>
      <c r="F60" s="69">
        <f>'[1]Sources&amp;Uses'!G40</f>
        <v>32000</v>
      </c>
      <c r="G60" s="21">
        <f>+F60/'[1]StartInput'!$K$9</f>
        <v>524.5901639344262</v>
      </c>
      <c r="H60" s="23"/>
      <c r="J60" s="3"/>
      <c r="K60" s="3"/>
      <c r="L60" s="3"/>
    </row>
    <row r="61" spans="2:12" ht="12.75">
      <c r="B61" s="162"/>
      <c r="C61" s="163"/>
      <c r="D61" s="19"/>
      <c r="E61" s="20" t="s">
        <v>56</v>
      </c>
      <c r="F61" s="69">
        <f>'[1]Sources&amp;Uses'!G41</f>
        <v>0</v>
      </c>
      <c r="G61" s="21">
        <f>+F61/'[1]StartInput'!$K$9</f>
        <v>0</v>
      </c>
      <c r="H61" s="23"/>
      <c r="J61" s="3"/>
      <c r="K61" s="3"/>
      <c r="L61" s="3"/>
    </row>
    <row r="62" spans="2:12" ht="12.75">
      <c r="B62" s="162"/>
      <c r="C62" s="163"/>
      <c r="D62" s="19"/>
      <c r="E62" s="20" t="s">
        <v>57</v>
      </c>
      <c r="F62" s="69">
        <f>'[1]Sources&amp;Uses'!G42</f>
        <v>0</v>
      </c>
      <c r="G62" s="21">
        <f>+F62/'[1]StartInput'!$K$9</f>
        <v>0</v>
      </c>
      <c r="H62" s="23"/>
      <c r="J62" s="3"/>
      <c r="K62" s="3"/>
      <c r="L62" s="3"/>
    </row>
    <row r="63" spans="2:12" ht="12.75">
      <c r="B63" s="162"/>
      <c r="C63" s="163"/>
      <c r="D63" s="19"/>
      <c r="E63" s="41" t="s">
        <v>58</v>
      </c>
      <c r="F63" s="69"/>
      <c r="G63" s="21"/>
      <c r="H63" s="23"/>
      <c r="J63" s="3"/>
      <c r="K63" s="3"/>
      <c r="L63" s="3"/>
    </row>
    <row r="64" spans="2:12" ht="12.75">
      <c r="B64" s="162"/>
      <c r="C64" s="163"/>
      <c r="D64" s="19"/>
      <c r="E64" s="31" t="s">
        <v>59</v>
      </c>
      <c r="F64" s="70">
        <v>0</v>
      </c>
      <c r="G64" s="21">
        <f>+F64/'[1]StartInput'!$K$9</f>
        <v>0</v>
      </c>
      <c r="H64" s="23"/>
      <c r="J64" s="3"/>
      <c r="K64" s="3"/>
      <c r="L64" s="3"/>
    </row>
    <row r="65" spans="2:12" ht="12.75">
      <c r="B65" s="162"/>
      <c r="C65" s="163"/>
      <c r="D65" s="19"/>
      <c r="E65" s="31" t="s">
        <v>60</v>
      </c>
      <c r="F65" s="54">
        <v>0</v>
      </c>
      <c r="G65" s="21">
        <f>+F65/'[1]StartInput'!$K$9</f>
        <v>0</v>
      </c>
      <c r="H65" s="23"/>
      <c r="J65" s="3"/>
      <c r="K65" s="3"/>
      <c r="L65" s="3"/>
    </row>
    <row r="66" spans="2:12" ht="12.75">
      <c r="B66" s="162"/>
      <c r="C66" s="163"/>
      <c r="D66" s="19"/>
      <c r="E66" s="31" t="s">
        <v>61</v>
      </c>
      <c r="F66" s="54">
        <v>0</v>
      </c>
      <c r="G66" s="21">
        <f>+F66/'[1]StartInput'!$K$9</f>
        <v>0</v>
      </c>
      <c r="H66" s="23"/>
      <c r="J66" s="3"/>
      <c r="K66" s="3"/>
      <c r="L66" s="3"/>
    </row>
    <row r="67" spans="2:12" ht="12.75">
      <c r="B67" s="162"/>
      <c r="C67" s="163"/>
      <c r="D67" s="19"/>
      <c r="E67" s="62" t="s">
        <v>62</v>
      </c>
      <c r="F67" s="54">
        <v>0</v>
      </c>
      <c r="G67" s="21">
        <f>+F67/'[1]StartInput'!$K$9</f>
        <v>0</v>
      </c>
      <c r="H67" s="23"/>
      <c r="J67" s="3"/>
      <c r="K67" s="3"/>
      <c r="L67" s="3"/>
    </row>
    <row r="68" spans="2:12" ht="12.75">
      <c r="B68" s="162"/>
      <c r="C68" s="163"/>
      <c r="D68" s="19"/>
      <c r="E68" s="62" t="s">
        <v>63</v>
      </c>
      <c r="F68" s="54">
        <v>0</v>
      </c>
      <c r="G68" s="21">
        <f>+F68/'[1]StartInput'!$K$9</f>
        <v>0</v>
      </c>
      <c r="H68" s="23"/>
      <c r="J68" s="3"/>
      <c r="K68" s="3"/>
      <c r="L68" s="3"/>
    </row>
    <row r="69" spans="2:12" ht="12.75">
      <c r="B69" s="162"/>
      <c r="C69" s="163"/>
      <c r="D69" s="19"/>
      <c r="E69" s="62" t="s">
        <v>64</v>
      </c>
      <c r="F69" s="54">
        <v>0</v>
      </c>
      <c r="G69" s="21">
        <f>+F69/'[1]StartInput'!$K$9</f>
        <v>0</v>
      </c>
      <c r="H69" s="23"/>
      <c r="J69" s="3"/>
      <c r="K69" s="3"/>
      <c r="L69" s="3"/>
    </row>
    <row r="70" spans="2:12" ht="12.75">
      <c r="B70" s="162"/>
      <c r="C70" s="163"/>
      <c r="D70" s="19"/>
      <c r="E70" s="41" t="s">
        <v>65</v>
      </c>
      <c r="F70" s="64">
        <f>SUM(F60:F69)</f>
        <v>32000</v>
      </c>
      <c r="G70" s="42">
        <f>+F70/'[1]StartInput'!$K$9</f>
        <v>524.5901639344262</v>
      </c>
      <c r="H70" s="23"/>
      <c r="J70" s="3"/>
      <c r="K70" s="3"/>
      <c r="L70" s="3"/>
    </row>
    <row r="71" spans="2:12" ht="12.75">
      <c r="B71" s="162"/>
      <c r="C71" s="163"/>
      <c r="D71" s="122" t="s">
        <v>28</v>
      </c>
      <c r="E71" s="41" t="s">
        <v>129</v>
      </c>
      <c r="F71" s="64">
        <f>F70-SUM(F60:F62)</f>
        <v>0</v>
      </c>
      <c r="G71" s="42">
        <f>+F71/'[1]StartInput'!$K$9</f>
        <v>0</v>
      </c>
      <c r="H71" s="23"/>
      <c r="J71" s="3"/>
      <c r="K71" s="3"/>
      <c r="L71" s="3"/>
    </row>
    <row r="72" spans="2:12" ht="12.75">
      <c r="B72" s="162"/>
      <c r="C72" s="163"/>
      <c r="D72" s="19"/>
      <c r="E72" s="65" t="str">
        <f>"Of the total escrows (not incl. Rehab) of $"&amp;ROUND(F70,0)&amp;", $"&amp;ROUND(F71,0)&amp;" is directly attibutable to Additional Funds, while $"&amp;ROUND(SUM(F60:F62),0)&amp;" is the OMHAR BASELINE escrow total."</f>
        <v>Of the total escrows (not incl. Rehab) of $32000, $0 is directly attibutable to Additional Funds, while $32000 is the OMHAR BASELINE escrow total.</v>
      </c>
      <c r="F72" s="66"/>
      <c r="G72" s="161"/>
      <c r="H72" s="160"/>
      <c r="J72" s="3"/>
      <c r="K72" s="3"/>
      <c r="L72" s="3"/>
    </row>
    <row r="73" spans="2:12" ht="12.75">
      <c r="B73" s="162"/>
      <c r="C73" s="163"/>
      <c r="D73" s="19"/>
      <c r="F73" s="71"/>
      <c r="G73" s="36"/>
      <c r="H73" s="45"/>
      <c r="J73" s="3"/>
      <c r="K73" s="3"/>
      <c r="L73" s="3"/>
    </row>
    <row r="74" spans="2:12" ht="12.75">
      <c r="B74" s="162"/>
      <c r="C74" s="163"/>
      <c r="D74" s="19"/>
      <c r="E74" s="20" t="s">
        <v>66</v>
      </c>
      <c r="F74" s="69">
        <f>'[1]Sources&amp;Uses'!G37</f>
        <v>1800</v>
      </c>
      <c r="G74" s="21">
        <f>+F74/'[1]StartInput'!$K$9</f>
        <v>29.508196721311474</v>
      </c>
      <c r="H74" s="23"/>
      <c r="J74" s="3"/>
      <c r="K74" s="3"/>
      <c r="L74" s="3"/>
    </row>
    <row r="75" spans="2:12" ht="12.75">
      <c r="B75" s="162"/>
      <c r="C75" s="163"/>
      <c r="D75" s="19"/>
      <c r="F75" s="71"/>
      <c r="G75" s="36"/>
      <c r="H75" s="23"/>
      <c r="J75" s="3"/>
      <c r="K75" s="3"/>
      <c r="L75" s="3"/>
    </row>
    <row r="76" spans="2:12" ht="12.75">
      <c r="B76" s="162"/>
      <c r="C76" s="163"/>
      <c r="D76" s="19"/>
      <c r="E76" s="68" t="s">
        <v>67</v>
      </c>
      <c r="F76" s="72"/>
      <c r="G76" s="36"/>
      <c r="H76" s="45"/>
      <c r="J76" s="3"/>
      <c r="K76" s="3"/>
      <c r="L76" s="3"/>
    </row>
    <row r="77" spans="2:12" ht="12.75">
      <c r="B77" s="162"/>
      <c r="C77" s="163"/>
      <c r="D77" s="19"/>
      <c r="E77" s="31" t="s">
        <v>68</v>
      </c>
      <c r="F77" s="54">
        <v>0</v>
      </c>
      <c r="G77" s="21">
        <f>+F77/'[1]StartInput'!$K$9</f>
        <v>0</v>
      </c>
      <c r="H77" s="23"/>
      <c r="J77" s="3"/>
      <c r="K77" s="3"/>
      <c r="L77" s="3"/>
    </row>
    <row r="78" spans="2:12" ht="12.75">
      <c r="B78" s="162"/>
      <c r="C78" s="163"/>
      <c r="D78" s="19"/>
      <c r="E78" s="31" t="s">
        <v>69</v>
      </c>
      <c r="F78" s="54">
        <v>0</v>
      </c>
      <c r="G78" s="21">
        <f>+F78/'[1]StartInput'!$K$9</f>
        <v>0</v>
      </c>
      <c r="H78" s="23"/>
      <c r="J78" s="3"/>
      <c r="K78" s="3"/>
      <c r="L78" s="3"/>
    </row>
    <row r="79" spans="2:12" ht="12.75">
      <c r="B79" s="162"/>
      <c r="C79" s="163"/>
      <c r="D79" s="19"/>
      <c r="E79" s="31" t="s">
        <v>70</v>
      </c>
      <c r="F79" s="54">
        <v>0</v>
      </c>
      <c r="G79" s="21">
        <f>+F79/'[1]StartInput'!$K$9</f>
        <v>0</v>
      </c>
      <c r="H79" s="23"/>
      <c r="J79" s="3"/>
      <c r="K79" s="3"/>
      <c r="L79" s="3"/>
    </row>
    <row r="80" spans="2:12" ht="12.75">
      <c r="B80" s="162"/>
      <c r="C80" s="163"/>
      <c r="D80" s="19"/>
      <c r="E80" s="31" t="s">
        <v>71</v>
      </c>
      <c r="F80" s="54">
        <v>0</v>
      </c>
      <c r="G80" s="21">
        <f>+F80/'[1]StartInput'!$K$9</f>
        <v>0</v>
      </c>
      <c r="H80" s="23"/>
      <c r="J80" s="3"/>
      <c r="K80" s="3"/>
      <c r="L80" s="3"/>
    </row>
    <row r="81" spans="2:12" ht="12.75">
      <c r="B81" s="162"/>
      <c r="C81" s="163"/>
      <c r="D81" s="19"/>
      <c r="E81" s="31" t="s">
        <v>72</v>
      </c>
      <c r="F81" s="54">
        <v>0</v>
      </c>
      <c r="G81" s="21">
        <f>+F81/'[1]StartInput'!$K$9</f>
        <v>0</v>
      </c>
      <c r="H81" s="23"/>
      <c r="J81" s="3"/>
      <c r="K81" s="3"/>
      <c r="L81" s="3"/>
    </row>
    <row r="82" spans="2:12" ht="12.75">
      <c r="B82" s="162"/>
      <c r="C82" s="163"/>
      <c r="D82" s="19"/>
      <c r="E82" s="73" t="s">
        <v>104</v>
      </c>
      <c r="F82" s="54">
        <v>0</v>
      </c>
      <c r="G82" s="21">
        <f>+F82/'[1]StartInput'!$K$9</f>
        <v>0</v>
      </c>
      <c r="H82" s="23"/>
      <c r="J82" s="3"/>
      <c r="K82" s="3"/>
      <c r="L82" s="3"/>
    </row>
    <row r="83" spans="2:12" ht="12.75">
      <c r="B83" s="162"/>
      <c r="C83" s="163"/>
      <c r="D83" s="19"/>
      <c r="E83" s="73" t="s">
        <v>105</v>
      </c>
      <c r="F83" s="54">
        <v>0</v>
      </c>
      <c r="G83" s="21">
        <f>+F83/'[1]StartInput'!$K$9</f>
        <v>0</v>
      </c>
      <c r="H83" s="23"/>
      <c r="J83" s="3"/>
      <c r="K83" s="3"/>
      <c r="L83" s="3"/>
    </row>
    <row r="84" spans="2:12" ht="12.75">
      <c r="B84" s="162"/>
      <c r="C84" s="163"/>
      <c r="D84" s="19"/>
      <c r="E84" s="73" t="s">
        <v>98</v>
      </c>
      <c r="F84" s="54">
        <v>0</v>
      </c>
      <c r="G84" s="21">
        <f>+F84/'[1]StartInput'!$K$9</f>
        <v>0</v>
      </c>
      <c r="H84" s="23"/>
      <c r="J84" s="3"/>
      <c r="K84" s="3"/>
      <c r="L84" s="3"/>
    </row>
    <row r="85" spans="2:12" ht="12.75">
      <c r="B85" s="162"/>
      <c r="C85" s="163"/>
      <c r="D85" s="19"/>
      <c r="E85" s="73" t="s">
        <v>99</v>
      </c>
      <c r="F85" s="54">
        <v>0</v>
      </c>
      <c r="G85" s="21">
        <f>+F85/'[1]StartInput'!$K$9</f>
        <v>0</v>
      </c>
      <c r="H85" s="23"/>
      <c r="J85" s="3"/>
      <c r="K85" s="3"/>
      <c r="L85" s="3"/>
    </row>
    <row r="86" spans="2:12" ht="12.75">
      <c r="B86" s="162"/>
      <c r="C86" s="163"/>
      <c r="D86" s="19"/>
      <c r="E86" s="73" t="s">
        <v>100</v>
      </c>
      <c r="F86" s="54">
        <v>0</v>
      </c>
      <c r="G86" s="21">
        <f>+F86/'[1]StartInput'!$K$9</f>
        <v>0</v>
      </c>
      <c r="H86" s="23"/>
      <c r="J86" s="3"/>
      <c r="K86" s="3"/>
      <c r="L86" s="3"/>
    </row>
    <row r="87" spans="2:12" ht="12.75">
      <c r="B87" s="162"/>
      <c r="C87" s="163"/>
      <c r="D87" s="19"/>
      <c r="E87" s="73" t="s">
        <v>101</v>
      </c>
      <c r="F87" s="54">
        <v>0</v>
      </c>
      <c r="G87" s="21">
        <f>+F87/'[1]StartInput'!$K$9</f>
        <v>0</v>
      </c>
      <c r="H87" s="23"/>
      <c r="J87" s="3"/>
      <c r="K87" s="3"/>
      <c r="L87" s="3"/>
    </row>
    <row r="88" spans="2:12" ht="12.75">
      <c r="B88" s="162"/>
      <c r="C88" s="163"/>
      <c r="D88" s="19"/>
      <c r="E88" s="73" t="s">
        <v>102</v>
      </c>
      <c r="F88" s="54">
        <v>0</v>
      </c>
      <c r="G88" s="21">
        <f>+F88/'[1]StartInput'!$K$9</f>
        <v>0</v>
      </c>
      <c r="H88" s="23"/>
      <c r="J88" s="3"/>
      <c r="K88" s="3"/>
      <c r="L88" s="3"/>
    </row>
    <row r="89" spans="2:12" ht="12.75">
      <c r="B89" s="162"/>
      <c r="C89" s="163"/>
      <c r="D89" s="19"/>
      <c r="E89" s="73" t="s">
        <v>103</v>
      </c>
      <c r="F89" s="54">
        <v>0</v>
      </c>
      <c r="G89" s="21">
        <f>+F89/'[1]StartInput'!$K$9</f>
        <v>0</v>
      </c>
      <c r="H89" s="23"/>
      <c r="J89" s="3"/>
      <c r="K89" s="3"/>
      <c r="L89" s="3"/>
    </row>
    <row r="90" spans="2:12" ht="12.75">
      <c r="B90" s="162"/>
      <c r="C90" s="163"/>
      <c r="D90" s="19"/>
      <c r="E90" s="41" t="s">
        <v>73</v>
      </c>
      <c r="F90" s="64">
        <f>SUM(F77:F89)</f>
        <v>0</v>
      </c>
      <c r="G90" s="42">
        <f>+F90/'[1]StartInput'!$K$9</f>
        <v>0</v>
      </c>
      <c r="H90" s="23"/>
      <c r="J90" s="3"/>
      <c r="K90" s="3"/>
      <c r="L90" s="3"/>
    </row>
    <row r="91" spans="2:12" ht="12.75">
      <c r="B91" s="162"/>
      <c r="C91" s="163"/>
      <c r="D91" s="19"/>
      <c r="E91" s="20" t="s">
        <v>74</v>
      </c>
      <c r="F91" s="54">
        <v>0</v>
      </c>
      <c r="G91" s="21">
        <f>+F91/'[1]StartInput'!$K$9</f>
        <v>0</v>
      </c>
      <c r="H91" s="23"/>
      <c r="J91" s="3"/>
      <c r="K91" s="3"/>
      <c r="L91" s="3"/>
    </row>
    <row r="92" spans="2:12" ht="12.75">
      <c r="B92" s="162"/>
      <c r="C92" s="163"/>
      <c r="D92" s="19"/>
      <c r="E92" s="41" t="s">
        <v>75</v>
      </c>
      <c r="F92" s="74">
        <f>F6+F7+F20+F55+F70+F74+F90+F91</f>
        <v>1019180</v>
      </c>
      <c r="G92" s="42">
        <f>+F92/'[1]StartInput'!$K$9</f>
        <v>16707.868852459018</v>
      </c>
      <c r="H92" s="23"/>
      <c r="J92" s="3"/>
      <c r="K92" s="3"/>
      <c r="L92" s="3"/>
    </row>
    <row r="93" spans="2:12" ht="12.75">
      <c r="B93" s="162"/>
      <c r="C93" s="163"/>
      <c r="D93" s="19"/>
      <c r="E93" s="20" t="s">
        <v>76</v>
      </c>
      <c r="F93" s="54">
        <v>0</v>
      </c>
      <c r="G93" s="75">
        <f>IF(F92=0,0,F93/F92)</f>
        <v>0</v>
      </c>
      <c r="H93" s="23"/>
      <c r="J93" s="3"/>
      <c r="K93" s="3"/>
      <c r="L93" s="3"/>
    </row>
    <row r="94" spans="2:12" ht="12.75">
      <c r="B94" s="162"/>
      <c r="C94" s="163"/>
      <c r="D94" s="19"/>
      <c r="E94" s="76"/>
      <c r="F94" s="77"/>
      <c r="G94" s="52"/>
      <c r="H94" s="45"/>
      <c r="J94" s="3"/>
      <c r="K94" s="3"/>
      <c r="L94" s="3"/>
    </row>
    <row r="95" spans="2:12" ht="12.75">
      <c r="B95" s="162"/>
      <c r="C95" s="163"/>
      <c r="D95" s="122" t="s">
        <v>28</v>
      </c>
      <c r="E95" s="41" t="s">
        <v>116</v>
      </c>
      <c r="F95" s="64">
        <f>F90+F91+F93</f>
        <v>0</v>
      </c>
      <c r="G95" s="42">
        <f>+F95/'[1]StartInput'!$K$9</f>
        <v>0</v>
      </c>
      <c r="H95" s="23"/>
      <c r="J95" s="3"/>
      <c r="K95" s="3"/>
      <c r="L95" s="3"/>
    </row>
    <row r="96" spans="2:12" ht="12.75">
      <c r="B96" s="162"/>
      <c r="C96" s="163"/>
      <c r="D96" s="19"/>
      <c r="E96" s="76"/>
      <c r="F96" s="77"/>
      <c r="G96" s="52"/>
      <c r="H96" s="45"/>
      <c r="J96" s="3"/>
      <c r="K96" s="3"/>
      <c r="L96" s="3"/>
    </row>
    <row r="97" spans="2:12" ht="12.75">
      <c r="B97" s="162"/>
      <c r="C97" s="163"/>
      <c r="D97" s="19"/>
      <c r="E97" s="20" t="s">
        <v>77</v>
      </c>
      <c r="F97" s="69">
        <f>'[1]Sources&amp;Uses'!G25</f>
        <v>0</v>
      </c>
      <c r="G97" s="21">
        <f>+F97/'[1]StartInput'!$K$9</f>
        <v>0</v>
      </c>
      <c r="H97" s="23"/>
      <c r="J97" s="3"/>
      <c r="K97" s="3"/>
      <c r="L97" s="3"/>
    </row>
    <row r="98" spans="2:12" ht="13.5" thickBot="1">
      <c r="B98" s="162"/>
      <c r="C98" s="163"/>
      <c r="D98" s="19"/>
      <c r="E98" s="76"/>
      <c r="F98" s="77"/>
      <c r="G98" s="78"/>
      <c r="H98" s="45"/>
      <c r="J98" s="3"/>
      <c r="K98" s="3"/>
      <c r="L98" s="3"/>
    </row>
    <row r="99" spans="2:12" ht="16.5" thickBot="1">
      <c r="B99" s="164"/>
      <c r="C99" s="165"/>
      <c r="D99" s="79"/>
      <c r="E99" s="159" t="s">
        <v>112</v>
      </c>
      <c r="F99" s="152">
        <f>SUM(F92,F93,F97)</f>
        <v>1019180</v>
      </c>
      <c r="G99" s="153">
        <f>+F99/'[1]StartInput'!$K$9</f>
        <v>16707.868852459018</v>
      </c>
      <c r="H99" s="80"/>
      <c r="J99" s="3"/>
      <c r="K99" s="3"/>
      <c r="L99" s="3"/>
    </row>
    <row r="100" spans="2:12" ht="12.75">
      <c r="B100" s="81"/>
      <c r="C100" s="81"/>
      <c r="D100" s="82"/>
      <c r="E100" s="83"/>
      <c r="F100" s="84"/>
      <c r="G100" s="85"/>
      <c r="H100" s="86"/>
      <c r="J100" s="3"/>
      <c r="K100" s="3"/>
      <c r="L100" s="3"/>
    </row>
    <row r="101" spans="1:12" ht="15.75">
      <c r="A101" s="83"/>
      <c r="B101" s="87" t="s">
        <v>81</v>
      </c>
      <c r="C101" s="88"/>
      <c r="D101" s="3"/>
      <c r="E101" s="3"/>
      <c r="F101" s="3"/>
      <c r="G101" s="3"/>
      <c r="H101" s="3"/>
      <c r="J101" s="3"/>
      <c r="K101" s="3"/>
      <c r="L101" s="3"/>
    </row>
    <row r="102" spans="1:12" ht="12.75">
      <c r="A102" s="83"/>
      <c r="B102" s="89" t="s">
        <v>115</v>
      </c>
      <c r="C102" s="90"/>
      <c r="D102" s="91"/>
      <c r="E102" s="89"/>
      <c r="F102" s="3"/>
      <c r="G102" s="3"/>
      <c r="H102" s="3"/>
      <c r="J102" s="3"/>
      <c r="K102" s="3"/>
      <c r="L102" s="3"/>
    </row>
    <row r="103" spans="2:12" ht="12.75">
      <c r="B103" s="92" t="s">
        <v>130</v>
      </c>
      <c r="C103" s="93"/>
      <c r="D103" s="94"/>
      <c r="E103" s="95"/>
      <c r="F103" s="2" t="s">
        <v>131</v>
      </c>
      <c r="J103" s="3"/>
      <c r="K103" s="3"/>
      <c r="L103" s="3"/>
    </row>
    <row r="104" spans="2:12" ht="12.75">
      <c r="B104" s="92" t="s">
        <v>132</v>
      </c>
      <c r="C104" s="93"/>
      <c r="D104" s="94"/>
      <c r="E104" s="95"/>
      <c r="F104" s="2" t="s">
        <v>133</v>
      </c>
      <c r="J104" s="3"/>
      <c r="K104" s="3"/>
      <c r="L104" s="3"/>
    </row>
    <row r="105" spans="2:12" ht="12.75">
      <c r="B105" s="92" t="s">
        <v>134</v>
      </c>
      <c r="C105" s="93"/>
      <c r="D105" s="94"/>
      <c r="E105" s="95"/>
      <c r="F105" s="3" t="s">
        <v>135</v>
      </c>
      <c r="J105" s="3"/>
      <c r="K105" s="3"/>
      <c r="L105" s="3"/>
    </row>
    <row r="106" spans="2:12" ht="12.75">
      <c r="B106" s="92" t="s">
        <v>136</v>
      </c>
      <c r="C106" s="93"/>
      <c r="D106" s="94"/>
      <c r="E106" s="95"/>
      <c r="F106" s="3" t="s">
        <v>137</v>
      </c>
      <c r="J106" s="3"/>
      <c r="K106" s="3"/>
      <c r="L106" s="3"/>
    </row>
    <row r="107" spans="2:12" ht="12.75">
      <c r="B107" s="92" t="s">
        <v>138</v>
      </c>
      <c r="C107" s="93"/>
      <c r="D107" s="94"/>
      <c r="E107" s="95"/>
      <c r="F107" s="3" t="s">
        <v>139</v>
      </c>
      <c r="J107" s="3"/>
      <c r="K107" s="3"/>
      <c r="L107" s="3"/>
    </row>
    <row r="108" spans="2:12" ht="12.75">
      <c r="B108" s="92" t="s">
        <v>140</v>
      </c>
      <c r="C108" s="93"/>
      <c r="D108" s="94"/>
      <c r="E108" s="95"/>
      <c r="F108" s="3" t="s">
        <v>141</v>
      </c>
      <c r="J108" s="3"/>
      <c r="K108" s="3"/>
      <c r="L108" s="3"/>
    </row>
    <row r="109" spans="2:12" ht="12.75">
      <c r="B109" s="92" t="s">
        <v>142</v>
      </c>
      <c r="C109" s="93"/>
      <c r="D109" s="94"/>
      <c r="E109" s="95"/>
      <c r="F109" s="3" t="s">
        <v>143</v>
      </c>
      <c r="J109" s="3"/>
      <c r="K109" s="3"/>
      <c r="L109" s="3"/>
    </row>
    <row r="110" spans="2:12" ht="12.75">
      <c r="B110" s="92" t="s">
        <v>144</v>
      </c>
      <c r="C110" s="93"/>
      <c r="D110" s="94"/>
      <c r="E110" s="95"/>
      <c r="F110" s="3" t="s">
        <v>145</v>
      </c>
      <c r="J110" s="3"/>
      <c r="K110" s="3"/>
      <c r="L110" s="3"/>
    </row>
    <row r="111" spans="2:6" ht="12.75">
      <c r="B111" s="92" t="s">
        <v>146</v>
      </c>
      <c r="C111" s="93"/>
      <c r="D111" s="94"/>
      <c r="E111" s="95"/>
      <c r="F111" s="3" t="s">
        <v>147</v>
      </c>
    </row>
    <row r="112" spans="2:6" ht="12.75">
      <c r="B112" s="92" t="s">
        <v>148</v>
      </c>
      <c r="C112" s="93"/>
      <c r="D112" s="94"/>
      <c r="E112" s="95"/>
      <c r="F112" s="3" t="s">
        <v>149</v>
      </c>
    </row>
    <row r="113" spans="2:6" ht="12.75">
      <c r="B113" s="96"/>
      <c r="C113" s="96"/>
      <c r="D113" s="96"/>
      <c r="E113" s="96"/>
      <c r="F113" s="3"/>
    </row>
    <row r="114" spans="2:5" ht="12.75">
      <c r="B114" s="3"/>
      <c r="C114" s="3"/>
      <c r="D114" s="3"/>
      <c r="E114" s="3"/>
    </row>
    <row r="115" spans="2:5" ht="12.75">
      <c r="B115" s="3"/>
      <c r="C115" s="3"/>
      <c r="D115" s="3"/>
      <c r="E115" s="3"/>
    </row>
    <row r="116" spans="2:5" ht="12.75">
      <c r="B116" s="3"/>
      <c r="C116" s="3"/>
      <c r="D116" s="3"/>
      <c r="E116" s="3"/>
    </row>
    <row r="117" spans="2:5" ht="12.75">
      <c r="B117" s="3"/>
      <c r="C117" s="3"/>
      <c r="D117" s="3"/>
      <c r="E117" s="3"/>
    </row>
    <row r="118" spans="2:5" ht="12.75">
      <c r="B118" s="3"/>
      <c r="C118" s="3"/>
      <c r="D118" s="3"/>
      <c r="E118" s="3"/>
    </row>
    <row r="119" spans="2:5" ht="12.75">
      <c r="B119" s="3"/>
      <c r="C119" s="97"/>
      <c r="D119" s="98"/>
      <c r="E119" s="3"/>
    </row>
    <row r="120" spans="2:5" ht="12.75">
      <c r="B120" s="3"/>
      <c r="C120" s="97"/>
      <c r="D120" s="98"/>
      <c r="E120" s="3"/>
    </row>
    <row r="121" spans="2:5" ht="12.75">
      <c r="B121" s="3"/>
      <c r="C121" s="99"/>
      <c r="D121" s="100"/>
      <c r="E121" s="3"/>
    </row>
    <row r="122" spans="2:5" ht="12.75">
      <c r="B122" s="101"/>
      <c r="C122" s="101"/>
      <c r="D122" s="101"/>
      <c r="E122" s="83"/>
    </row>
    <row r="123" spans="2:5" ht="12.75">
      <c r="B123" s="101"/>
      <c r="C123" s="101"/>
      <c r="D123" s="101"/>
      <c r="E123" s="3"/>
    </row>
    <row r="124" spans="2:5" ht="12.75">
      <c r="B124" s="3"/>
      <c r="C124" s="99"/>
      <c r="D124" s="98"/>
      <c r="E124" s="3"/>
    </row>
    <row r="125" spans="2:5" ht="12.75">
      <c r="B125" s="3"/>
      <c r="C125" s="88"/>
      <c r="D125" s="98"/>
      <c r="E125" s="3"/>
    </row>
    <row r="126" spans="2:5" ht="12.75">
      <c r="B126" s="3"/>
      <c r="C126" s="88"/>
      <c r="D126" s="98"/>
      <c r="E126" s="3"/>
    </row>
    <row r="127" spans="2:5" ht="12.75">
      <c r="B127" s="3"/>
      <c r="C127" s="88"/>
      <c r="D127" s="88"/>
      <c r="E127" s="3"/>
    </row>
    <row r="128" spans="2:5" ht="12.75">
      <c r="B128" s="3"/>
      <c r="C128" s="88"/>
      <c r="D128" s="88"/>
      <c r="E128" s="3"/>
    </row>
    <row r="129" spans="2:5" ht="12.75">
      <c r="B129" s="3"/>
      <c r="C129" s="88"/>
      <c r="D129" s="88"/>
      <c r="E129" s="3"/>
    </row>
    <row r="130" spans="2:5" ht="12.75">
      <c r="B130" s="3"/>
      <c r="C130" s="88"/>
      <c r="D130" s="88"/>
      <c r="E130" s="3"/>
    </row>
    <row r="131" spans="2:5" ht="12.75">
      <c r="B131" s="3"/>
      <c r="C131" s="88"/>
      <c r="D131" s="88"/>
      <c r="E131" s="3"/>
    </row>
    <row r="132" spans="2:5" ht="12.75">
      <c r="B132" s="3"/>
      <c r="C132" s="88"/>
      <c r="D132" s="88"/>
      <c r="E132" s="3"/>
    </row>
    <row r="133" spans="2:5" ht="12.75">
      <c r="B133" s="3"/>
      <c r="C133" s="88"/>
      <c r="D133" s="88"/>
      <c r="E133" s="3"/>
    </row>
    <row r="134" spans="2:5" ht="12.75">
      <c r="B134" s="3"/>
      <c r="C134" s="88"/>
      <c r="D134" s="88"/>
      <c r="E134" s="3"/>
    </row>
    <row r="135" spans="2:5" ht="12.75">
      <c r="B135" s="3"/>
      <c r="C135" s="88"/>
      <c r="D135" s="88"/>
      <c r="E135" s="3"/>
    </row>
    <row r="136" spans="2:5" ht="12.75">
      <c r="B136" s="3"/>
      <c r="C136" s="88"/>
      <c r="D136" s="88"/>
      <c r="E136" s="3"/>
    </row>
    <row r="137" spans="2:5" ht="12.75">
      <c r="B137" s="3"/>
      <c r="C137" s="88"/>
      <c r="D137" s="88"/>
      <c r="E137" s="3"/>
    </row>
    <row r="138" spans="2:5" ht="12.75">
      <c r="B138" s="3"/>
      <c r="C138" s="88"/>
      <c r="D138" s="97"/>
      <c r="E138" s="3"/>
    </row>
    <row r="139" spans="2:5" ht="12.75">
      <c r="B139" s="3"/>
      <c r="C139" s="88"/>
      <c r="D139" s="97"/>
      <c r="E139" s="3"/>
    </row>
    <row r="140" spans="2:5" ht="12.75">
      <c r="B140" s="3"/>
      <c r="C140" s="88"/>
      <c r="D140" s="97"/>
      <c r="E140" s="3"/>
    </row>
    <row r="141" spans="2:5" ht="12.75">
      <c r="B141" s="3"/>
      <c r="C141" s="88"/>
      <c r="D141" s="97"/>
      <c r="E141" s="3"/>
    </row>
    <row r="142" spans="2:5" ht="12.75">
      <c r="B142" s="3"/>
      <c r="C142" s="99"/>
      <c r="D142" s="102"/>
      <c r="E142" s="3"/>
    </row>
    <row r="143" spans="2:5" ht="12.75">
      <c r="B143" s="103"/>
      <c r="C143" s="99"/>
      <c r="D143" s="102"/>
      <c r="E143" s="3"/>
    </row>
    <row r="144" spans="2:5" ht="12.75">
      <c r="B144" s="3"/>
      <c r="C144" s="88"/>
      <c r="D144" s="104"/>
      <c r="E144" s="3"/>
    </row>
    <row r="145" spans="2:5" ht="12.75">
      <c r="B145" s="3"/>
      <c r="C145" s="88"/>
      <c r="D145" s="104"/>
      <c r="E145" s="3"/>
    </row>
    <row r="146" spans="2:5" ht="12.75">
      <c r="B146" s="88"/>
      <c r="C146" s="88"/>
      <c r="D146" s="88"/>
      <c r="E146" s="3"/>
    </row>
    <row r="147" spans="2:5" ht="12.75">
      <c r="B147" s="3"/>
      <c r="C147" s="3"/>
      <c r="D147" s="105"/>
      <c r="E147" s="3"/>
    </row>
    <row r="148" spans="2:5" ht="12.75">
      <c r="B148" s="3"/>
      <c r="C148" s="3"/>
      <c r="D148" s="3"/>
      <c r="E148" s="3"/>
    </row>
    <row r="149" spans="2:5" ht="12.75">
      <c r="B149" s="3"/>
      <c r="C149" s="3"/>
      <c r="D149" s="3"/>
      <c r="E149" s="3"/>
    </row>
    <row r="150" spans="2:5" ht="12.75">
      <c r="B150" s="3"/>
      <c r="C150" s="3"/>
      <c r="D150" s="3"/>
      <c r="E150" s="3"/>
    </row>
    <row r="151" spans="2:5" ht="12.75">
      <c r="B151" s="3"/>
      <c r="C151" s="3"/>
      <c r="D151" s="3"/>
      <c r="E151" s="3"/>
    </row>
    <row r="152" spans="2:5" ht="12.75">
      <c r="B152" s="3"/>
      <c r="C152" s="3"/>
      <c r="D152" s="3"/>
      <c r="E152" s="3"/>
    </row>
    <row r="153" spans="2:5" ht="12.75">
      <c r="B153" s="3"/>
      <c r="C153" s="3"/>
      <c r="D153" s="3"/>
      <c r="E153" s="3"/>
    </row>
    <row r="154" spans="2:5" ht="12.75">
      <c r="B154" s="3"/>
      <c r="C154" s="3"/>
      <c r="D154" s="3"/>
      <c r="E154" s="3"/>
    </row>
    <row r="155" spans="2:5" ht="12.75">
      <c r="B155" s="3"/>
      <c r="C155" s="3"/>
      <c r="D155" s="3"/>
      <c r="E155" s="3"/>
    </row>
    <row r="156" spans="2:5" ht="12.75">
      <c r="B156" s="3"/>
      <c r="C156" s="3"/>
      <c r="D156" s="3"/>
      <c r="E156" s="3"/>
    </row>
    <row r="157" spans="2:5" ht="12.75">
      <c r="B157" s="3"/>
      <c r="C157" s="3"/>
      <c r="D157" s="3"/>
      <c r="E157" s="3"/>
    </row>
    <row r="158" spans="2:5" ht="12.75">
      <c r="B158" s="3"/>
      <c r="C158" s="3"/>
      <c r="D158" s="3"/>
      <c r="E158" s="3"/>
    </row>
    <row r="159" spans="2:5" ht="12.75">
      <c r="B159" s="3"/>
      <c r="C159" s="3"/>
      <c r="D159" s="3"/>
      <c r="E159" s="3"/>
    </row>
    <row r="160" spans="2:5" ht="12.75">
      <c r="B160" s="3"/>
      <c r="C160" s="3"/>
      <c r="D160" s="3"/>
      <c r="E160" s="3"/>
    </row>
    <row r="161" spans="2:5" ht="12.75">
      <c r="B161" s="3"/>
      <c r="C161" s="3"/>
      <c r="D161" s="3"/>
      <c r="E161" s="3"/>
    </row>
    <row r="162" spans="2:5" ht="12.75">
      <c r="B162" s="3"/>
      <c r="C162" s="3"/>
      <c r="D162" s="3"/>
      <c r="E162" s="3"/>
    </row>
    <row r="163" spans="2:5" ht="12.75">
      <c r="B163" s="3"/>
      <c r="C163" s="3"/>
      <c r="D163" s="3"/>
      <c r="E163" s="3"/>
    </row>
    <row r="164" spans="2:5" ht="12.75">
      <c r="B164" s="3"/>
      <c r="C164" s="3"/>
      <c r="D164" s="3"/>
      <c r="E164" s="3"/>
    </row>
    <row r="165" spans="2:5" ht="12.75">
      <c r="B165" s="3"/>
      <c r="C165" s="3"/>
      <c r="D165" s="3"/>
      <c r="E165" s="3"/>
    </row>
    <row r="166" spans="2:5" ht="12.75">
      <c r="B166" s="3"/>
      <c r="C166" s="3"/>
      <c r="D166" s="3"/>
      <c r="E166" s="3"/>
    </row>
    <row r="167" spans="2:5" ht="12.75">
      <c r="B167" s="3"/>
      <c r="C167" s="3"/>
      <c r="D167" s="3"/>
      <c r="E167" s="3"/>
    </row>
    <row r="168" spans="2:5" ht="12.75">
      <c r="B168" s="3"/>
      <c r="C168" s="3"/>
      <c r="D168" s="3"/>
      <c r="E168" s="3"/>
    </row>
    <row r="169" spans="2:5" ht="12.75">
      <c r="B169" s="3"/>
      <c r="C169" s="3"/>
      <c r="D169" s="3"/>
      <c r="E169" s="3"/>
    </row>
    <row r="170" spans="2:5" ht="12.75">
      <c r="B170" s="3"/>
      <c r="C170" s="3"/>
      <c r="D170" s="3"/>
      <c r="E170" s="3"/>
    </row>
  </sheetData>
  <mergeCells count="63">
    <mergeCell ref="B44:C44"/>
    <mergeCell ref="B50:C50"/>
    <mergeCell ref="B43:C43"/>
    <mergeCell ref="B45:C45"/>
    <mergeCell ref="B46:C46"/>
    <mergeCell ref="B47:C47"/>
    <mergeCell ref="B48:C48"/>
    <mergeCell ref="B49:C49"/>
    <mergeCell ref="B39:C39"/>
    <mergeCell ref="B41:C41"/>
    <mergeCell ref="B40:C40"/>
    <mergeCell ref="B42:C42"/>
    <mergeCell ref="B51:C51"/>
    <mergeCell ref="B53:C53"/>
    <mergeCell ref="B52:C52"/>
    <mergeCell ref="B55:C55"/>
    <mergeCell ref="B54:C54"/>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86:C86"/>
    <mergeCell ref="B85:C85"/>
    <mergeCell ref="B72:C72"/>
    <mergeCell ref="B73:C73"/>
    <mergeCell ref="B74:C74"/>
    <mergeCell ref="B75:C75"/>
    <mergeCell ref="B76:C76"/>
    <mergeCell ref="B77:C77"/>
    <mergeCell ref="B78:C78"/>
    <mergeCell ref="B79:C79"/>
    <mergeCell ref="B98:C98"/>
    <mergeCell ref="B99:C99"/>
    <mergeCell ref="B1:H1"/>
    <mergeCell ref="H4:H5"/>
    <mergeCell ref="B93:C93"/>
    <mergeCell ref="B94:C94"/>
    <mergeCell ref="B95:C95"/>
    <mergeCell ref="B96:C96"/>
    <mergeCell ref="B84:C84"/>
    <mergeCell ref="B90:C90"/>
    <mergeCell ref="B97:C97"/>
    <mergeCell ref="B91:C91"/>
    <mergeCell ref="B92:C92"/>
    <mergeCell ref="B80:C80"/>
    <mergeCell ref="B81:C81"/>
    <mergeCell ref="B82:C82"/>
    <mergeCell ref="B83:C83"/>
    <mergeCell ref="B89:C89"/>
    <mergeCell ref="B88:C88"/>
    <mergeCell ref="B87:C87"/>
  </mergeCells>
  <printOptions horizontalCentered="1" verticalCentered="1"/>
  <pageMargins left="0.37" right="0.42" top="0.52" bottom="0.57" header="0.34" footer="0.5"/>
  <pageSetup blackAndWhite="1" horizontalDpi="600" verticalDpi="600" orientation="landscape" scale="60" r:id="rId2"/>
  <headerFooter alignWithMargins="0">
    <oddFooter>&amp;L&amp;"Times New Roman,Regular"&amp;A&amp;C&amp;"Times New Roman,Regular"&amp;P of &amp;N&amp;R&amp;"Times New Roman,Regular"&amp;D &amp;T &amp;F</oddFooter>
  </headerFooter>
  <rowBreaks count="1" manualBreakCount="1">
    <brk id="5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Ruona</dc:creator>
  <cp:keywords/>
  <dc:description/>
  <cp:lastModifiedBy>A satisfied Microsoft Office User</cp:lastModifiedBy>
  <cp:lastPrinted>2003-01-30T16:11:08Z</cp:lastPrinted>
  <dcterms:created xsi:type="dcterms:W3CDTF">2003-01-03T21:33:03Z</dcterms:created>
  <dcterms:modified xsi:type="dcterms:W3CDTF">2003-02-07T20:37:21Z</dcterms:modified>
  <cp:category/>
  <cp:version/>
  <cp:contentType/>
  <cp:contentStatus/>
</cp:coreProperties>
</file>