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90" windowWidth="11640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'Sheet1'!$A$1:$G$37</definedName>
  </definedNames>
  <calcPr fullCalcOnLoad="1"/>
</workbook>
</file>

<file path=xl/sharedStrings.xml><?xml version="1.0" encoding="utf-8"?>
<sst xmlns="http://schemas.openxmlformats.org/spreadsheetml/2006/main" count="40" uniqueCount="38">
  <si>
    <t>PHA Name:</t>
  </si>
  <si>
    <t>PHA Number:</t>
  </si>
  <si>
    <t>Month</t>
  </si>
  <si>
    <t>Turnover</t>
  </si>
  <si>
    <t>Leased</t>
  </si>
  <si>
    <t>Av. HAP</t>
  </si>
  <si>
    <t>Mo. HAP</t>
  </si>
  <si>
    <t>January</t>
  </si>
  <si>
    <t>February</t>
  </si>
  <si>
    <t>March</t>
  </si>
  <si>
    <t>July</t>
  </si>
  <si>
    <t>August</t>
  </si>
  <si>
    <t>September</t>
  </si>
  <si>
    <t>October</t>
  </si>
  <si>
    <t>November</t>
  </si>
  <si>
    <t>December</t>
  </si>
  <si>
    <t>Projected shortfall:</t>
  </si>
  <si>
    <t>Total HAP Needs</t>
  </si>
  <si>
    <t>Annual Budget Authority excludes funding for 5-year Mainstream vouchers</t>
  </si>
  <si>
    <t>Notes</t>
  </si>
  <si>
    <t>(If negative = surplus)</t>
  </si>
  <si>
    <t>April</t>
  </si>
  <si>
    <t>Total Unit Months</t>
  </si>
  <si>
    <t>May</t>
  </si>
  <si>
    <t>June</t>
  </si>
  <si>
    <t>Actuals</t>
  </si>
  <si>
    <t>Authorized Units</t>
  </si>
  <si>
    <t>Renewal Funding for 2008</t>
  </si>
  <si>
    <t>Available NRA</t>
  </si>
  <si>
    <t>Set-aside funding</t>
  </si>
  <si>
    <t>Authorized unit mos.</t>
  </si>
  <si>
    <t>Average Reduction in Over Leased Families</t>
  </si>
  <si>
    <t xml:space="preserve">Total Available </t>
  </si>
  <si>
    <t>Projected turnover based on data in PIC</t>
  </si>
  <si>
    <t>Anytown PHA</t>
  </si>
  <si>
    <t>US001</t>
  </si>
  <si>
    <t xml:space="preserve"> </t>
  </si>
  <si>
    <t>Estimate of 2009 HAP Needs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</si>
</sst>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;[Red]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3" fontId="0" fillId="0" borderId="0" xfId="15" applyAlignment="1">
      <alignment/>
    </xf>
    <xf numFmtId="41" fontId="0" fillId="0" borderId="0" xfId="16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1" fontId="1" fillId="0" borderId="0" xfId="16" applyFont="1" applyAlignment="1">
      <alignment horizontal="left"/>
    </xf>
    <xf numFmtId="0" fontId="1" fillId="0" borderId="0" xfId="0" applyFont="1" applyAlignment="1">
      <alignment/>
    </xf>
    <xf numFmtId="41" fontId="0" fillId="0" borderId="0" xfId="16" applyFont="1" applyAlignment="1">
      <alignment/>
    </xf>
    <xf numFmtId="3" fontId="0" fillId="0" borderId="0" xfId="0" applyNumberFormat="1" applyAlignment="1">
      <alignment/>
    </xf>
    <xf numFmtId="41" fontId="1" fillId="0" borderId="0" xfId="16" applyFont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0"/>
  <sheetViews>
    <sheetView tabSelected="1" zoomScale="124" zoomScaleNormal="124" workbookViewId="0" topLeftCell="A2">
      <selection activeCell="G14" sqref="G14"/>
    </sheetView>
  </sheetViews>
  <sheetFormatPr defaultColWidth="9.140625" defaultRowHeight="12.75"/>
  <cols>
    <col min="4" max="4" width="10.00390625" style="0" bestFit="1" customWidth="1"/>
    <col min="5" max="5" width="13.57421875" style="0" bestFit="1" customWidth="1"/>
    <col min="7" max="7" width="13.57421875" style="0" bestFit="1" customWidth="1"/>
    <col min="8" max="8" width="10.8515625" style="0" bestFit="1" customWidth="1"/>
    <col min="9" max="9" width="9.8515625" style="0" bestFit="1" customWidth="1"/>
  </cols>
  <sheetData>
    <row r="1" spans="1:5" ht="12.75">
      <c r="A1" s="3"/>
      <c r="B1" s="4" t="s">
        <v>37</v>
      </c>
      <c r="C1" s="5"/>
      <c r="D1" s="6"/>
      <c r="E1" s="1"/>
    </row>
    <row r="2" spans="1:5" ht="12.75">
      <c r="A2" s="6" t="s">
        <v>31</v>
      </c>
      <c r="C2" s="2"/>
      <c r="E2" s="1"/>
    </row>
    <row r="3" spans="1:5" ht="12.75">
      <c r="A3" s="6"/>
      <c r="C3" s="2"/>
      <c r="E3" s="1"/>
    </row>
    <row r="4" spans="1:5" ht="12.75">
      <c r="A4" t="s">
        <v>0</v>
      </c>
      <c r="C4" s="9" t="s">
        <v>34</v>
      </c>
      <c r="E4" s="1"/>
    </row>
    <row r="5" spans="1:5" ht="12.75">
      <c r="A5" t="s">
        <v>1</v>
      </c>
      <c r="C5" s="9" t="s">
        <v>35</v>
      </c>
      <c r="E5" s="1"/>
    </row>
    <row r="6" spans="3:5" ht="12.75">
      <c r="C6" s="2"/>
      <c r="E6" s="2"/>
    </row>
    <row r="7" spans="1:7" ht="12.75">
      <c r="A7" t="s">
        <v>27</v>
      </c>
      <c r="C7" s="2"/>
      <c r="E7" s="9">
        <v>364246</v>
      </c>
      <c r="G7" s="10"/>
    </row>
    <row r="8" spans="1:8" ht="12.75">
      <c r="A8" t="s">
        <v>28</v>
      </c>
      <c r="C8" s="2"/>
      <c r="E8" s="9">
        <v>62834</v>
      </c>
      <c r="H8" s="8"/>
    </row>
    <row r="9" spans="1:8" ht="12.75">
      <c r="A9" t="s">
        <v>29</v>
      </c>
      <c r="C9" s="2"/>
      <c r="E9" s="9">
        <v>0</v>
      </c>
      <c r="H9" s="8"/>
    </row>
    <row r="10" spans="1:8" ht="12.75">
      <c r="A10" t="s">
        <v>32</v>
      </c>
      <c r="C10" s="2"/>
      <c r="E10" s="9">
        <f>SUM(E7:E9)</f>
        <v>427080</v>
      </c>
      <c r="H10" s="8"/>
    </row>
    <row r="11" spans="3:8" ht="12.75">
      <c r="C11" s="2"/>
      <c r="E11" s="9"/>
      <c r="H11" s="8"/>
    </row>
    <row r="12" spans="1:5" ht="12.75">
      <c r="A12" t="s">
        <v>2</v>
      </c>
      <c r="B12" t="s">
        <v>3</v>
      </c>
      <c r="C12" s="7" t="s">
        <v>4</v>
      </c>
      <c r="D12" t="s">
        <v>5</v>
      </c>
      <c r="E12" s="2" t="s">
        <v>6</v>
      </c>
    </row>
    <row r="13" spans="3:8" ht="12.75">
      <c r="C13" s="2"/>
      <c r="E13" s="2"/>
      <c r="H13" s="2"/>
    </row>
    <row r="14" spans="1:8" ht="12.75">
      <c r="A14" t="s">
        <v>7</v>
      </c>
      <c r="B14" t="s">
        <v>25</v>
      </c>
      <c r="C14" s="2">
        <v>72</v>
      </c>
      <c r="D14" s="2">
        <f>SUM(E14/C14)</f>
        <v>435.3888888888889</v>
      </c>
      <c r="E14" s="2">
        <v>31348</v>
      </c>
      <c r="F14" s="2"/>
      <c r="G14" s="2"/>
      <c r="H14" s="2"/>
    </row>
    <row r="15" spans="1:8" ht="12.75">
      <c r="A15" t="s">
        <v>8</v>
      </c>
      <c r="B15" t="s">
        <v>25</v>
      </c>
      <c r="C15" s="2">
        <v>72</v>
      </c>
      <c r="D15" s="2">
        <f>SUM(E15/C15)</f>
        <v>401.19444444444446</v>
      </c>
      <c r="E15" s="2">
        <v>28886</v>
      </c>
      <c r="F15" s="2"/>
      <c r="G15" s="2"/>
      <c r="H15" s="2"/>
    </row>
    <row r="16" spans="1:8" ht="12.75">
      <c r="A16" t="s">
        <v>9</v>
      </c>
      <c r="B16" t="s">
        <v>25</v>
      </c>
      <c r="C16" s="2">
        <v>73</v>
      </c>
      <c r="D16" s="2">
        <f>SUM(E16/C16)</f>
        <v>402.1506849315069</v>
      </c>
      <c r="E16" s="2">
        <v>29357</v>
      </c>
      <c r="F16" s="2"/>
      <c r="G16" s="2"/>
      <c r="H16" s="2"/>
    </row>
    <row r="17" spans="1:7" ht="12.75">
      <c r="A17" t="s">
        <v>21</v>
      </c>
      <c r="B17">
        <v>1</v>
      </c>
      <c r="C17" s="2">
        <f>SUM(C16-B18)</f>
        <v>72</v>
      </c>
      <c r="D17" s="2">
        <v>413</v>
      </c>
      <c r="E17" s="2">
        <f>SUM(C17*D17)</f>
        <v>29736</v>
      </c>
      <c r="F17" s="2"/>
      <c r="G17" s="7" t="s">
        <v>36</v>
      </c>
    </row>
    <row r="18" spans="1:7" ht="12.75">
      <c r="A18" t="s">
        <v>23</v>
      </c>
      <c r="B18">
        <v>1</v>
      </c>
      <c r="C18" s="2">
        <f>SUM(C17-B19)</f>
        <v>71</v>
      </c>
      <c r="D18" s="2">
        <v>413</v>
      </c>
      <c r="E18" s="2">
        <f>SUM(C18*D18)</f>
        <v>29323</v>
      </c>
      <c r="F18" s="11"/>
      <c r="G18" s="2"/>
    </row>
    <row r="19" spans="1:7" ht="12.75">
      <c r="A19" t="s">
        <v>24</v>
      </c>
      <c r="B19">
        <v>1</v>
      </c>
      <c r="C19" s="2">
        <f>SUM(C18-B20)</f>
        <v>70</v>
      </c>
      <c r="D19" s="2">
        <v>413</v>
      </c>
      <c r="E19" s="2">
        <f aca="true" t="shared" si="0" ref="E19:E25">SUM(C19*D19)</f>
        <v>28910</v>
      </c>
      <c r="F19" s="11"/>
      <c r="G19" s="2"/>
    </row>
    <row r="20" spans="1:7" ht="12.75">
      <c r="A20" t="s">
        <v>10</v>
      </c>
      <c r="B20">
        <v>1</v>
      </c>
      <c r="C20" s="2">
        <f aca="true" t="shared" si="1" ref="C20:C25">SUM(C19-B20)</f>
        <v>69</v>
      </c>
      <c r="D20" s="2">
        <v>413</v>
      </c>
      <c r="E20" s="2">
        <f t="shared" si="0"/>
        <v>28497</v>
      </c>
      <c r="F20" s="11"/>
      <c r="G20" s="10"/>
    </row>
    <row r="21" spans="1:7" ht="12.75">
      <c r="A21" t="s">
        <v>11</v>
      </c>
      <c r="B21">
        <v>1</v>
      </c>
      <c r="C21" s="2">
        <f t="shared" si="1"/>
        <v>68</v>
      </c>
      <c r="D21" s="2">
        <v>413</v>
      </c>
      <c r="E21" s="2">
        <f t="shared" si="0"/>
        <v>28084</v>
      </c>
      <c r="G21" s="10"/>
    </row>
    <row r="22" spans="1:5" ht="12.75">
      <c r="A22" t="s">
        <v>12</v>
      </c>
      <c r="B22">
        <v>1</v>
      </c>
      <c r="C22" s="2">
        <f t="shared" si="1"/>
        <v>67</v>
      </c>
      <c r="D22" s="2">
        <v>413</v>
      </c>
      <c r="E22" s="2">
        <f t="shared" si="0"/>
        <v>27671</v>
      </c>
    </row>
    <row r="23" spans="1:251" ht="12.75">
      <c r="A23" t="s">
        <v>13</v>
      </c>
      <c r="B23">
        <v>1</v>
      </c>
      <c r="C23" s="2">
        <f t="shared" si="1"/>
        <v>66</v>
      </c>
      <c r="D23" s="2">
        <v>413</v>
      </c>
      <c r="E23" s="2">
        <f t="shared" si="0"/>
        <v>27258</v>
      </c>
      <c r="IQ23">
        <f>1451/9</f>
        <v>161.22222222222223</v>
      </c>
    </row>
    <row r="24" spans="1:5" ht="12.75">
      <c r="A24" t="s">
        <v>14</v>
      </c>
      <c r="B24">
        <v>1</v>
      </c>
      <c r="C24" s="2">
        <f t="shared" si="1"/>
        <v>65</v>
      </c>
      <c r="D24" s="2">
        <v>413</v>
      </c>
      <c r="E24" s="2">
        <f t="shared" si="0"/>
        <v>26845</v>
      </c>
    </row>
    <row r="25" spans="1:5" ht="12.75">
      <c r="A25" t="s">
        <v>15</v>
      </c>
      <c r="B25">
        <v>1</v>
      </c>
      <c r="C25" s="2">
        <f t="shared" si="1"/>
        <v>64</v>
      </c>
      <c r="D25" s="2">
        <v>413</v>
      </c>
      <c r="E25" s="2">
        <f t="shared" si="0"/>
        <v>26432</v>
      </c>
    </row>
    <row r="26" spans="1:7" ht="12.75">
      <c r="A26" t="s">
        <v>22</v>
      </c>
      <c r="C26" s="2">
        <f>SUM(C14:C25)</f>
        <v>829</v>
      </c>
      <c r="D26" s="2"/>
      <c r="E26" s="2"/>
      <c r="G26" s="10"/>
    </row>
    <row r="27" spans="1:5" ht="12.75">
      <c r="A27" t="s">
        <v>26</v>
      </c>
      <c r="C27" s="2">
        <v>76</v>
      </c>
      <c r="D27" s="2"/>
      <c r="E27" s="2"/>
    </row>
    <row r="28" spans="1:5" ht="12.75">
      <c r="A28" t="s">
        <v>30</v>
      </c>
      <c r="C28" s="7">
        <f>SUM(C27*12)</f>
        <v>912</v>
      </c>
      <c r="D28" s="2"/>
      <c r="E28" s="2"/>
    </row>
    <row r="29" spans="3:5" ht="12.75">
      <c r="C29" s="7"/>
      <c r="D29" s="2"/>
      <c r="E29" s="2"/>
    </row>
    <row r="30" spans="1:5" ht="12.75">
      <c r="A30" t="s">
        <v>17</v>
      </c>
      <c r="C30" s="1"/>
      <c r="D30" s="2"/>
      <c r="E30" s="9">
        <f>SUM(E14:E25)</f>
        <v>342347</v>
      </c>
    </row>
    <row r="31" spans="4:5" ht="12.75">
      <c r="D31" s="2"/>
      <c r="E31" s="9"/>
    </row>
    <row r="32" spans="1:6" ht="12.75">
      <c r="A32" t="s">
        <v>16</v>
      </c>
      <c r="D32" s="2"/>
      <c r="E32" s="9">
        <f>SUM(E30-E10)</f>
        <v>-84733</v>
      </c>
      <c r="F32" t="s">
        <v>20</v>
      </c>
    </row>
    <row r="33" spans="4:5" ht="12.75">
      <c r="D33" s="2"/>
      <c r="E33" s="1"/>
    </row>
    <row r="34" spans="1:4" ht="12.75">
      <c r="A34" t="s">
        <v>19</v>
      </c>
      <c r="B34" s="1"/>
      <c r="D34" s="2"/>
    </row>
    <row r="35" spans="1:4" ht="12.75">
      <c r="A35" t="s">
        <v>18</v>
      </c>
      <c r="B35" s="1"/>
      <c r="D35" s="2"/>
    </row>
    <row r="36" spans="1:5" ht="12.75">
      <c r="A36" t="s">
        <v>33</v>
      </c>
      <c r="E36" s="1"/>
    </row>
    <row r="37" ht="12.75">
      <c r="E37" s="1"/>
    </row>
    <row r="38" spans="4:5" ht="12.75">
      <c r="D38" s="9"/>
      <c r="E38" s="1"/>
    </row>
    <row r="39" spans="4:5" ht="12.75">
      <c r="D39" s="9"/>
      <c r="E39" s="1"/>
    </row>
    <row r="40" ht="12.75">
      <c r="E40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H22453</cp:lastModifiedBy>
  <cp:lastPrinted>2008-07-09T15:37:09Z</cp:lastPrinted>
  <dcterms:created xsi:type="dcterms:W3CDTF">2005-03-08T13:55:23Z</dcterms:created>
  <dcterms:modified xsi:type="dcterms:W3CDTF">2008-12-17T19:21:06Z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102963936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Laure.Rawson@hud.gov</vt:lpwstr>
  </property>
  <property fmtid="{D5CDD505-2E9C-101B-9397-08002B2CF9AE}" pid="6" name="_AuthorEmailDisplayName">
    <vt:lpwstr>Rawson, Laure</vt:lpwstr>
  </property>
  <property fmtid="{D5CDD505-2E9C-101B-9397-08002B2CF9AE}" pid="7" name="_PreviousAdHocReviewCycleID">
    <vt:i4>1173253620</vt:i4>
  </property>
</Properties>
</file>