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<sst xmlns="http://schemas.openxmlformats.org/spreadsheetml/2006/main" count="47" uniqueCount="42">
  <si>
    <t>INITIAL PROPOSAL</t>
  </si>
  <si>
    <t>TOTAL</t>
  </si>
  <si>
    <t>COSTS</t>
  </si>
  <si>
    <t>EXCLUSIONS/</t>
  </si>
  <si>
    <t>INDIRECT</t>
  </si>
  <si>
    <t>DIRECT</t>
  </si>
  <si>
    <t>HUD</t>
  </si>
  <si>
    <t>DOL</t>
  </si>
  <si>
    <t>PRIVATE</t>
  </si>
  <si>
    <t>BUDGET CATEGORY</t>
  </si>
  <si>
    <t>ALL FUNDS</t>
  </si>
  <si>
    <t>UNALLOW-ABLES</t>
  </si>
  <si>
    <t>PROGRAM</t>
  </si>
  <si>
    <t>PROGRAMS</t>
  </si>
  <si>
    <t>Salaries</t>
  </si>
  <si>
    <t>Fringe Benefits</t>
  </si>
  <si>
    <t>Legal Services</t>
  </si>
  <si>
    <t>Consultants</t>
  </si>
  <si>
    <t>Staff Travel</t>
  </si>
  <si>
    <t>Bad Debts</t>
  </si>
  <si>
    <t>Subcontracts</t>
  </si>
  <si>
    <t>Equip. Purchases</t>
  </si>
  <si>
    <t>Equip. Mtce.</t>
  </si>
  <si>
    <t>Equip. Rental</t>
  </si>
  <si>
    <t>Depreciation</t>
  </si>
  <si>
    <t>Office Rent</t>
  </si>
  <si>
    <t>Telephone</t>
  </si>
  <si>
    <t>Entertainment</t>
  </si>
  <si>
    <t>Reproduction</t>
  </si>
  <si>
    <t>Subscriptions</t>
  </si>
  <si>
    <t>Advertising</t>
  </si>
  <si>
    <t>Miscellaneous</t>
  </si>
  <si>
    <t>Rate Computation:</t>
  </si>
  <si>
    <t>I/C Pool</t>
  </si>
  <si>
    <t>{Amounts shown are for</t>
  </si>
  <si>
    <t>($378,040 + $113,412) =</t>
  </si>
  <si>
    <t>Base(Dir S/W &amp; FB)</t>
  </si>
  <si>
    <t>=</t>
  </si>
  <si>
    <t>illustrative purposes only}</t>
  </si>
  <si>
    <t>Case Study Government Programs R Us</t>
  </si>
  <si>
    <t>GPRU, Inc.  Indirect Cost Rate Proposal</t>
  </si>
  <si>
    <t>ATTACHMENT 6        (SEE ALSO ATTACHMENT 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</si>
</sst>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7">
    <font>
      <sz val="10"/>
      <name val="Arial"/>
      <family val="0"/>
    </font>
    <font>
      <b/>
      <sz val="20"/>
      <name val="Arial"/>
      <family val="2"/>
    </font>
    <font>
      <b/>
      <i/>
      <sz val="20"/>
      <name val="Arial"/>
      <family val="2"/>
    </font>
    <font>
      <b/>
      <u val="single"/>
      <sz val="20"/>
      <name val="Arial"/>
      <family val="2"/>
    </font>
    <font>
      <b/>
      <i/>
      <u val="single"/>
      <sz val="20"/>
      <name val="Arial"/>
      <family val="2"/>
    </font>
    <font>
      <b/>
      <u val="double"/>
      <sz val="20"/>
      <name val="Arial"/>
      <family val="2"/>
    </font>
    <font>
      <b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5" fontId="1" fillId="0" borderId="2" xfId="0" applyNumberFormat="1" applyFont="1" applyBorder="1" applyAlignment="1" applyProtection="1">
      <alignment horizontal="center"/>
      <protection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5" fontId="1" fillId="0" borderId="0" xfId="0" applyNumberFormat="1" applyFont="1" applyBorder="1" applyAlignment="1" applyProtection="1">
      <alignment horizontal="center"/>
      <protection/>
    </xf>
    <xf numFmtId="0" fontId="6" fillId="2" borderId="2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 wrapText="1"/>
    </xf>
    <xf numFmtId="164" fontId="1" fillId="2" borderId="0" xfId="0" applyNumberFormat="1" applyFont="1" applyFill="1" applyAlignment="1">
      <alignment horizontal="centerContinuous"/>
    </xf>
    <xf numFmtId="164" fontId="1" fillId="2" borderId="5" xfId="0" applyNumberFormat="1" applyFont="1" applyFill="1" applyBorder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 wrapText="1"/>
    </xf>
    <xf numFmtId="164" fontId="1" fillId="0" borderId="5" xfId="0" applyNumberFormat="1" applyFont="1" applyBorder="1" applyAlignment="1">
      <alignment horizontal="centerContinuous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164" fontId="1" fillId="0" borderId="5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1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wrapText="1"/>
    </xf>
    <xf numFmtId="164" fontId="3" fillId="0" borderId="5" xfId="0" applyNumberFormat="1" applyFont="1" applyBorder="1" applyAlignment="1">
      <alignment horizontal="center"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wrapText="1"/>
      <protection/>
    </xf>
    <xf numFmtId="164" fontId="1" fillId="3" borderId="0" xfId="0" applyNumberFormat="1" applyFont="1" applyFill="1" applyAlignment="1" applyProtection="1">
      <alignment/>
      <protection/>
    </xf>
    <xf numFmtId="164" fontId="1" fillId="4" borderId="0" xfId="0" applyNumberFormat="1" applyFont="1" applyFill="1" applyAlignment="1" applyProtection="1">
      <alignment/>
      <protection/>
    </xf>
    <xf numFmtId="164" fontId="1" fillId="0" borderId="5" xfId="0" applyNumberFormat="1" applyFont="1" applyBorder="1" applyAlignment="1" applyProtection="1">
      <alignment/>
      <protection/>
    </xf>
    <xf numFmtId="164" fontId="1" fillId="3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164" fontId="3" fillId="0" borderId="0" xfId="0" applyNumberFormat="1" applyFont="1" applyAlignment="1">
      <alignment wrapText="1"/>
    </xf>
    <xf numFmtId="164" fontId="3" fillId="3" borderId="0" xfId="0" applyNumberFormat="1" applyFont="1" applyFill="1" applyAlignment="1">
      <alignment/>
    </xf>
    <xf numFmtId="164" fontId="3" fillId="0" borderId="5" xfId="0" applyNumberFormat="1" applyFont="1" applyBorder="1" applyAlignment="1">
      <alignment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wrapText="1"/>
      <protection/>
    </xf>
    <xf numFmtId="164" fontId="5" fillId="3" borderId="0" xfId="0" applyNumberFormat="1" applyFont="1" applyFill="1" applyAlignment="1" applyProtection="1">
      <alignment/>
      <protection/>
    </xf>
    <xf numFmtId="164" fontId="5" fillId="0" borderId="5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 applyProtection="1">
      <alignment horizontal="center"/>
      <protection/>
    </xf>
    <xf numFmtId="164" fontId="1" fillId="0" borderId="4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50" zoomScaleNormal="50" workbookViewId="0" topLeftCell="B22">
      <selection activeCell="D27" sqref="D27"/>
    </sheetView>
  </sheetViews>
  <sheetFormatPr defaultColWidth="11.00390625" defaultRowHeight="12.75"/>
  <cols>
    <col min="1" max="1" width="44.7109375" style="2" customWidth="1"/>
    <col min="2" max="2" width="21.57421875" style="2" customWidth="1"/>
    <col min="3" max="3" width="25.00390625" style="24" customWidth="1"/>
    <col min="4" max="4" width="15.421875" style="24" customWidth="1"/>
    <col min="5" max="5" width="29.421875" style="25" customWidth="1"/>
    <col min="6" max="6" width="23.28125" style="24" customWidth="1"/>
    <col min="7" max="7" width="22.00390625" style="24" customWidth="1"/>
    <col min="8" max="8" width="22.140625" style="24" customWidth="1"/>
    <col min="9" max="9" width="22.28125" style="24" customWidth="1"/>
    <col min="10" max="10" width="23.421875" style="24" customWidth="1"/>
    <col min="11" max="11" width="1.8515625" style="2" customWidth="1"/>
    <col min="12" max="16384" width="11.00390625" style="2" customWidth="1"/>
  </cols>
  <sheetData>
    <row r="1" spans="1:10" ht="26.25">
      <c r="A1" s="1" t="s">
        <v>41</v>
      </c>
      <c r="B1" s="10"/>
      <c r="C1" s="17"/>
      <c r="D1" s="17"/>
      <c r="E1" s="18"/>
      <c r="F1" s="17"/>
      <c r="G1" s="17"/>
      <c r="H1" s="17"/>
      <c r="I1" s="19" t="s">
        <v>0</v>
      </c>
      <c r="J1" s="20"/>
    </row>
    <row r="2" spans="1:10" ht="27.75">
      <c r="A2" s="15" t="s">
        <v>39</v>
      </c>
      <c r="B2" s="16"/>
      <c r="C2" s="21"/>
      <c r="D2" s="21"/>
      <c r="E2" s="22"/>
      <c r="F2" s="21"/>
      <c r="G2" s="21"/>
      <c r="H2" s="19"/>
      <c r="I2" s="19"/>
      <c r="J2" s="20"/>
    </row>
    <row r="3" spans="1:10" ht="27.75">
      <c r="A3" s="15" t="s">
        <v>40</v>
      </c>
      <c r="B3" s="16"/>
      <c r="C3" s="21"/>
      <c r="D3" s="21"/>
      <c r="E3" s="22"/>
      <c r="F3" s="21"/>
      <c r="G3" s="21"/>
      <c r="H3" s="19"/>
      <c r="I3" s="19"/>
      <c r="J3" s="20"/>
    </row>
    <row r="4" spans="1:10" ht="26.25">
      <c r="A4" s="3"/>
      <c r="B4" s="10"/>
      <c r="C4" s="17"/>
      <c r="D4" s="17"/>
      <c r="E4" s="18"/>
      <c r="F4" s="17"/>
      <c r="G4" s="17"/>
      <c r="H4" s="17"/>
      <c r="I4" s="17"/>
      <c r="J4" s="23"/>
    </row>
    <row r="5" spans="1:10" ht="26.25">
      <c r="A5" s="4"/>
      <c r="B5" s="11"/>
      <c r="J5" s="26"/>
    </row>
    <row r="6" spans="1:10" ht="26.25">
      <c r="A6" s="4"/>
      <c r="B6" s="11"/>
      <c r="C6" s="27" t="s">
        <v>1</v>
      </c>
      <c r="E6" s="28"/>
      <c r="G6" s="27" t="s">
        <v>1</v>
      </c>
      <c r="J6" s="26"/>
    </row>
    <row r="7" spans="1:10" ht="51.75">
      <c r="A7" s="4"/>
      <c r="B7" s="11"/>
      <c r="C7" s="27" t="s">
        <v>2</v>
      </c>
      <c r="E7" s="29" t="s">
        <v>3</v>
      </c>
      <c r="F7" s="27" t="s">
        <v>4</v>
      </c>
      <c r="G7" s="27" t="s">
        <v>5</v>
      </c>
      <c r="H7" s="27" t="s">
        <v>6</v>
      </c>
      <c r="I7" s="27" t="s">
        <v>7</v>
      </c>
      <c r="J7" s="30" t="s">
        <v>8</v>
      </c>
    </row>
    <row r="8" spans="1:10" ht="51.75">
      <c r="A8" s="5" t="s">
        <v>9</v>
      </c>
      <c r="B8" s="12"/>
      <c r="C8" s="31" t="s">
        <v>10</v>
      </c>
      <c r="D8" s="32"/>
      <c r="E8" s="33" t="s">
        <v>11</v>
      </c>
      <c r="F8" s="31" t="s">
        <v>2</v>
      </c>
      <c r="G8" s="31" t="s">
        <v>2</v>
      </c>
      <c r="H8" s="31" t="s">
        <v>12</v>
      </c>
      <c r="I8" s="31" t="s">
        <v>12</v>
      </c>
      <c r="J8" s="34" t="s">
        <v>13</v>
      </c>
    </row>
    <row r="9" spans="1:10" ht="26.25">
      <c r="A9" s="4"/>
      <c r="B9" s="11"/>
      <c r="J9" s="26"/>
    </row>
    <row r="10" spans="1:10" ht="26.25">
      <c r="A10" s="6" t="s">
        <v>14</v>
      </c>
      <c r="B10" s="13"/>
      <c r="C10" s="35">
        <f aca="true" t="shared" si="0" ref="C10:C27">SUM(E10:G10)</f>
        <v>473040</v>
      </c>
      <c r="D10" s="35"/>
      <c r="E10" s="36"/>
      <c r="F10" s="37">
        <v>95000</v>
      </c>
      <c r="G10" s="38">
        <f aca="true" t="shared" si="1" ref="G10:G27">SUM(H10:J10)</f>
        <v>378040</v>
      </c>
      <c r="H10" s="35">
        <v>115800</v>
      </c>
      <c r="I10" s="35">
        <v>179200</v>
      </c>
      <c r="J10" s="39">
        <v>83040</v>
      </c>
    </row>
    <row r="11" spans="1:10" ht="26.25">
      <c r="A11" s="6" t="s">
        <v>15</v>
      </c>
      <c r="B11" s="13"/>
      <c r="C11" s="24">
        <f t="shared" si="0"/>
        <v>141912</v>
      </c>
      <c r="F11" s="40">
        <f>F10*0.3</f>
        <v>28500</v>
      </c>
      <c r="G11" s="41">
        <f t="shared" si="1"/>
        <v>113412</v>
      </c>
      <c r="H11" s="24">
        <f>H10*0.3</f>
        <v>34740</v>
      </c>
      <c r="I11" s="24">
        <f>I10*0.3</f>
        <v>53760</v>
      </c>
      <c r="J11" s="26">
        <f>J10*0.3</f>
        <v>24912</v>
      </c>
    </row>
    <row r="12" spans="1:10" ht="26.25">
      <c r="A12" s="6" t="s">
        <v>16</v>
      </c>
      <c r="B12" s="13"/>
      <c r="C12" s="24">
        <f t="shared" si="0"/>
        <v>4300</v>
      </c>
      <c r="F12" s="40">
        <v>3000</v>
      </c>
      <c r="G12" s="24">
        <f t="shared" si="1"/>
        <v>1300</v>
      </c>
      <c r="H12" s="24">
        <v>500</v>
      </c>
      <c r="I12" s="24">
        <v>500</v>
      </c>
      <c r="J12" s="26">
        <v>300</v>
      </c>
    </row>
    <row r="13" spans="1:10" ht="26.25">
      <c r="A13" s="6" t="s">
        <v>17</v>
      </c>
      <c r="B13" s="13"/>
      <c r="C13" s="24">
        <f t="shared" si="0"/>
        <v>4900</v>
      </c>
      <c r="F13" s="40">
        <v>4000</v>
      </c>
      <c r="G13" s="24">
        <f t="shared" si="1"/>
        <v>900</v>
      </c>
      <c r="J13" s="26">
        <v>900</v>
      </c>
    </row>
    <row r="14" spans="1:10" ht="26.25">
      <c r="A14" s="6" t="s">
        <v>18</v>
      </c>
      <c r="B14" s="13"/>
      <c r="C14" s="24">
        <f t="shared" si="0"/>
        <v>16400</v>
      </c>
      <c r="F14" s="40">
        <v>8000</v>
      </c>
      <c r="G14" s="24">
        <f t="shared" si="1"/>
        <v>8400</v>
      </c>
      <c r="H14" s="24">
        <v>3200</v>
      </c>
      <c r="I14" s="24">
        <v>4100</v>
      </c>
      <c r="J14" s="26">
        <v>1100</v>
      </c>
    </row>
    <row r="15" spans="1:10" ht="26.25">
      <c r="A15" s="6" t="s">
        <v>19</v>
      </c>
      <c r="B15" s="13"/>
      <c r="C15" s="24">
        <f t="shared" si="0"/>
        <v>1300</v>
      </c>
      <c r="E15" s="25">
        <v>1300</v>
      </c>
      <c r="F15" s="40">
        <v>0</v>
      </c>
      <c r="G15" s="24">
        <f t="shared" si="1"/>
        <v>0</v>
      </c>
      <c r="J15" s="26"/>
    </row>
    <row r="16" spans="1:10" ht="26.25">
      <c r="A16" s="6" t="s">
        <v>20</v>
      </c>
      <c r="B16" s="13"/>
      <c r="C16" s="24">
        <f t="shared" si="0"/>
        <v>13650</v>
      </c>
      <c r="F16" s="40">
        <v>0</v>
      </c>
      <c r="G16" s="24">
        <f t="shared" si="1"/>
        <v>13650</v>
      </c>
      <c r="H16" s="24">
        <v>6500</v>
      </c>
      <c r="I16" s="24">
        <v>7150</v>
      </c>
      <c r="J16" s="26"/>
    </row>
    <row r="17" spans="1:10" ht="26.25">
      <c r="A17" s="6" t="s">
        <v>21</v>
      </c>
      <c r="B17" s="13"/>
      <c r="C17" s="24">
        <f t="shared" si="0"/>
        <v>12750</v>
      </c>
      <c r="F17" s="40">
        <v>9000</v>
      </c>
      <c r="G17" s="24">
        <f t="shared" si="1"/>
        <v>3750</v>
      </c>
      <c r="H17" s="24">
        <v>1550</v>
      </c>
      <c r="I17" s="24">
        <v>2000</v>
      </c>
      <c r="J17" s="26">
        <v>200</v>
      </c>
    </row>
    <row r="18" spans="1:10" ht="26.25">
      <c r="A18" s="6" t="s">
        <v>22</v>
      </c>
      <c r="B18" s="13"/>
      <c r="C18" s="24">
        <f t="shared" si="0"/>
        <v>800</v>
      </c>
      <c r="F18" s="40">
        <v>240</v>
      </c>
      <c r="G18" s="24">
        <f t="shared" si="1"/>
        <v>560</v>
      </c>
      <c r="H18" s="24">
        <v>280</v>
      </c>
      <c r="I18" s="24">
        <v>280</v>
      </c>
      <c r="J18" s="26"/>
    </row>
    <row r="19" spans="1:10" ht="26.25">
      <c r="A19" s="6" t="s">
        <v>23</v>
      </c>
      <c r="B19" s="13"/>
      <c r="C19" s="24">
        <f t="shared" si="0"/>
        <v>3890</v>
      </c>
      <c r="F19" s="40">
        <v>340</v>
      </c>
      <c r="G19" s="24">
        <f t="shared" si="1"/>
        <v>3550</v>
      </c>
      <c r="H19" s="24">
        <v>1000</v>
      </c>
      <c r="I19" s="24">
        <v>2000</v>
      </c>
      <c r="J19" s="26">
        <v>550</v>
      </c>
    </row>
    <row r="20" spans="1:10" ht="26.25">
      <c r="A20" s="6" t="s">
        <v>24</v>
      </c>
      <c r="B20" s="13"/>
      <c r="C20" s="24">
        <f t="shared" si="0"/>
        <v>3990</v>
      </c>
      <c r="F20" s="40">
        <v>3990</v>
      </c>
      <c r="G20" s="24">
        <f t="shared" si="1"/>
        <v>0</v>
      </c>
      <c r="J20" s="26"/>
    </row>
    <row r="21" spans="1:10" ht="26.25">
      <c r="A21" s="6" t="s">
        <v>25</v>
      </c>
      <c r="B21" s="13"/>
      <c r="C21" s="24">
        <f t="shared" si="0"/>
        <v>24000</v>
      </c>
      <c r="F21" s="40">
        <v>8000</v>
      </c>
      <c r="G21" s="24">
        <f t="shared" si="1"/>
        <v>16000</v>
      </c>
      <c r="H21" s="24">
        <v>5000</v>
      </c>
      <c r="I21" s="24">
        <v>8000</v>
      </c>
      <c r="J21" s="26">
        <v>3000</v>
      </c>
    </row>
    <row r="22" spans="1:10" ht="26.25">
      <c r="A22" s="6" t="s">
        <v>26</v>
      </c>
      <c r="B22" s="13"/>
      <c r="C22" s="24">
        <f t="shared" si="0"/>
        <v>2080</v>
      </c>
      <c r="F22" s="40">
        <v>900</v>
      </c>
      <c r="G22" s="24">
        <f t="shared" si="1"/>
        <v>1180</v>
      </c>
      <c r="H22" s="24">
        <v>410</v>
      </c>
      <c r="I22" s="24">
        <v>650</v>
      </c>
      <c r="J22" s="26">
        <v>120</v>
      </c>
    </row>
    <row r="23" spans="1:10" ht="26.25">
      <c r="A23" s="6" t="s">
        <v>27</v>
      </c>
      <c r="B23" s="13"/>
      <c r="C23" s="24">
        <f t="shared" si="0"/>
        <v>1350</v>
      </c>
      <c r="F23" s="40">
        <v>850</v>
      </c>
      <c r="G23" s="24">
        <f t="shared" si="1"/>
        <v>500</v>
      </c>
      <c r="J23" s="26">
        <v>500</v>
      </c>
    </row>
    <row r="24" spans="1:10" ht="26.25">
      <c r="A24" s="6" t="s">
        <v>28</v>
      </c>
      <c r="B24" s="13"/>
      <c r="C24" s="24">
        <f t="shared" si="0"/>
        <v>450</v>
      </c>
      <c r="F24" s="40">
        <v>300</v>
      </c>
      <c r="G24" s="24">
        <f t="shared" si="1"/>
        <v>150</v>
      </c>
      <c r="H24" s="24">
        <v>50</v>
      </c>
      <c r="I24" s="24">
        <v>100</v>
      </c>
      <c r="J24" s="26"/>
    </row>
    <row r="25" spans="1:10" ht="26.25">
      <c r="A25" s="6" t="s">
        <v>29</v>
      </c>
      <c r="B25" s="13"/>
      <c r="C25" s="24">
        <f t="shared" si="0"/>
        <v>490</v>
      </c>
      <c r="F25" s="40">
        <v>350</v>
      </c>
      <c r="G25" s="24">
        <f t="shared" si="1"/>
        <v>140</v>
      </c>
      <c r="H25" s="24">
        <v>55</v>
      </c>
      <c r="I25" s="24">
        <v>85</v>
      </c>
      <c r="J25" s="26"/>
    </row>
    <row r="26" spans="1:10" ht="26.25">
      <c r="A26" s="6" t="s">
        <v>30</v>
      </c>
      <c r="B26" s="13"/>
      <c r="C26" s="24">
        <f t="shared" si="0"/>
        <v>1055</v>
      </c>
      <c r="F26" s="40">
        <v>300</v>
      </c>
      <c r="G26" s="24">
        <f t="shared" si="1"/>
        <v>755</v>
      </c>
      <c r="H26" s="24">
        <v>300</v>
      </c>
      <c r="I26" s="24">
        <v>455</v>
      </c>
      <c r="J26" s="26"/>
    </row>
    <row r="27" spans="1:10" ht="26.25">
      <c r="A27" s="6" t="s">
        <v>31</v>
      </c>
      <c r="B27" s="13"/>
      <c r="C27" s="32">
        <f t="shared" si="0"/>
        <v>9310</v>
      </c>
      <c r="D27" s="32"/>
      <c r="E27" s="42"/>
      <c r="F27" s="43">
        <v>4200</v>
      </c>
      <c r="G27" s="32">
        <f t="shared" si="1"/>
        <v>5110</v>
      </c>
      <c r="H27" s="32">
        <v>1350</v>
      </c>
      <c r="I27" s="32">
        <v>2810</v>
      </c>
      <c r="J27" s="44">
        <v>950</v>
      </c>
    </row>
    <row r="28" spans="1:10" ht="26.25">
      <c r="A28" s="4"/>
      <c r="B28" s="11"/>
      <c r="F28" s="40"/>
      <c r="J28" s="26"/>
    </row>
    <row r="29" spans="1:10" ht="26.25">
      <c r="A29" s="7" t="s">
        <v>1</v>
      </c>
      <c r="B29" s="14"/>
      <c r="C29" s="45">
        <f>SUM(E29:G29)</f>
        <v>715667</v>
      </c>
      <c r="D29" s="45"/>
      <c r="E29" s="46">
        <f>SUM(E9:E28)</f>
        <v>1300</v>
      </c>
      <c r="F29" s="47">
        <f>SUM(F9:F28)</f>
        <v>166970</v>
      </c>
      <c r="G29" s="45">
        <f>SUM(H29:J29)</f>
        <v>547397</v>
      </c>
      <c r="H29" s="45">
        <f>SUM(H9:H28)</f>
        <v>170735</v>
      </c>
      <c r="I29" s="45">
        <f>SUM(I9:I28)</f>
        <v>261090</v>
      </c>
      <c r="J29" s="48">
        <f>SUM(J9:J28)</f>
        <v>115572</v>
      </c>
    </row>
    <row r="30" spans="1:10" ht="26.25">
      <c r="A30" s="4"/>
      <c r="B30" s="11"/>
      <c r="J30" s="26"/>
    </row>
    <row r="31" spans="1:10" ht="26.25">
      <c r="A31" s="4"/>
      <c r="B31" s="11"/>
      <c r="C31" s="27" t="s">
        <v>32</v>
      </c>
      <c r="J31" s="26"/>
    </row>
    <row r="32" spans="1:10" ht="26.25">
      <c r="A32" s="4"/>
      <c r="B32" s="11"/>
      <c r="C32" s="32">
        <f>F29</f>
        <v>166970</v>
      </c>
      <c r="E32" s="42" t="s">
        <v>33</v>
      </c>
      <c r="I32" s="27" t="s">
        <v>34</v>
      </c>
      <c r="J32" s="26"/>
    </row>
    <row r="33" spans="1:10" ht="52.5">
      <c r="A33" s="8" t="s">
        <v>35</v>
      </c>
      <c r="B33" s="9"/>
      <c r="C33" s="49">
        <f>G10+G11</f>
        <v>491452</v>
      </c>
      <c r="D33" s="50"/>
      <c r="E33" s="51" t="s">
        <v>36</v>
      </c>
      <c r="F33" s="52" t="s">
        <v>37</v>
      </c>
      <c r="G33" s="53">
        <f>C32/C33</f>
        <v>0.33974833757925493</v>
      </c>
      <c r="H33" s="50"/>
      <c r="I33" s="54" t="s">
        <v>38</v>
      </c>
      <c r="J33" s="55"/>
    </row>
  </sheetData>
  <printOptions gridLines="1" headings="1"/>
  <pageMargins left="0.5" right="0.5" top="0.5" bottom="0.5" header="0.5" footer="0.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VIVECA MILLER</dc:creator>
  <cp:keywords/>
  <dc:description/>
  <cp:lastModifiedBy>M. Viveca Miller</cp:lastModifiedBy>
  <cp:lastPrinted>2002-11-25T15:27:58Z</cp:lastPrinted>
  <dcterms:created xsi:type="dcterms:W3CDTF">2002-05-22T13:06:12Z</dcterms:created>
  <dcterms:modified xsi:type="dcterms:W3CDTF">2002-11-25T15:28:47Z</dcterms:modified>
  <cp:category/>
  <cp:version/>
  <cp:contentType/>
  <cp:contentStatus/>
</cp:coreProperties>
</file>