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410" firstSheet="2" activeTab="8"/>
  </bookViews>
  <sheets>
    <sheet name="TIMELIMT" sheetId="1" r:id="rId1"/>
    <sheet name="TLMONTHS" sheetId="2" r:id="rId2"/>
    <sheet name="TLMONPCT" sheetId="3" r:id="rId3"/>
    <sheet name="TLMONPCT2" sheetId="4" r:id="rId4"/>
    <sheet name="TLEXACRL" sheetId="5" r:id="rId5"/>
    <sheet name="TLEXACRL_PCT" sheetId="6" r:id="rId6"/>
    <sheet name="TLEXTERM" sheetId="7" r:id="rId7"/>
    <sheet name="TLEXTERM_PCT" sheetId="8" r:id="rId8"/>
    <sheet name="AVG_CM" sheetId="9" r:id="rId9"/>
  </sheets>
  <definedNames/>
  <calcPr fullCalcOnLoad="1"/>
</workbook>
</file>

<file path=xl/sharedStrings.xml><?xml version="1.0" encoding="utf-8"?>
<sst xmlns="http://schemas.openxmlformats.org/spreadsheetml/2006/main" count="866" uniqueCount="118">
  <si>
    <t>TEMPORARY ASSISTANCE FOR NEEDY FAMILIES</t>
  </si>
  <si>
    <t>TANF FEDERAL FIVE-YEAR TIME LIMIT</t>
  </si>
  <si>
    <t>STATE</t>
  </si>
  <si>
    <t>ZERO</t>
  </si>
  <si>
    <t>13 - 24</t>
  </si>
  <si>
    <t>25 - 36</t>
  </si>
  <si>
    <t>37 - 48</t>
  </si>
  <si>
    <t>OVER 60</t>
  </si>
  <si>
    <t xml:space="preserve">AVERAGE MONTHLY NUMBER OF </t>
  </si>
  <si>
    <t>01 - 12</t>
  </si>
  <si>
    <t>NUMBER OF FAMILIES EXEMPT FROM ACCURAL OF MONTHS</t>
  </si>
  <si>
    <t>EXEMPT FROM ACCURAL OF MONTHS</t>
  </si>
  <si>
    <t>NO HOH</t>
  </si>
  <si>
    <t>STATE FUNDED</t>
  </si>
  <si>
    <t>LIVING IN INDIAN COUNTRY</t>
  </si>
  <si>
    <t>APPROVED WELFARE WAIVER</t>
  </si>
  <si>
    <t>NUMBER OF FAMILIES EXEMPT FROM TERMINATION OF ASSISTANCE</t>
  </si>
  <si>
    <t>EXEMPT FROM TERMINATION OF ASSISTANCE</t>
  </si>
  <si>
    <t>TOTAL</t>
  </si>
  <si>
    <t>HARDSHIP EXEMPTION</t>
  </si>
  <si>
    <t>DOMESTIC VIOLENCE WAIVER</t>
  </si>
  <si>
    <t>ADULT ONLY WAIVER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</si>
  <si>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</si>
  <si>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</si>
  <si>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</si>
  <si>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</si>
  <si>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</si>
  <si>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</si>
  <si>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</si>
  <si>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</si>
  <si>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</si>
  <si>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</si>
  <si>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</si>
  <si>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</si>
  <si>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</si>
  <si>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</si>
  <si>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</si>
  <si>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</si>
  <si>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</si>
  <si>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</si>
  <si>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</si>
  <si>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</si>
  <si>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</si>
  <si>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</si>
  <si>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</si>
  <si>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</si>
  <si>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</si>
  <si>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</si>
  <si>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</si>
  <si>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</si>
  <si>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</si>
  <si>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</si>
  <si>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</si>
  <si>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</si>
  <si>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</si>
  <si>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</si>
  <si>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</si>
  <si>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</si>
  <si>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</si>
  <si>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</si>
  <si>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</si>
  <si>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</si>
  <si>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</si>
  <si>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</si>
  <si>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</si>
  <si>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</si>
  <si>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</si>
  <si>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</si>
  <si>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</si>
  <si>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</si>
  <si>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.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</si>
  <si>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</si>
  <si>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</si>
  <si>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</si>
  <si>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</si>
  <si>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</si>
  <si>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</si>
  <si>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</si>
  <si>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 xml:space="preserve"> </t>
  </si>
  <si>
    <t xml:space="preserve">AVERAGE MONTHLY FAMILIES WITH HOH RECEIVING </t>
  </si>
  <si>
    <t>ASSISTANCE</t>
  </si>
  <si>
    <t>ADHERENCE TO THE FEDERAL FIVE-YEAR TIME LIMIT</t>
  </si>
  <si>
    <t>49 - 54</t>
  </si>
  <si>
    <t>55 - 57</t>
  </si>
  <si>
    <t>NUMBER OF FAMILIES WITH MONTHS COUNTABLE TOWARD THE FEDERAL FIVE-YEAR TIME LIMIT</t>
  </si>
  <si>
    <t>AVERAGE MONTHLY NUMBER OF COUNTABLE MONTHS</t>
  </si>
  <si>
    <t>AVERAGE MONTHLY NUMBER OF</t>
  </si>
  <si>
    <t>AVERAGE MONTHLY NUMBER OF FAMILIES BY NUMBER OF  MONTHS COUNTABLE TOWARD THE FEDERAL FIVE-YEAR TIME LIMIT</t>
  </si>
  <si>
    <t>NUMBER OF FAMILIES WITH LESS THAN 60 COUNTABLE MONTHS</t>
  </si>
  <si>
    <t>NUMBER OF NON EXEMPT FAMILIES</t>
  </si>
  <si>
    <t>PERCENT OF TANF FAMILIES THAT RECEIVED ASSISTANCE FOR MORE THAN 60 COUNTABLE MONTHS DUE TO HARDSHIP OR DV WAIVER</t>
  </si>
  <si>
    <t>PERCENT BETWEEN FOUR AND FIVE YEARS</t>
  </si>
  <si>
    <t>PERCENT GREATER THAN FIVE YEARS</t>
  </si>
  <si>
    <t>PERCENT OFFAMILIES BY NUMBER OF  MONTHS COUNTABLE TOWARD THE FEDERAL FIVE-YEAR TIME LIMIT</t>
  </si>
  <si>
    <r>
      <t>1</t>
    </r>
    <r>
      <rPr>
        <sz val="12"/>
        <rFont val="Arial"/>
        <family val="0"/>
      </rPr>
      <t>/  Caseload as reported on TDR-Section Three (aggregated data).</t>
    </r>
  </si>
  <si>
    <r>
      <t xml:space="preserve">AVERAGE MONTHLY CASELOAD FY 2002    </t>
    </r>
    <r>
      <rPr>
        <b/>
        <u val="single"/>
        <sz val="12"/>
        <rFont val="Arial"/>
        <family val="2"/>
      </rPr>
      <t>1</t>
    </r>
    <r>
      <rPr>
        <b/>
        <sz val="12"/>
        <rFont val="Arial"/>
        <family val="2"/>
      </rPr>
      <t>/</t>
    </r>
  </si>
  <si>
    <r>
      <t xml:space="preserve">AVERAGE MONTHLY CASELOAD USED FOR FEDERAL FIVE-YEAR TIME LIMIT   </t>
    </r>
    <r>
      <rPr>
        <b/>
        <u val="single"/>
        <sz val="12"/>
        <rFont val="Arial"/>
        <family val="2"/>
      </rPr>
      <t>2</t>
    </r>
    <r>
      <rPr>
        <b/>
        <sz val="12"/>
        <rFont val="Arial"/>
        <family val="2"/>
      </rPr>
      <t>/</t>
    </r>
  </si>
  <si>
    <t>AVERAGE MONTHLY NUMBER OF TANF FAMILIES THAT RECEIVED ASSISTANCE FOR MORE THAN 60 COUNTABLE MONTHS DUE TO HARDSHIP OR DV WAIVER</t>
  </si>
  <si>
    <t>PERCENT OF FAMILIES EXEMPT FROM TERMINATION OF ASSISTANCE BY TYPE OF EXEMPTION</t>
  </si>
  <si>
    <r>
      <t xml:space="preserve">FAMILIES  </t>
    </r>
    <r>
      <rPr>
        <b/>
        <u val="single"/>
        <sz val="12"/>
        <rFont val="Arial"/>
        <family val="2"/>
      </rPr>
      <t>1</t>
    </r>
    <r>
      <rPr>
        <b/>
        <sz val="12"/>
        <rFont val="Arial"/>
        <family val="2"/>
      </rPr>
      <t>/</t>
    </r>
  </si>
  <si>
    <r>
      <t>1</t>
    </r>
    <r>
      <rPr>
        <sz val="12"/>
        <rFont val="Arial"/>
        <family val="0"/>
      </rPr>
      <t>/  Caseload estimated from TDR-Section One, disaggregated data.</t>
    </r>
  </si>
  <si>
    <r>
      <t xml:space="preserve">TOTAL NUMBER OF FAMILIES  </t>
    </r>
    <r>
      <rPr>
        <b/>
        <u val="single"/>
        <sz val="12"/>
        <rFont val="Arial"/>
        <family val="2"/>
      </rPr>
      <t>1</t>
    </r>
    <r>
      <rPr>
        <b/>
        <sz val="12"/>
        <rFont val="Arial"/>
        <family val="2"/>
      </rPr>
      <t>/</t>
    </r>
  </si>
  <si>
    <r>
      <t xml:space="preserve">TOTAL FAMILIES  </t>
    </r>
    <r>
      <rPr>
        <b/>
        <u val="single"/>
        <sz val="12"/>
        <rFont val="Arial"/>
        <family val="2"/>
      </rPr>
      <t>1</t>
    </r>
    <r>
      <rPr>
        <b/>
        <sz val="12"/>
        <rFont val="Arial"/>
        <family val="2"/>
      </rPr>
      <t>/</t>
    </r>
  </si>
  <si>
    <t>FAMILIES WITH HOH</t>
  </si>
  <si>
    <t>PERCENT ONE YEAR OR LESS</t>
  </si>
  <si>
    <t>FAMILIES WITH COUNTABLE MONTHS AS A PERCENT OF ALL FAMILIES RECEIVING ASSISTANCE</t>
  </si>
  <si>
    <t>FAMILIES WITH COUNTABLE MONTHS AS A PERCENT OF FAMILIES WITH A HEADS-OF-HOUSEHOLD RECEIVING ASSISTANCE</t>
  </si>
  <si>
    <t>NON EXEMPT FAMILIES</t>
  </si>
  <si>
    <t>FAMILIES WITH COUNTABLE MONTHS AS A PERCENT OF FAMILIES WITH HOH</t>
  </si>
  <si>
    <t>AVERAGE COUNTABLE MONTHS FOR FAMILIES WITH HOH</t>
  </si>
  <si>
    <t>FISCAL YEAR 2003</t>
  </si>
  <si>
    <r>
      <t xml:space="preserve">AVERAGE MONTHLY CASELOAD FY 2003    </t>
    </r>
    <r>
      <rPr>
        <b/>
        <u val="single"/>
        <sz val="12"/>
        <rFont val="Arial"/>
        <family val="2"/>
      </rPr>
      <t>1</t>
    </r>
    <r>
      <rPr>
        <b/>
        <sz val="12"/>
        <rFont val="Arial"/>
        <family val="2"/>
      </rPr>
      <t>/</t>
    </r>
  </si>
  <si>
    <t>ACF/OFA: 06-02-2004</t>
  </si>
  <si>
    <r>
      <t>2</t>
    </r>
    <r>
      <rPr>
        <sz val="12"/>
        <rFont val="Arial"/>
        <family val="0"/>
      </rPr>
      <t>/  The larger of FY 2002 and FY 2003 caseloads.</t>
    </r>
  </si>
  <si>
    <t>FAMILIES EXEMPT FROM ACCURAL OF MONTHS</t>
  </si>
  <si>
    <t xml:space="preserve"> AS A PERCENT OF FAMILIES WITH LESS THAN 60 COUNTABLE MONTHS</t>
  </si>
  <si>
    <t>ACF/OFA: 06-29-2004</t>
  </si>
  <si>
    <t>ACF/OFA:06-29-2004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</si>
</sst>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_(* #,##0.000_);_(* \(#,##0.000\);_(* &quot;-&quot;??_);_(@_)"/>
    <numFmt numFmtId="172" formatCode="0.0"/>
  </numFmts>
  <fonts count="4">
    <font>
      <sz val="12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1" xfId="15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170" fontId="0" fillId="0" borderId="2" xfId="19" applyNumberFormat="1" applyBorder="1" applyAlignment="1">
      <alignment/>
    </xf>
    <xf numFmtId="170" fontId="0" fillId="0" borderId="3" xfId="19" applyNumberFormat="1" applyBorder="1" applyAlignment="1">
      <alignment/>
    </xf>
    <xf numFmtId="170" fontId="0" fillId="0" borderId="1" xfId="19" applyNumberFormat="1" applyBorder="1" applyAlignment="1">
      <alignment/>
    </xf>
    <xf numFmtId="170" fontId="0" fillId="0" borderId="3" xfId="19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3" xfId="15" applyNumberFormat="1" applyAlignment="1">
      <alignment/>
    </xf>
    <xf numFmtId="165" fontId="0" fillId="0" borderId="5" xfId="15" applyNumberFormat="1" applyAlignment="1">
      <alignment/>
    </xf>
    <xf numFmtId="165" fontId="0" fillId="0" borderId="1" xfId="15" applyNumberFormat="1" applyAlignment="1">
      <alignment/>
    </xf>
    <xf numFmtId="165" fontId="0" fillId="0" borderId="6" xfId="15" applyNumberFormat="1" applyAlignment="1">
      <alignment/>
    </xf>
    <xf numFmtId="0" fontId="0" fillId="2" borderId="3" xfId="0" applyFill="1" applyBorder="1" applyAlignment="1">
      <alignment/>
    </xf>
    <xf numFmtId="165" fontId="0" fillId="2" borderId="3" xfId="15" applyNumberForma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0" xfId="0" applyFont="1" applyAlignment="1">
      <alignment horizontal="center"/>
    </xf>
    <xf numFmtId="165" fontId="0" fillId="0" borderId="3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170" fontId="0" fillId="0" borderId="2" xfId="19" applyNumberFormat="1" applyFont="1" applyBorder="1" applyAlignment="1">
      <alignment/>
    </xf>
    <xf numFmtId="170" fontId="0" fillId="2" borderId="3" xfId="0" applyNumberFormat="1" applyFill="1" applyBorder="1" applyAlignment="1">
      <alignment/>
    </xf>
    <xf numFmtId="170" fontId="1" fillId="2" borderId="3" xfId="0" applyNumberFormat="1" applyFont="1" applyFill="1" applyBorder="1" applyAlignment="1">
      <alignment/>
    </xf>
    <xf numFmtId="170" fontId="0" fillId="0" borderId="1" xfId="19" applyNumberFormat="1" applyFont="1" applyBorder="1" applyAlignment="1">
      <alignment/>
    </xf>
    <xf numFmtId="0" fontId="2" fillId="0" borderId="0" xfId="0" applyFont="1" applyAlignment="1">
      <alignment/>
    </xf>
    <xf numFmtId="170" fontId="0" fillId="2" borderId="3" xfId="19" applyNumberFormat="1" applyFill="1" applyBorder="1" applyAlignment="1">
      <alignment/>
    </xf>
    <xf numFmtId="170" fontId="0" fillId="0" borderId="3" xfId="19" applyNumberFormat="1" applyAlignment="1">
      <alignment/>
    </xf>
    <xf numFmtId="170" fontId="0" fillId="0" borderId="1" xfId="19" applyNumberFormat="1" applyAlignment="1">
      <alignment/>
    </xf>
    <xf numFmtId="170" fontId="1" fillId="2" borderId="3" xfId="19" applyNumberFormat="1" applyFont="1" applyFill="1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1" xfId="0" applyNumberFormat="1" applyBorder="1" applyAlignment="1">
      <alignment/>
    </xf>
    <xf numFmtId="165" fontId="1" fillId="0" borderId="8" xfId="0" applyNumberFormat="1" applyFont="1" applyBorder="1" applyAlignment="1">
      <alignment wrapText="1"/>
    </xf>
    <xf numFmtId="165" fontId="1" fillId="2" borderId="3" xfId="15" applyNumberFormat="1" applyFont="1" applyFill="1" applyBorder="1" applyAlignment="1">
      <alignment/>
    </xf>
    <xf numFmtId="170" fontId="0" fillId="0" borderId="3" xfId="19" applyNumberFormat="1" applyFont="1" applyAlignment="1">
      <alignment/>
    </xf>
    <xf numFmtId="165" fontId="0" fillId="2" borderId="3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B1">
      <selection activeCell="F5" sqref="F5"/>
    </sheetView>
  </sheetViews>
  <sheetFormatPr defaultColWidth="8.88671875" defaultRowHeight="15"/>
  <cols>
    <col min="1" max="1" width="16.88671875" style="0" customWidth="1"/>
    <col min="2" max="2" width="11.4453125" style="0" customWidth="1"/>
    <col min="3" max="3" width="12.77734375" style="0" customWidth="1"/>
    <col min="4" max="4" width="13.4453125" style="0" customWidth="1"/>
    <col min="5" max="5" width="17.3359375" style="0" customWidth="1"/>
    <col min="6" max="6" width="18.3359375" style="0" customWidth="1"/>
  </cols>
  <sheetData>
    <row r="1" spans="1:6" ht="15.75">
      <c r="A1" s="56" t="s">
        <v>0</v>
      </c>
      <c r="B1" s="56"/>
      <c r="C1" s="56"/>
      <c r="D1" s="56"/>
      <c r="E1" s="56"/>
      <c r="F1" s="56"/>
    </row>
    <row r="2" spans="1:6" ht="15.75">
      <c r="A2" s="56" t="s">
        <v>81</v>
      </c>
      <c r="B2" s="56"/>
      <c r="C2" s="56"/>
      <c r="D2" s="56"/>
      <c r="E2" s="56"/>
      <c r="F2" s="56"/>
    </row>
    <row r="3" spans="1:6" ht="15.75">
      <c r="A3" s="56" t="s">
        <v>110</v>
      </c>
      <c r="B3" s="56"/>
      <c r="C3" s="56"/>
      <c r="D3" s="56"/>
      <c r="E3" s="56"/>
      <c r="F3" s="56"/>
    </row>
    <row r="4" ht="15.75" thickBot="1"/>
    <row r="5" spans="1:6" ht="174" thickBot="1">
      <c r="A5" s="7" t="s">
        <v>2</v>
      </c>
      <c r="B5" s="8" t="s">
        <v>95</v>
      </c>
      <c r="C5" s="8" t="s">
        <v>111</v>
      </c>
      <c r="D5" s="8" t="s">
        <v>96</v>
      </c>
      <c r="E5" s="8" t="s">
        <v>97</v>
      </c>
      <c r="F5" s="8" t="s">
        <v>90</v>
      </c>
    </row>
    <row r="6" spans="1:6" ht="15.75">
      <c r="A6" s="25" t="s">
        <v>22</v>
      </c>
      <c r="B6" s="4">
        <f>SUM(B8:B66)</f>
        <v>2061555.166666667</v>
      </c>
      <c r="C6" s="13">
        <f>SUM(C8:C66)</f>
        <v>2029068.0000000002</v>
      </c>
      <c r="D6" s="4">
        <f>SUM(D8:D66)</f>
        <v>2100817.3333333335</v>
      </c>
      <c r="E6" s="4">
        <f>TLEXTERM!E8+TLEXTERM!F8</f>
        <v>36051</v>
      </c>
      <c r="F6" s="9">
        <f>E6/D6</f>
        <v>0.017160463895639348</v>
      </c>
    </row>
    <row r="7" spans="1:6" ht="15.75">
      <c r="A7" s="29"/>
      <c r="B7" s="18"/>
      <c r="C7" s="18"/>
      <c r="D7" s="18"/>
      <c r="E7" s="18"/>
      <c r="F7" s="18"/>
    </row>
    <row r="8" spans="1:6" ht="15.75">
      <c r="A8" s="30" t="s">
        <v>23</v>
      </c>
      <c r="B8" s="5">
        <v>18037</v>
      </c>
      <c r="C8" s="5">
        <v>18843.916666666668</v>
      </c>
      <c r="D8" s="5">
        <f>IF(B8&gt;=C8,B8,C8)</f>
        <v>18843.916666666668</v>
      </c>
      <c r="E8" s="5">
        <f>TLEXTERM!E10+TLEXTERM!F10</f>
        <v>102</v>
      </c>
      <c r="F8" s="10">
        <f aca="true" t="shared" si="0" ref="F8:F66">E8/D8</f>
        <v>0.005412887448203885</v>
      </c>
    </row>
    <row r="9" spans="1:6" ht="15.75">
      <c r="A9" s="30" t="s">
        <v>24</v>
      </c>
      <c r="B9" s="5">
        <v>6033.583333333333</v>
      </c>
      <c r="C9" s="5">
        <v>5334.416666666667</v>
      </c>
      <c r="D9" s="5">
        <f aca="true" t="shared" si="1" ref="D9:D66">IF(B9&gt;=C9,B9,C9)</f>
        <v>6033.583333333333</v>
      </c>
      <c r="E9" s="5">
        <f>TLEXTERM!E11+TLEXTERM!F11</f>
        <v>183</v>
      </c>
      <c r="F9" s="10">
        <f t="shared" si="0"/>
        <v>0.030330234935016506</v>
      </c>
    </row>
    <row r="10" spans="1:6" ht="15.75">
      <c r="A10" s="30" t="s">
        <v>25</v>
      </c>
      <c r="B10" s="5">
        <v>40097.333333333336</v>
      </c>
      <c r="C10" s="5">
        <v>47791.916666666664</v>
      </c>
      <c r="D10" s="5">
        <f t="shared" si="1"/>
        <v>47791.916666666664</v>
      </c>
      <c r="E10" s="5">
        <f>TLEXTERM!E12+TLEXTERM!F12</f>
        <v>0</v>
      </c>
      <c r="F10" s="10">
        <f t="shared" si="0"/>
        <v>0</v>
      </c>
    </row>
    <row r="11" spans="1:6" ht="15.75">
      <c r="A11" s="30" t="s">
        <v>26</v>
      </c>
      <c r="B11" s="5">
        <v>12004</v>
      </c>
      <c r="C11" s="5">
        <v>11161.916666666666</v>
      </c>
      <c r="D11" s="5">
        <f t="shared" si="1"/>
        <v>12004</v>
      </c>
      <c r="E11" s="5">
        <f>TLEXTERM!E13+TLEXTERM!F13</f>
        <v>17</v>
      </c>
      <c r="F11" s="10">
        <f t="shared" si="0"/>
        <v>0.0014161946017994002</v>
      </c>
    </row>
    <row r="12" spans="1:6" ht="15.75">
      <c r="A12" s="30" t="s">
        <v>27</v>
      </c>
      <c r="B12" s="5">
        <v>462327.9166666667</v>
      </c>
      <c r="C12" s="5">
        <v>449650.4166666667</v>
      </c>
      <c r="D12" s="5">
        <f t="shared" si="1"/>
        <v>462327.9166666667</v>
      </c>
      <c r="E12" s="5">
        <f>TLEXTERM!E14+TLEXTERM!F14</f>
        <v>0</v>
      </c>
      <c r="F12" s="10">
        <f t="shared" si="0"/>
        <v>0</v>
      </c>
    </row>
    <row r="13" spans="1:6" ht="15.75">
      <c r="A13" s="30" t="s">
        <v>28</v>
      </c>
      <c r="B13" s="5">
        <v>12085.666666666666</v>
      </c>
      <c r="C13" s="5">
        <v>13534.25</v>
      </c>
      <c r="D13" s="5">
        <f t="shared" si="1"/>
        <v>13534.25</v>
      </c>
      <c r="E13" s="5">
        <f>TLEXTERM!E15+TLEXTERM!F15</f>
        <v>130</v>
      </c>
      <c r="F13" s="10">
        <f t="shared" si="0"/>
        <v>0.009605260727413783</v>
      </c>
    </row>
    <row r="14" spans="1:6" ht="15.75">
      <c r="A14" s="30" t="s">
        <v>29</v>
      </c>
      <c r="B14" s="5">
        <v>23748.75</v>
      </c>
      <c r="C14" s="5">
        <v>21014.333333333332</v>
      </c>
      <c r="D14" s="5">
        <f t="shared" si="1"/>
        <v>23748.75</v>
      </c>
      <c r="E14" s="5">
        <f>TLEXTERM!E16+TLEXTERM!F16</f>
        <v>107</v>
      </c>
      <c r="F14" s="10">
        <f t="shared" si="0"/>
        <v>0.004505500289488921</v>
      </c>
    </row>
    <row r="15" spans="1:6" ht="15.75">
      <c r="A15" s="30" t="s">
        <v>30</v>
      </c>
      <c r="B15" s="5">
        <v>5468.583333333333</v>
      </c>
      <c r="C15" s="5">
        <v>5596.833333333333</v>
      </c>
      <c r="D15" s="5">
        <f t="shared" si="1"/>
        <v>5596.833333333333</v>
      </c>
      <c r="E15" s="5">
        <f>TLEXTERM!E17+TLEXTERM!F17</f>
        <v>0</v>
      </c>
      <c r="F15" s="10">
        <f t="shared" si="0"/>
        <v>0</v>
      </c>
    </row>
    <row r="16" spans="1:6" ht="15.75">
      <c r="A16" s="30" t="s">
        <v>31</v>
      </c>
      <c r="B16" s="5">
        <v>16157.25</v>
      </c>
      <c r="C16" s="5">
        <v>16589.166666666668</v>
      </c>
      <c r="D16" s="5">
        <f t="shared" si="1"/>
        <v>16589.166666666668</v>
      </c>
      <c r="E16" s="5">
        <f>TLEXTERM!E18+TLEXTERM!F18</f>
        <v>3086</v>
      </c>
      <c r="F16" s="10">
        <f t="shared" si="0"/>
        <v>0.1860250163259155</v>
      </c>
    </row>
    <row r="17" spans="1:6" ht="15.75">
      <c r="A17" s="30" t="s">
        <v>32</v>
      </c>
      <c r="B17" s="5">
        <v>59012.583333333336</v>
      </c>
      <c r="C17" s="5">
        <v>58118.083333333336</v>
      </c>
      <c r="D17" s="5">
        <f t="shared" si="1"/>
        <v>59012.583333333336</v>
      </c>
      <c r="E17" s="5">
        <f>TLEXTERM!E19+TLEXTERM!F19</f>
        <v>317</v>
      </c>
      <c r="F17" s="10">
        <f t="shared" si="0"/>
        <v>0.005371735689139745</v>
      </c>
    </row>
    <row r="18" spans="1:6" ht="15.75">
      <c r="A18" s="29"/>
      <c r="B18" s="18"/>
      <c r="C18" s="19"/>
      <c r="D18" s="18"/>
      <c r="E18" s="18" t="s">
        <v>78</v>
      </c>
      <c r="F18" s="18"/>
    </row>
    <row r="19" spans="1:6" ht="15.75">
      <c r="A19" s="30" t="s">
        <v>33</v>
      </c>
      <c r="B19" s="5">
        <v>53678</v>
      </c>
      <c r="C19" s="5">
        <v>55922.166666666664</v>
      </c>
      <c r="D19" s="5">
        <f t="shared" si="1"/>
        <v>55922.166666666664</v>
      </c>
      <c r="E19" s="5">
        <f>TLEXTERM!E21+TLEXTERM!F21</f>
        <v>607</v>
      </c>
      <c r="F19" s="10">
        <f t="shared" si="0"/>
        <v>0.010854371999177428</v>
      </c>
    </row>
    <row r="20" spans="1:6" ht="15.75">
      <c r="A20" s="30" t="s">
        <v>34</v>
      </c>
      <c r="B20" s="5">
        <v>0</v>
      </c>
      <c r="C20" s="5">
        <v>0</v>
      </c>
      <c r="D20" s="5">
        <f t="shared" si="1"/>
        <v>0</v>
      </c>
      <c r="E20" s="38" t="s">
        <v>78</v>
      </c>
      <c r="F20" s="12" t="s">
        <v>78</v>
      </c>
    </row>
    <row r="21" spans="1:6" ht="15.75">
      <c r="A21" s="30" t="s">
        <v>35</v>
      </c>
      <c r="B21" s="5">
        <v>11127.083333333334</v>
      </c>
      <c r="C21" s="5">
        <v>9776.166666666666</v>
      </c>
      <c r="D21" s="5">
        <f t="shared" si="1"/>
        <v>11127.083333333334</v>
      </c>
      <c r="E21" s="5">
        <f>TLEXTERM!E23+TLEXTERM!F23</f>
        <v>0</v>
      </c>
      <c r="F21" s="10">
        <f t="shared" si="0"/>
        <v>0</v>
      </c>
    </row>
    <row r="22" spans="1:6" ht="15.75">
      <c r="A22" s="30" t="s">
        <v>36</v>
      </c>
      <c r="B22" s="5">
        <v>1368.5</v>
      </c>
      <c r="C22" s="5">
        <v>1680.5</v>
      </c>
      <c r="D22" s="5">
        <f t="shared" si="1"/>
        <v>1680.5</v>
      </c>
      <c r="E22" s="5">
        <f>TLEXTERM!E24+TLEXTERM!F24</f>
        <v>0</v>
      </c>
      <c r="F22" s="10">
        <f t="shared" si="0"/>
        <v>0</v>
      </c>
    </row>
    <row r="23" spans="1:6" ht="15.75">
      <c r="A23" s="30" t="s">
        <v>37</v>
      </c>
      <c r="B23" s="5">
        <v>48090.666666666664</v>
      </c>
      <c r="C23" s="5">
        <v>37894.583333333336</v>
      </c>
      <c r="D23" s="5">
        <f t="shared" si="1"/>
        <v>48090.666666666664</v>
      </c>
      <c r="E23" s="5">
        <f>TLEXTERM!E25+TLEXTERM!F25</f>
        <v>0</v>
      </c>
      <c r="F23" s="10">
        <f t="shared" si="0"/>
        <v>0</v>
      </c>
    </row>
    <row r="24" spans="1:6" ht="15.75">
      <c r="A24" s="30" t="s">
        <v>38</v>
      </c>
      <c r="B24" s="5">
        <v>49265.083333333336</v>
      </c>
      <c r="C24" s="5">
        <v>52686.416666666664</v>
      </c>
      <c r="D24" s="5">
        <f t="shared" si="1"/>
        <v>52686.416666666664</v>
      </c>
      <c r="E24" s="5">
        <f>TLEXTERM!E26+TLEXTERM!F26</f>
        <v>0</v>
      </c>
      <c r="F24" s="10">
        <f t="shared" si="0"/>
        <v>0</v>
      </c>
    </row>
    <row r="25" spans="1:6" ht="15.75">
      <c r="A25" s="30" t="s">
        <v>39</v>
      </c>
      <c r="B25" s="5">
        <v>20154</v>
      </c>
      <c r="C25" s="5">
        <v>19968.5</v>
      </c>
      <c r="D25" s="5">
        <f t="shared" si="1"/>
        <v>20154</v>
      </c>
      <c r="E25" s="5">
        <f>TLEXTERM!E27+TLEXTERM!F27</f>
        <v>170</v>
      </c>
      <c r="F25" s="10">
        <f t="shared" si="0"/>
        <v>0.008435050114121266</v>
      </c>
    </row>
    <row r="26" spans="1:6" ht="15.75">
      <c r="A26" s="30" t="s">
        <v>40</v>
      </c>
      <c r="B26" s="5">
        <v>13958.416666666666</v>
      </c>
      <c r="C26" s="5">
        <v>15299.916666666666</v>
      </c>
      <c r="D26" s="5">
        <f t="shared" si="1"/>
        <v>15299.916666666666</v>
      </c>
      <c r="E26" s="5">
        <f>TLEXTERM!E28+TLEXTERM!F28</f>
        <v>265</v>
      </c>
      <c r="F26" s="10">
        <f t="shared" si="0"/>
        <v>0.017320355775358256</v>
      </c>
    </row>
    <row r="27" spans="1:6" ht="15.75">
      <c r="A27" s="30" t="s">
        <v>41</v>
      </c>
      <c r="B27" s="5">
        <v>34903.75</v>
      </c>
      <c r="C27" s="5">
        <v>34923.333333333336</v>
      </c>
      <c r="D27" s="5">
        <f t="shared" si="1"/>
        <v>34923.333333333336</v>
      </c>
      <c r="E27" s="5">
        <f>TLEXTERM!E29+TLEXTERM!F29</f>
        <v>212</v>
      </c>
      <c r="F27" s="10">
        <f t="shared" si="0"/>
        <v>0.00607044001145366</v>
      </c>
    </row>
    <row r="28" spans="1:6" ht="15.75">
      <c r="A28" s="30" t="s">
        <v>42</v>
      </c>
      <c r="B28" s="5">
        <v>23699.916666666668</v>
      </c>
      <c r="C28" s="5">
        <v>22834.25</v>
      </c>
      <c r="D28" s="5">
        <f t="shared" si="1"/>
        <v>23699.916666666668</v>
      </c>
      <c r="E28" s="5">
        <f>TLEXTERM!E30+TLEXTERM!F30</f>
        <v>325</v>
      </c>
      <c r="F28" s="10">
        <f t="shared" si="0"/>
        <v>0.013713128386527378</v>
      </c>
    </row>
    <row r="29" spans="1:6" ht="15.75">
      <c r="A29" s="29"/>
      <c r="B29" s="18"/>
      <c r="C29" s="19"/>
      <c r="D29" s="18"/>
      <c r="E29" s="18" t="s">
        <v>78</v>
      </c>
      <c r="F29" s="18"/>
    </row>
    <row r="30" spans="1:6" ht="15.75">
      <c r="A30" s="30" t="s">
        <v>43</v>
      </c>
      <c r="B30" s="38">
        <v>9692.416666666666</v>
      </c>
      <c r="C30" s="5">
        <v>9150.25</v>
      </c>
      <c r="D30" s="5">
        <f t="shared" si="1"/>
        <v>9692.416666666666</v>
      </c>
      <c r="E30" s="5">
        <f>TLEXTERM!E32+TLEXTERM!F32</f>
        <v>803</v>
      </c>
      <c r="F30" s="10">
        <f t="shared" si="0"/>
        <v>0.08284827485405258</v>
      </c>
    </row>
    <row r="31" spans="1:6" ht="15.75">
      <c r="A31" s="30" t="s">
        <v>44</v>
      </c>
      <c r="B31" s="5">
        <v>27131.916666666668</v>
      </c>
      <c r="C31" s="5">
        <v>26133.833333333332</v>
      </c>
      <c r="D31" s="5">
        <f t="shared" si="1"/>
        <v>27131.916666666668</v>
      </c>
      <c r="E31" s="5">
        <f>TLEXTERM!E33+TLEXTERM!F33</f>
        <v>1041</v>
      </c>
      <c r="F31" s="10">
        <f t="shared" si="0"/>
        <v>0.03836809661438097</v>
      </c>
    </row>
    <row r="32" spans="1:6" ht="15.75">
      <c r="A32" s="30" t="s">
        <v>45</v>
      </c>
      <c r="B32" s="5">
        <v>47263.75</v>
      </c>
      <c r="C32" s="5">
        <v>49377.333333333336</v>
      </c>
      <c r="D32" s="5">
        <f t="shared" si="1"/>
        <v>49377.333333333336</v>
      </c>
      <c r="E32" s="5">
        <f>TLEXTERM!E34+TLEXTERM!F34</f>
        <v>0</v>
      </c>
      <c r="F32" s="10">
        <f t="shared" si="0"/>
        <v>0</v>
      </c>
    </row>
    <row r="33" spans="1:6" ht="15.75">
      <c r="A33" s="30" t="s">
        <v>46</v>
      </c>
      <c r="B33" s="5">
        <v>74337.91666666667</v>
      </c>
      <c r="C33" s="5">
        <v>75111.25</v>
      </c>
      <c r="D33" s="5">
        <f t="shared" si="1"/>
        <v>75111.25</v>
      </c>
      <c r="E33" s="5">
        <f>TLEXTERM!E35+TLEXTERM!F35</f>
        <v>4985</v>
      </c>
      <c r="F33" s="10">
        <f t="shared" si="0"/>
        <v>0.0663682204729651</v>
      </c>
    </row>
    <row r="34" spans="1:6" ht="15.75">
      <c r="A34" s="30" t="s">
        <v>47</v>
      </c>
      <c r="B34" s="5">
        <v>35859.166666666664</v>
      </c>
      <c r="C34" s="5">
        <v>36500</v>
      </c>
      <c r="D34" s="5">
        <f t="shared" si="1"/>
        <v>36500</v>
      </c>
      <c r="E34" s="5">
        <f>TLEXTERM!E36+TLEXTERM!F36</f>
        <v>1578</v>
      </c>
      <c r="F34" s="10">
        <f t="shared" si="0"/>
        <v>0.04323287671232877</v>
      </c>
    </row>
    <row r="35" spans="1:6" ht="15.75">
      <c r="A35" s="30" t="s">
        <v>48</v>
      </c>
      <c r="B35" s="5">
        <v>17606.75</v>
      </c>
      <c r="C35" s="5">
        <v>19822.75</v>
      </c>
      <c r="D35" s="5">
        <f t="shared" si="1"/>
        <v>19822.75</v>
      </c>
      <c r="E35" s="5">
        <f>TLEXTERM!E37+TLEXTERM!F37</f>
        <v>70</v>
      </c>
      <c r="F35" s="10">
        <f t="shared" si="0"/>
        <v>0.0035312961117907457</v>
      </c>
    </row>
    <row r="36" spans="1:6" ht="15.75">
      <c r="A36" s="30" t="s">
        <v>49</v>
      </c>
      <c r="B36" s="5">
        <v>45000.583333333336</v>
      </c>
      <c r="C36" s="5">
        <v>40844.583333333336</v>
      </c>
      <c r="D36" s="5">
        <f t="shared" si="1"/>
        <v>45000.583333333336</v>
      </c>
      <c r="E36" s="5">
        <f>TLEXTERM!E38+TLEXTERM!F38</f>
        <v>774</v>
      </c>
      <c r="F36" s="10">
        <f t="shared" si="0"/>
        <v>0.01719977703992726</v>
      </c>
    </row>
    <row r="37" spans="1:6" ht="15.75">
      <c r="A37" s="30" t="s">
        <v>50</v>
      </c>
      <c r="B37" s="5">
        <v>5827.916666666667</v>
      </c>
      <c r="C37" s="5">
        <v>6168.916666666667</v>
      </c>
      <c r="D37" s="5">
        <f t="shared" si="1"/>
        <v>6168.916666666667</v>
      </c>
      <c r="E37" s="5">
        <f>TLEXTERM!E39+TLEXTERM!F39</f>
        <v>10</v>
      </c>
      <c r="F37" s="10">
        <f t="shared" si="0"/>
        <v>0.0016210301646696476</v>
      </c>
    </row>
    <row r="38" spans="1:6" ht="15.75">
      <c r="A38" s="30" t="s">
        <v>51</v>
      </c>
      <c r="B38" s="5">
        <v>10334.666666666666</v>
      </c>
      <c r="C38" s="5">
        <v>10945.083333333334</v>
      </c>
      <c r="D38" s="5">
        <f t="shared" si="1"/>
        <v>10945.083333333334</v>
      </c>
      <c r="E38" s="5">
        <f>TLEXTERM!E40+TLEXTERM!F40</f>
        <v>75</v>
      </c>
      <c r="F38" s="10">
        <f t="shared" si="0"/>
        <v>0.006852391865449479</v>
      </c>
    </row>
    <row r="39" spans="1:6" ht="15.75">
      <c r="A39" s="30" t="s">
        <v>52</v>
      </c>
      <c r="B39" s="5">
        <v>11014.5</v>
      </c>
      <c r="C39" s="5">
        <v>10635.5</v>
      </c>
      <c r="D39" s="5">
        <f t="shared" si="1"/>
        <v>11014.5</v>
      </c>
      <c r="E39" s="5">
        <f>TLEXTERM!E41+TLEXTERM!F41</f>
        <v>35</v>
      </c>
      <c r="F39" s="10">
        <f t="shared" si="0"/>
        <v>0.0031776294884016524</v>
      </c>
    </row>
    <row r="40" spans="1:6" ht="15.75">
      <c r="A40" s="29"/>
      <c r="B40" s="18"/>
      <c r="C40" s="19"/>
      <c r="D40" s="18"/>
      <c r="E40" s="18" t="s">
        <v>78</v>
      </c>
      <c r="F40" s="18"/>
    </row>
    <row r="41" spans="1:6" ht="15.75">
      <c r="A41" s="30" t="s">
        <v>53</v>
      </c>
      <c r="B41" s="5">
        <v>6054.833333333333</v>
      </c>
      <c r="C41" s="5">
        <v>6079.083333333333</v>
      </c>
      <c r="D41" s="5">
        <f t="shared" si="1"/>
        <v>6079.083333333333</v>
      </c>
      <c r="E41" s="5">
        <f>TLEXTERM!E43+TLEXTERM!F43</f>
        <v>125</v>
      </c>
      <c r="F41" s="10">
        <f t="shared" si="0"/>
        <v>0.020562310655389382</v>
      </c>
    </row>
    <row r="42" spans="1:6" ht="15.75">
      <c r="A42" s="30" t="s">
        <v>54</v>
      </c>
      <c r="B42" s="5">
        <v>41986</v>
      </c>
      <c r="C42" s="5">
        <v>42418</v>
      </c>
      <c r="D42" s="5">
        <f t="shared" si="1"/>
        <v>42418</v>
      </c>
      <c r="E42" s="5">
        <f>TLEXTERM!E44+TLEXTERM!F44</f>
        <v>2564</v>
      </c>
      <c r="F42" s="10">
        <f t="shared" si="0"/>
        <v>0.06044603705973879</v>
      </c>
    </row>
    <row r="43" spans="1:6" ht="15.75">
      <c r="A43" s="30" t="s">
        <v>55</v>
      </c>
      <c r="B43" s="5">
        <v>17014.916666666668</v>
      </c>
      <c r="C43" s="5">
        <v>16638.416666666668</v>
      </c>
      <c r="D43" s="5">
        <f t="shared" si="1"/>
        <v>17014.916666666668</v>
      </c>
      <c r="E43" s="5">
        <f>TLEXTERM!E45+TLEXTERM!F45</f>
        <v>92</v>
      </c>
      <c r="F43" s="10">
        <f t="shared" si="0"/>
        <v>0.005407020310609808</v>
      </c>
    </row>
    <row r="44" spans="1:6" ht="15.75">
      <c r="A44" s="30" t="s">
        <v>56</v>
      </c>
      <c r="B44" s="5">
        <v>170429.58333333334</v>
      </c>
      <c r="C44" s="5">
        <v>148802.66666666666</v>
      </c>
      <c r="D44" s="5">
        <f t="shared" si="1"/>
        <v>170429.58333333334</v>
      </c>
      <c r="E44" s="5">
        <f>TLEXTERM!E46+TLEXTERM!F46</f>
        <v>6337</v>
      </c>
      <c r="F44" s="10">
        <f t="shared" si="0"/>
        <v>0.03718251183895597</v>
      </c>
    </row>
    <row r="45" spans="1:6" ht="15.75">
      <c r="A45" s="30" t="s">
        <v>57</v>
      </c>
      <c r="B45" s="5">
        <v>42871.75</v>
      </c>
      <c r="C45" s="5">
        <v>40431.75</v>
      </c>
      <c r="D45" s="5">
        <f t="shared" si="1"/>
        <v>42871.75</v>
      </c>
      <c r="E45" s="5">
        <f>TLEXTERM!E47+TLEXTERM!F47</f>
        <v>29</v>
      </c>
      <c r="F45" s="10">
        <f t="shared" si="0"/>
        <v>0.0006764361146909095</v>
      </c>
    </row>
    <row r="46" spans="1:6" ht="15.75">
      <c r="A46" s="30" t="s">
        <v>58</v>
      </c>
      <c r="B46" s="5">
        <v>3231.5</v>
      </c>
      <c r="C46" s="5">
        <v>3376.0833333333335</v>
      </c>
      <c r="D46" s="5">
        <f t="shared" si="1"/>
        <v>3376.0833333333335</v>
      </c>
      <c r="E46" s="5">
        <f>TLEXTERM!E48+TLEXTERM!F48</f>
        <v>6</v>
      </c>
      <c r="F46" s="10">
        <f t="shared" si="0"/>
        <v>0.0017772073161701181</v>
      </c>
    </row>
    <row r="47" spans="1:6" ht="15.75">
      <c r="A47" s="30" t="s">
        <v>59</v>
      </c>
      <c r="B47" s="5">
        <v>84030.5</v>
      </c>
      <c r="C47" s="5">
        <v>84291.66666666667</v>
      </c>
      <c r="D47" s="5">
        <f t="shared" si="1"/>
        <v>84291.66666666667</v>
      </c>
      <c r="E47" s="5">
        <f>TLEXTERM!E49+TLEXTERM!F49</f>
        <v>149</v>
      </c>
      <c r="F47" s="10">
        <f t="shared" si="0"/>
        <v>0.0017676717745921896</v>
      </c>
    </row>
    <row r="48" spans="1:6" ht="15.75">
      <c r="A48" s="30" t="s">
        <v>60</v>
      </c>
      <c r="B48" s="5">
        <v>14800.583333333334</v>
      </c>
      <c r="C48" s="5">
        <v>15049.333333333334</v>
      </c>
      <c r="D48" s="5">
        <f t="shared" si="1"/>
        <v>15049.333333333334</v>
      </c>
      <c r="E48" s="5">
        <f>TLEXTERM!E50+TLEXTERM!F50</f>
        <v>119</v>
      </c>
      <c r="F48" s="10">
        <f t="shared" si="0"/>
        <v>0.007907327013378223</v>
      </c>
    </row>
    <row r="49" spans="1:6" ht="15.75">
      <c r="A49" s="30" t="s">
        <v>61</v>
      </c>
      <c r="B49" s="5">
        <v>17945.75</v>
      </c>
      <c r="C49" s="5">
        <v>18708</v>
      </c>
      <c r="D49" s="5">
        <f t="shared" si="1"/>
        <v>18708</v>
      </c>
      <c r="E49" s="5">
        <f>TLEXTERM!E51+TLEXTERM!F51</f>
        <v>0</v>
      </c>
      <c r="F49" s="10">
        <f t="shared" si="0"/>
        <v>0</v>
      </c>
    </row>
    <row r="50" spans="1:6" ht="15.75">
      <c r="A50" s="30" t="s">
        <v>62</v>
      </c>
      <c r="B50" s="5">
        <v>80624</v>
      </c>
      <c r="C50" s="5">
        <v>80856.83333333333</v>
      </c>
      <c r="D50" s="5">
        <f t="shared" si="1"/>
        <v>80856.83333333333</v>
      </c>
      <c r="E50" s="5">
        <f>TLEXTERM!E52+TLEXTERM!F52</f>
        <v>6108</v>
      </c>
      <c r="F50" s="10">
        <f t="shared" si="0"/>
        <v>0.0755409252155559</v>
      </c>
    </row>
    <row r="51" spans="1:6" ht="15.75">
      <c r="A51" s="29"/>
      <c r="B51" s="18"/>
      <c r="C51" s="19"/>
      <c r="D51" s="18"/>
      <c r="E51" s="18" t="s">
        <v>78</v>
      </c>
      <c r="F51" s="18"/>
    </row>
    <row r="52" spans="1:6" ht="15.75">
      <c r="A52" s="30" t="s">
        <v>63</v>
      </c>
      <c r="B52" s="5">
        <v>23363.083333333332</v>
      </c>
      <c r="C52" s="5">
        <v>18929</v>
      </c>
      <c r="D52" s="5">
        <f t="shared" si="1"/>
        <v>23363.083333333332</v>
      </c>
      <c r="E52" s="5">
        <f>TLEXTERM!E54+TLEXTERM!F54</f>
        <v>286</v>
      </c>
      <c r="F52" s="10">
        <f t="shared" si="0"/>
        <v>0.012241534900145172</v>
      </c>
    </row>
    <row r="53" spans="1:6" ht="15.75">
      <c r="A53" s="30" t="s">
        <v>64</v>
      </c>
      <c r="B53" s="5">
        <v>14405.166666666666</v>
      </c>
      <c r="C53" s="5">
        <v>13347.75</v>
      </c>
      <c r="D53" s="5">
        <f t="shared" si="1"/>
        <v>14405.166666666666</v>
      </c>
      <c r="E53" s="5">
        <f>TLEXTERM!E55+TLEXTERM!F55</f>
        <v>2724</v>
      </c>
      <c r="F53" s="10">
        <f t="shared" si="0"/>
        <v>0.18909881871087922</v>
      </c>
    </row>
    <row r="54" spans="1:6" ht="15.75">
      <c r="A54" s="30" t="s">
        <v>65</v>
      </c>
      <c r="B54" s="5">
        <v>20697.666666666668</v>
      </c>
      <c r="C54" s="5">
        <v>21589.416666666668</v>
      </c>
      <c r="D54" s="5">
        <f t="shared" si="1"/>
        <v>21589.416666666668</v>
      </c>
      <c r="E54" s="5">
        <f>TLEXTERM!E56+TLEXTERM!F56</f>
        <v>0</v>
      </c>
      <c r="F54" s="10">
        <f t="shared" si="0"/>
        <v>0</v>
      </c>
    </row>
    <row r="55" spans="1:6" ht="15.75">
      <c r="A55" s="30" t="s">
        <v>66</v>
      </c>
      <c r="B55" s="5">
        <v>2851.0833333333335</v>
      </c>
      <c r="C55" s="5">
        <v>2790.9166666666665</v>
      </c>
      <c r="D55" s="5">
        <f t="shared" si="1"/>
        <v>2851.0833333333335</v>
      </c>
      <c r="E55" s="5">
        <f>TLEXTERM!E57+TLEXTERM!F57</f>
        <v>6</v>
      </c>
      <c r="F55" s="10">
        <f t="shared" si="0"/>
        <v>0.002104463215736708</v>
      </c>
    </row>
    <row r="56" spans="1:6" ht="15.75">
      <c r="A56" s="30" t="s">
        <v>67</v>
      </c>
      <c r="B56" s="5">
        <v>63035.833333333336</v>
      </c>
      <c r="C56" s="5">
        <v>68659.5</v>
      </c>
      <c r="D56" s="5">
        <f t="shared" si="1"/>
        <v>68659.5</v>
      </c>
      <c r="E56" s="5">
        <f>TLEXTERM!E58+TLEXTERM!F58</f>
        <v>0</v>
      </c>
      <c r="F56" s="10">
        <f t="shared" si="0"/>
        <v>0</v>
      </c>
    </row>
    <row r="57" spans="1:6" ht="15.75">
      <c r="A57" s="30" t="s">
        <v>68</v>
      </c>
      <c r="B57" s="5">
        <v>129937.16666666667</v>
      </c>
      <c r="C57" s="5">
        <v>133238.66666666666</v>
      </c>
      <c r="D57" s="5">
        <f t="shared" si="1"/>
        <v>133238.66666666666</v>
      </c>
      <c r="E57" s="5">
        <f>TLEXTERM!E59+TLEXTERM!F59</f>
        <v>0</v>
      </c>
      <c r="F57" s="10">
        <f t="shared" si="0"/>
        <v>0</v>
      </c>
    </row>
    <row r="58" spans="1:6" ht="15.75">
      <c r="A58" s="30" t="s">
        <v>69</v>
      </c>
      <c r="B58" s="5">
        <v>7756.833333333333</v>
      </c>
      <c r="C58" s="5">
        <v>8536.916666666666</v>
      </c>
      <c r="D58" s="5">
        <f t="shared" si="1"/>
        <v>8536.916666666666</v>
      </c>
      <c r="E58" s="5">
        <f>TLEXTERM!E60+TLEXTERM!F60</f>
        <v>55</v>
      </c>
      <c r="F58" s="10">
        <f t="shared" si="0"/>
        <v>0.006442607108343177</v>
      </c>
    </row>
    <row r="59" spans="1:6" ht="15.75">
      <c r="A59" s="30" t="s">
        <v>71</v>
      </c>
      <c r="B59" s="5">
        <v>5113.416666666667</v>
      </c>
      <c r="C59" s="5">
        <v>4906.5</v>
      </c>
      <c r="D59" s="5">
        <f t="shared" si="1"/>
        <v>5113.416666666667</v>
      </c>
      <c r="E59" s="5">
        <f>TLEXTERM!E61+TLEXTERM!F61</f>
        <v>0</v>
      </c>
      <c r="F59" s="10">
        <f t="shared" si="0"/>
        <v>0</v>
      </c>
    </row>
    <row r="60" spans="1:6" ht="15.75">
      <c r="A60" s="30" t="s">
        <v>72</v>
      </c>
      <c r="B60" s="5">
        <v>615.4166666666666</v>
      </c>
      <c r="C60" s="5">
        <v>473.0833333333333</v>
      </c>
      <c r="D60" s="5">
        <f t="shared" si="1"/>
        <v>615.4166666666666</v>
      </c>
      <c r="E60" s="5">
        <f>TLEXTERM!E62+TLEXTERM!F62</f>
        <v>8</v>
      </c>
      <c r="F60" s="10">
        <f t="shared" si="0"/>
        <v>0.012999322951929588</v>
      </c>
    </row>
    <row r="61" spans="1:6" ht="15.75">
      <c r="A61" s="30" t="s">
        <v>73</v>
      </c>
      <c r="B61" s="5">
        <v>30050.666666666668</v>
      </c>
      <c r="C61" s="5">
        <v>25244.5</v>
      </c>
      <c r="D61" s="5">
        <f t="shared" si="1"/>
        <v>30050.666666666668</v>
      </c>
      <c r="E61" s="5">
        <f>TLEXTERM!E63+TLEXTERM!F63</f>
        <v>0</v>
      </c>
      <c r="F61" s="10">
        <f t="shared" si="0"/>
        <v>0</v>
      </c>
    </row>
    <row r="62" spans="1:6" ht="15.75">
      <c r="A62" s="29"/>
      <c r="B62" s="18"/>
      <c r="C62" s="19"/>
      <c r="D62" s="18"/>
      <c r="E62" s="18" t="s">
        <v>78</v>
      </c>
      <c r="F62" s="18"/>
    </row>
    <row r="63" spans="1:6" ht="15.75">
      <c r="A63" s="30" t="s">
        <v>74</v>
      </c>
      <c r="B63" s="5">
        <v>54188.416666666664</v>
      </c>
      <c r="C63" s="5">
        <v>54699</v>
      </c>
      <c r="D63" s="5">
        <f t="shared" si="1"/>
        <v>54699</v>
      </c>
      <c r="E63" s="5">
        <f>TLEXTERM!E65+TLEXTERM!F65</f>
        <v>2469</v>
      </c>
      <c r="F63" s="10">
        <f t="shared" si="0"/>
        <v>0.04513793670816651</v>
      </c>
    </row>
    <row r="64" spans="1:6" ht="15.75">
      <c r="A64" s="30" t="s">
        <v>75</v>
      </c>
      <c r="B64" s="5">
        <v>15854.916666666666</v>
      </c>
      <c r="C64" s="5">
        <v>15821.916666666666</v>
      </c>
      <c r="D64" s="5">
        <f t="shared" si="1"/>
        <v>15854.916666666666</v>
      </c>
      <c r="E64" s="5">
        <f>TLEXTERM!E66+TLEXTERM!F66</f>
        <v>3</v>
      </c>
      <c r="F64" s="10">
        <f t="shared" si="0"/>
        <v>0.00018921575326265774</v>
      </c>
    </row>
    <row r="65" spans="1:6" ht="15.75">
      <c r="A65" s="30" t="s">
        <v>76</v>
      </c>
      <c r="B65" s="5">
        <v>18955.416666666668</v>
      </c>
      <c r="C65" s="5">
        <v>20460.166666666668</v>
      </c>
      <c r="D65" s="5">
        <f t="shared" si="1"/>
        <v>20460.166666666668</v>
      </c>
      <c r="E65" s="5">
        <f>TLEXTERM!E67+TLEXTERM!F67</f>
        <v>79</v>
      </c>
      <c r="F65" s="10">
        <f t="shared" si="0"/>
        <v>0.003861161117944624</v>
      </c>
    </row>
    <row r="66" spans="1:6" ht="16.5" thickBot="1">
      <c r="A66" s="20" t="s">
        <v>77</v>
      </c>
      <c r="B66" s="6">
        <v>453</v>
      </c>
      <c r="C66" s="6">
        <v>408.25</v>
      </c>
      <c r="D66" s="6">
        <f t="shared" si="1"/>
        <v>453</v>
      </c>
      <c r="E66" s="6">
        <f>TLEXTERM!E68+TLEXTERM!F68</f>
        <v>0</v>
      </c>
      <c r="F66" s="11">
        <f t="shared" si="0"/>
        <v>0</v>
      </c>
    </row>
    <row r="67" ht="15">
      <c r="A67" s="44" t="s">
        <v>94</v>
      </c>
    </row>
    <row r="68" ht="15">
      <c r="A68" s="44" t="s">
        <v>113</v>
      </c>
    </row>
    <row r="70" ht="15">
      <c r="A70" t="s">
        <v>112</v>
      </c>
    </row>
  </sheetData>
  <mergeCells count="3">
    <mergeCell ref="A2:F2"/>
    <mergeCell ref="A1:F1"/>
    <mergeCell ref="A3:F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A1" sqref="A1:M1"/>
    </sheetView>
  </sheetViews>
  <sheetFormatPr defaultColWidth="8.88671875" defaultRowHeight="15"/>
  <cols>
    <col min="1" max="1" width="16.4453125" style="0" customWidth="1"/>
    <col min="2" max="2" width="11.88671875" style="0" customWidth="1"/>
    <col min="3" max="3" width="12.3359375" style="0" customWidth="1"/>
    <col min="4" max="4" width="11.21484375" style="0" customWidth="1"/>
    <col min="5" max="5" width="11.88671875" style="0" customWidth="1"/>
    <col min="6" max="6" width="12.10546875" style="0" customWidth="1"/>
    <col min="7" max="7" width="12.4453125" style="0" customWidth="1"/>
    <col min="8" max="8" width="11.10546875" style="0" bestFit="1" customWidth="1"/>
    <col min="9" max="9" width="10.88671875" style="0" customWidth="1"/>
    <col min="10" max="10" width="11.21484375" style="0" customWidth="1"/>
    <col min="11" max="11" width="9.88671875" style="0" customWidth="1"/>
    <col min="12" max="12" width="8.99609375" style="0" bestFit="1" customWidth="1"/>
    <col min="13" max="13" width="13.6640625" style="0" customWidth="1"/>
    <col min="14" max="14" width="10.88671875" style="0" customWidth="1"/>
  </cols>
  <sheetData>
    <row r="1" spans="1:14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37"/>
    </row>
    <row r="2" spans="1:14" ht="15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7"/>
    </row>
    <row r="3" spans="1:14" ht="15.75">
      <c r="A3" s="56" t="s">
        <v>84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2"/>
    </row>
    <row r="4" spans="1:14" ht="15.75">
      <c r="A4" s="56" t="s">
        <v>110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22"/>
    </row>
    <row r="5" ht="15.75" thickBot="1"/>
    <row r="6" spans="1:14" ht="79.5" thickBot="1">
      <c r="A6" s="25"/>
      <c r="B6" s="26" t="s">
        <v>8</v>
      </c>
      <c r="C6" s="26" t="s">
        <v>79</v>
      </c>
      <c r="D6" s="57" t="s">
        <v>87</v>
      </c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16.5" thickBot="1">
      <c r="A7" s="1" t="s">
        <v>2</v>
      </c>
      <c r="B7" s="20" t="s">
        <v>99</v>
      </c>
      <c r="C7" s="20" t="s">
        <v>80</v>
      </c>
      <c r="D7" s="28" t="s">
        <v>3</v>
      </c>
      <c r="E7" s="27" t="s">
        <v>9</v>
      </c>
      <c r="F7" s="28" t="s">
        <v>4</v>
      </c>
      <c r="G7" s="28" t="s">
        <v>5</v>
      </c>
      <c r="H7" s="28" t="s">
        <v>6</v>
      </c>
      <c r="I7" s="28" t="s">
        <v>82</v>
      </c>
      <c r="J7" s="24" t="s">
        <v>83</v>
      </c>
      <c r="K7" s="24">
        <v>58</v>
      </c>
      <c r="L7" s="24">
        <v>59</v>
      </c>
      <c r="M7" s="24">
        <v>60</v>
      </c>
      <c r="N7" s="28" t="s">
        <v>7</v>
      </c>
    </row>
    <row r="8" spans="1:14" ht="15.75">
      <c r="A8" s="25" t="s">
        <v>22</v>
      </c>
      <c r="B8" s="13">
        <f>SUM(B10:B68)</f>
        <v>2030071</v>
      </c>
      <c r="C8" s="13">
        <f aca="true" t="shared" si="0" ref="C8:N8">SUM(C10:C68)</f>
        <v>1183428</v>
      </c>
      <c r="D8" s="13">
        <f t="shared" si="0"/>
        <v>43335</v>
      </c>
      <c r="E8" s="13">
        <f t="shared" si="0"/>
        <v>465562</v>
      </c>
      <c r="F8" s="13">
        <f t="shared" si="0"/>
        <v>256174</v>
      </c>
      <c r="G8" s="13">
        <f t="shared" si="0"/>
        <v>151557</v>
      </c>
      <c r="H8" s="13">
        <f t="shared" si="0"/>
        <v>106436</v>
      </c>
      <c r="I8" s="13">
        <f t="shared" si="0"/>
        <v>39737</v>
      </c>
      <c r="J8" s="13">
        <f t="shared" si="0"/>
        <v>17036</v>
      </c>
      <c r="K8" s="13">
        <f t="shared" si="0"/>
        <v>6694</v>
      </c>
      <c r="L8" s="13">
        <f t="shared" si="0"/>
        <v>5823</v>
      </c>
      <c r="M8" s="13">
        <f t="shared" si="0"/>
        <v>54783</v>
      </c>
      <c r="N8" s="13">
        <f t="shared" si="0"/>
        <v>36289</v>
      </c>
    </row>
    <row r="9" spans="1:14" ht="15.75">
      <c r="A9" s="29" t="s">
        <v>78</v>
      </c>
      <c r="B9" s="18" t="s">
        <v>78</v>
      </c>
      <c r="C9" s="18" t="s">
        <v>78</v>
      </c>
      <c r="D9" s="18" t="s">
        <v>78</v>
      </c>
      <c r="E9" s="18" t="s">
        <v>78</v>
      </c>
      <c r="F9" s="18" t="s">
        <v>78</v>
      </c>
      <c r="G9" s="18" t="s">
        <v>78</v>
      </c>
      <c r="H9" s="18" t="s">
        <v>78</v>
      </c>
      <c r="I9" s="18" t="s">
        <v>78</v>
      </c>
      <c r="J9" s="18" t="s">
        <v>78</v>
      </c>
      <c r="K9" s="18" t="s">
        <v>78</v>
      </c>
      <c r="L9" s="18" t="s">
        <v>78</v>
      </c>
      <c r="M9" s="18" t="s">
        <v>78</v>
      </c>
      <c r="N9" s="18" t="s">
        <v>78</v>
      </c>
    </row>
    <row r="10" spans="1:14" ht="15.75">
      <c r="A10" s="30" t="s">
        <v>23</v>
      </c>
      <c r="B10" s="5">
        <v>18844</v>
      </c>
      <c r="C10" s="14">
        <v>9644</v>
      </c>
      <c r="D10" s="14">
        <v>8</v>
      </c>
      <c r="E10" s="14">
        <v>4628</v>
      </c>
      <c r="F10" s="14">
        <v>2423</v>
      </c>
      <c r="G10" s="14">
        <v>1257</v>
      </c>
      <c r="H10" s="14">
        <v>754</v>
      </c>
      <c r="I10" s="14">
        <v>255</v>
      </c>
      <c r="J10" s="15">
        <v>108</v>
      </c>
      <c r="K10" s="15">
        <v>35</v>
      </c>
      <c r="L10" s="15">
        <v>30</v>
      </c>
      <c r="M10" s="15">
        <v>45</v>
      </c>
      <c r="N10" s="14">
        <v>102</v>
      </c>
    </row>
    <row r="11" spans="1:14" ht="15.75">
      <c r="A11" s="30" t="s">
        <v>24</v>
      </c>
      <c r="B11" s="5">
        <v>5334</v>
      </c>
      <c r="C11" s="14">
        <v>4142</v>
      </c>
      <c r="D11" s="14">
        <v>344</v>
      </c>
      <c r="E11" s="14">
        <v>1390</v>
      </c>
      <c r="F11" s="14">
        <v>889</v>
      </c>
      <c r="G11" s="14">
        <v>580</v>
      </c>
      <c r="H11" s="14">
        <v>432</v>
      </c>
      <c r="I11" s="14">
        <v>179</v>
      </c>
      <c r="J11" s="15">
        <v>80</v>
      </c>
      <c r="K11" s="15">
        <v>26</v>
      </c>
      <c r="L11" s="15">
        <v>23</v>
      </c>
      <c r="M11" s="15">
        <v>17</v>
      </c>
      <c r="N11" s="14">
        <v>183</v>
      </c>
    </row>
    <row r="12" spans="1:14" ht="15.75">
      <c r="A12" s="30" t="s">
        <v>25</v>
      </c>
      <c r="B12" s="5">
        <v>47792</v>
      </c>
      <c r="C12" s="14">
        <v>29012</v>
      </c>
      <c r="D12" s="14">
        <v>1302</v>
      </c>
      <c r="E12" s="14">
        <v>26286</v>
      </c>
      <c r="F12" s="14">
        <v>1017</v>
      </c>
      <c r="G12" s="14">
        <v>283</v>
      </c>
      <c r="H12" s="14">
        <v>111</v>
      </c>
      <c r="I12" s="14">
        <v>13</v>
      </c>
      <c r="J12" s="15">
        <v>0</v>
      </c>
      <c r="K12" s="15">
        <v>0</v>
      </c>
      <c r="L12" s="15">
        <v>0</v>
      </c>
      <c r="M12" s="15">
        <v>0</v>
      </c>
      <c r="N12" s="14">
        <v>0</v>
      </c>
    </row>
    <row r="13" spans="1:14" ht="15.75">
      <c r="A13" s="30" t="s">
        <v>26</v>
      </c>
      <c r="B13" s="5">
        <v>11162</v>
      </c>
      <c r="C13" s="14">
        <v>6416</v>
      </c>
      <c r="D13" s="14">
        <v>150</v>
      </c>
      <c r="E13" s="14">
        <v>3727</v>
      </c>
      <c r="F13" s="14">
        <v>1879</v>
      </c>
      <c r="G13" s="14">
        <v>477</v>
      </c>
      <c r="H13" s="14">
        <v>130</v>
      </c>
      <c r="I13" s="14">
        <v>18</v>
      </c>
      <c r="J13" s="15">
        <v>0</v>
      </c>
      <c r="K13" s="15">
        <v>11</v>
      </c>
      <c r="L13" s="15">
        <v>1</v>
      </c>
      <c r="M13" s="15">
        <v>6</v>
      </c>
      <c r="N13" s="14">
        <v>17</v>
      </c>
    </row>
    <row r="14" spans="1:14" ht="15.75">
      <c r="A14" s="30" t="s">
        <v>27</v>
      </c>
      <c r="B14" s="5">
        <v>449650</v>
      </c>
      <c r="C14" s="14">
        <v>241756</v>
      </c>
      <c r="D14" s="14">
        <v>3561</v>
      </c>
      <c r="E14" s="14">
        <v>63923</v>
      </c>
      <c r="F14" s="14">
        <v>46974</v>
      </c>
      <c r="G14" s="14">
        <v>29525</v>
      </c>
      <c r="H14" s="14">
        <v>25754</v>
      </c>
      <c r="I14" s="14">
        <v>13032</v>
      </c>
      <c r="J14" s="15">
        <v>5264</v>
      </c>
      <c r="K14" s="15">
        <v>2499</v>
      </c>
      <c r="L14" s="15">
        <v>1628</v>
      </c>
      <c r="M14" s="15">
        <v>49596</v>
      </c>
      <c r="N14" s="14">
        <v>0</v>
      </c>
    </row>
    <row r="15" spans="1:14" ht="15.75">
      <c r="A15" s="30" t="s">
        <v>28</v>
      </c>
      <c r="B15" s="5">
        <v>13534</v>
      </c>
      <c r="C15" s="14">
        <v>8741</v>
      </c>
      <c r="D15" s="14">
        <v>25</v>
      </c>
      <c r="E15" s="14">
        <v>4015</v>
      </c>
      <c r="F15" s="14">
        <v>2268</v>
      </c>
      <c r="G15" s="14">
        <v>1378</v>
      </c>
      <c r="H15" s="14">
        <v>658</v>
      </c>
      <c r="I15" s="14">
        <v>115</v>
      </c>
      <c r="J15" s="15">
        <v>57</v>
      </c>
      <c r="K15" s="15">
        <v>34</v>
      </c>
      <c r="L15" s="15">
        <v>38</v>
      </c>
      <c r="M15" s="15">
        <v>23</v>
      </c>
      <c r="N15" s="14">
        <v>130</v>
      </c>
    </row>
    <row r="16" spans="1:14" ht="15.75">
      <c r="A16" s="30" t="s">
        <v>29</v>
      </c>
      <c r="B16" s="5">
        <v>21014</v>
      </c>
      <c r="C16" s="14">
        <v>12676</v>
      </c>
      <c r="D16" s="14">
        <v>22</v>
      </c>
      <c r="E16" s="14">
        <v>4681</v>
      </c>
      <c r="F16" s="14">
        <v>4406</v>
      </c>
      <c r="G16" s="14">
        <v>2211</v>
      </c>
      <c r="H16" s="14">
        <v>944</v>
      </c>
      <c r="I16" s="14">
        <v>123</v>
      </c>
      <c r="J16" s="15">
        <v>78</v>
      </c>
      <c r="K16" s="15">
        <v>16</v>
      </c>
      <c r="L16" s="15">
        <v>40</v>
      </c>
      <c r="M16" s="15">
        <v>24</v>
      </c>
      <c r="N16" s="14">
        <v>131</v>
      </c>
    </row>
    <row r="17" spans="1:14" ht="15.75">
      <c r="A17" s="30" t="s">
        <v>30</v>
      </c>
      <c r="B17" s="5">
        <v>5597</v>
      </c>
      <c r="C17" s="14">
        <v>3028</v>
      </c>
      <c r="D17" s="14">
        <v>269</v>
      </c>
      <c r="E17" s="14">
        <v>1560</v>
      </c>
      <c r="F17" s="14">
        <v>558</v>
      </c>
      <c r="G17" s="14">
        <v>384</v>
      </c>
      <c r="H17" s="14">
        <v>202</v>
      </c>
      <c r="I17" s="14">
        <v>33</v>
      </c>
      <c r="J17" s="15">
        <v>10</v>
      </c>
      <c r="K17" s="15">
        <v>5</v>
      </c>
      <c r="L17" s="15">
        <v>3</v>
      </c>
      <c r="M17" s="15">
        <v>2</v>
      </c>
      <c r="N17" s="14">
        <v>0</v>
      </c>
    </row>
    <row r="18" spans="1:14" ht="15.75">
      <c r="A18" s="30" t="s">
        <v>31</v>
      </c>
      <c r="B18" s="5">
        <v>16589</v>
      </c>
      <c r="C18" s="14">
        <v>10538</v>
      </c>
      <c r="D18" s="14">
        <v>8</v>
      </c>
      <c r="E18" s="14">
        <v>1930</v>
      </c>
      <c r="F18" s="14">
        <v>1610</v>
      </c>
      <c r="G18" s="14">
        <v>1388</v>
      </c>
      <c r="H18" s="14">
        <v>1125</v>
      </c>
      <c r="I18" s="14">
        <v>555</v>
      </c>
      <c r="J18" s="15">
        <v>346</v>
      </c>
      <c r="K18" s="15">
        <v>100</v>
      </c>
      <c r="L18" s="15">
        <v>119</v>
      </c>
      <c r="M18" s="15">
        <v>271</v>
      </c>
      <c r="N18" s="14">
        <v>3086</v>
      </c>
    </row>
    <row r="19" spans="1:14" ht="15.75">
      <c r="A19" s="30" t="s">
        <v>32</v>
      </c>
      <c r="B19" s="5">
        <v>58118</v>
      </c>
      <c r="C19" s="14">
        <v>23772</v>
      </c>
      <c r="D19" s="14">
        <v>0</v>
      </c>
      <c r="E19" s="14">
        <v>13172</v>
      </c>
      <c r="F19" s="14">
        <v>5111</v>
      </c>
      <c r="G19" s="14">
        <v>3494</v>
      </c>
      <c r="H19" s="14">
        <v>1270</v>
      </c>
      <c r="I19" s="14">
        <v>123</v>
      </c>
      <c r="J19" s="15">
        <v>125</v>
      </c>
      <c r="K19" s="15">
        <v>107</v>
      </c>
      <c r="L19" s="15">
        <v>17</v>
      </c>
      <c r="M19" s="15">
        <v>35</v>
      </c>
      <c r="N19" s="14">
        <v>317</v>
      </c>
    </row>
    <row r="20" spans="1:14" ht="15.75">
      <c r="A20" s="29" t="s">
        <v>78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5.75">
      <c r="A21" s="30" t="s">
        <v>33</v>
      </c>
      <c r="B21" s="5">
        <v>55922</v>
      </c>
      <c r="C21" s="14">
        <v>31176</v>
      </c>
      <c r="D21" s="14">
        <v>9</v>
      </c>
      <c r="E21" s="14">
        <v>13783</v>
      </c>
      <c r="F21" s="14">
        <v>7846</v>
      </c>
      <c r="G21" s="14">
        <v>4916</v>
      </c>
      <c r="H21" s="14">
        <v>3029</v>
      </c>
      <c r="I21" s="14">
        <v>611</v>
      </c>
      <c r="J21" s="15">
        <v>208</v>
      </c>
      <c r="K21" s="15">
        <v>58</v>
      </c>
      <c r="L21" s="15">
        <v>56</v>
      </c>
      <c r="M21" s="15">
        <v>53</v>
      </c>
      <c r="N21" s="14">
        <v>607</v>
      </c>
    </row>
    <row r="22" spans="1:14" ht="15.75">
      <c r="A22" s="30" t="s">
        <v>34</v>
      </c>
      <c r="B22" s="5" t="s">
        <v>70</v>
      </c>
      <c r="C22" s="14" t="s">
        <v>70</v>
      </c>
      <c r="D22" s="14" t="s">
        <v>70</v>
      </c>
      <c r="E22" s="14" t="s">
        <v>70</v>
      </c>
      <c r="F22" s="14" t="s">
        <v>70</v>
      </c>
      <c r="G22" s="14" t="s">
        <v>70</v>
      </c>
      <c r="H22" s="14" t="s">
        <v>70</v>
      </c>
      <c r="I22" s="14" t="s">
        <v>70</v>
      </c>
      <c r="J22" s="15" t="s">
        <v>70</v>
      </c>
      <c r="K22" s="15" t="s">
        <v>70</v>
      </c>
      <c r="L22" s="15" t="s">
        <v>70</v>
      </c>
      <c r="M22" s="15" t="s">
        <v>70</v>
      </c>
      <c r="N22" s="14" t="s">
        <v>70</v>
      </c>
    </row>
    <row r="23" spans="1:14" ht="15.75">
      <c r="A23" s="30" t="s">
        <v>35</v>
      </c>
      <c r="B23" s="5">
        <v>9776</v>
      </c>
      <c r="C23" s="14">
        <v>7464</v>
      </c>
      <c r="D23" s="14">
        <v>424</v>
      </c>
      <c r="E23" s="14">
        <v>2063</v>
      </c>
      <c r="F23" s="14">
        <v>1463</v>
      </c>
      <c r="G23" s="14">
        <v>1288</v>
      </c>
      <c r="H23" s="14">
        <v>1106</v>
      </c>
      <c r="I23" s="14">
        <v>508</v>
      </c>
      <c r="J23" s="15">
        <v>261</v>
      </c>
      <c r="K23" s="15">
        <v>91</v>
      </c>
      <c r="L23" s="15">
        <v>84</v>
      </c>
      <c r="M23" s="15">
        <v>176</v>
      </c>
      <c r="N23" s="14">
        <v>0</v>
      </c>
    </row>
    <row r="24" spans="1:14" ht="15.75">
      <c r="A24" s="30" t="s">
        <v>36</v>
      </c>
      <c r="B24" s="5">
        <v>1681</v>
      </c>
      <c r="C24" s="14">
        <v>581</v>
      </c>
      <c r="D24" s="14">
        <v>1</v>
      </c>
      <c r="E24" s="14">
        <v>508</v>
      </c>
      <c r="F24" s="14">
        <v>71</v>
      </c>
      <c r="G24" s="14">
        <v>1</v>
      </c>
      <c r="H24" s="14">
        <v>0</v>
      </c>
      <c r="I24" s="14">
        <v>0</v>
      </c>
      <c r="J24" s="15">
        <v>0</v>
      </c>
      <c r="K24" s="15">
        <v>0</v>
      </c>
      <c r="L24" s="15">
        <v>0</v>
      </c>
      <c r="M24" s="15">
        <v>0</v>
      </c>
      <c r="N24" s="14">
        <v>0</v>
      </c>
    </row>
    <row r="25" spans="1:14" ht="15.75">
      <c r="A25" s="30" t="s">
        <v>37</v>
      </c>
      <c r="B25" s="5">
        <v>37895</v>
      </c>
      <c r="C25" s="14">
        <v>17227</v>
      </c>
      <c r="D25" s="14">
        <v>328</v>
      </c>
      <c r="E25" s="14">
        <v>6261</v>
      </c>
      <c r="F25" s="14">
        <v>4734</v>
      </c>
      <c r="G25" s="14">
        <v>3506</v>
      </c>
      <c r="H25" s="14">
        <v>1882</v>
      </c>
      <c r="I25" s="14">
        <v>443</v>
      </c>
      <c r="J25" s="15">
        <v>59</v>
      </c>
      <c r="K25" s="15">
        <v>13</v>
      </c>
      <c r="L25" s="15">
        <v>0</v>
      </c>
      <c r="M25" s="15">
        <v>0</v>
      </c>
      <c r="N25" s="14">
        <v>0</v>
      </c>
    </row>
    <row r="26" spans="1:14" ht="15.75">
      <c r="A26" s="30" t="s">
        <v>38</v>
      </c>
      <c r="B26" s="5">
        <v>52686</v>
      </c>
      <c r="C26" s="14">
        <v>33973</v>
      </c>
      <c r="D26" s="14">
        <v>255</v>
      </c>
      <c r="E26" s="14">
        <v>28275</v>
      </c>
      <c r="F26" s="14">
        <v>5443</v>
      </c>
      <c r="G26" s="14">
        <v>0</v>
      </c>
      <c r="H26" s="14">
        <v>0</v>
      </c>
      <c r="I26" s="14">
        <v>0</v>
      </c>
      <c r="J26" s="15">
        <v>0</v>
      </c>
      <c r="K26" s="15">
        <v>0</v>
      </c>
      <c r="L26" s="15">
        <v>0</v>
      </c>
      <c r="M26" s="15">
        <v>0</v>
      </c>
      <c r="N26" s="14">
        <v>0</v>
      </c>
    </row>
    <row r="27" spans="1:14" ht="15.75">
      <c r="A27" s="30" t="s">
        <v>39</v>
      </c>
      <c r="B27" s="5">
        <v>19969</v>
      </c>
      <c r="C27" s="14">
        <v>14884</v>
      </c>
      <c r="D27" s="14">
        <v>63</v>
      </c>
      <c r="E27" s="14">
        <v>6101</v>
      </c>
      <c r="F27" s="14">
        <v>3716</v>
      </c>
      <c r="G27" s="14">
        <v>2279</v>
      </c>
      <c r="H27" s="14">
        <v>1536</v>
      </c>
      <c r="I27" s="14">
        <v>588</v>
      </c>
      <c r="J27" s="15">
        <v>232</v>
      </c>
      <c r="K27" s="15">
        <v>68</v>
      </c>
      <c r="L27" s="15">
        <v>66</v>
      </c>
      <c r="M27" s="15">
        <v>64</v>
      </c>
      <c r="N27" s="14">
        <v>170</v>
      </c>
    </row>
    <row r="28" spans="1:14" ht="15.75">
      <c r="A28" s="30" t="s">
        <v>40</v>
      </c>
      <c r="B28" s="5">
        <v>15300</v>
      </c>
      <c r="C28" s="14">
        <v>10758</v>
      </c>
      <c r="D28" s="14">
        <v>7</v>
      </c>
      <c r="E28" s="14">
        <v>4881</v>
      </c>
      <c r="F28" s="14">
        <v>2678</v>
      </c>
      <c r="G28" s="14">
        <v>1580</v>
      </c>
      <c r="H28" s="14">
        <v>878</v>
      </c>
      <c r="I28" s="14">
        <v>281</v>
      </c>
      <c r="J28" s="15">
        <v>106</v>
      </c>
      <c r="K28" s="15">
        <v>30</v>
      </c>
      <c r="L28" s="15">
        <v>28</v>
      </c>
      <c r="M28" s="15">
        <v>26</v>
      </c>
      <c r="N28" s="14">
        <v>265</v>
      </c>
    </row>
    <row r="29" spans="1:14" ht="15.75">
      <c r="A29" s="30" t="s">
        <v>41</v>
      </c>
      <c r="B29" s="5">
        <v>34923</v>
      </c>
      <c r="C29" s="14">
        <v>18845</v>
      </c>
      <c r="D29" s="14">
        <v>215</v>
      </c>
      <c r="E29" s="14">
        <v>7300</v>
      </c>
      <c r="F29" s="14">
        <v>4600</v>
      </c>
      <c r="G29" s="14">
        <v>3057</v>
      </c>
      <c r="H29" s="14">
        <v>2092</v>
      </c>
      <c r="I29" s="14">
        <v>771</v>
      </c>
      <c r="J29" s="15">
        <v>326</v>
      </c>
      <c r="K29" s="15">
        <v>98</v>
      </c>
      <c r="L29" s="15">
        <v>92</v>
      </c>
      <c r="M29" s="15">
        <v>81</v>
      </c>
      <c r="N29" s="14">
        <v>212</v>
      </c>
    </row>
    <row r="30" spans="1:14" ht="15.75">
      <c r="A30" s="30" t="s">
        <v>42</v>
      </c>
      <c r="B30" s="5">
        <v>22834</v>
      </c>
      <c r="C30" s="14">
        <v>11264</v>
      </c>
      <c r="D30" s="14">
        <v>3</v>
      </c>
      <c r="E30" s="14">
        <v>5148</v>
      </c>
      <c r="F30" s="14">
        <v>2789</v>
      </c>
      <c r="G30" s="14">
        <v>1608</v>
      </c>
      <c r="H30" s="14">
        <v>927</v>
      </c>
      <c r="I30" s="14">
        <v>272</v>
      </c>
      <c r="J30" s="15">
        <v>107</v>
      </c>
      <c r="K30" s="15">
        <v>32</v>
      </c>
      <c r="L30" s="15">
        <v>27</v>
      </c>
      <c r="M30" s="15">
        <v>25</v>
      </c>
      <c r="N30" s="14">
        <v>325</v>
      </c>
    </row>
    <row r="31" spans="1:14" ht="15.75">
      <c r="A31" s="29" t="s">
        <v>78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5.75">
      <c r="A32" s="30" t="s">
        <v>43</v>
      </c>
      <c r="B32" s="5">
        <v>9160</v>
      </c>
      <c r="C32" s="14">
        <v>6776</v>
      </c>
      <c r="D32" s="14">
        <v>7</v>
      </c>
      <c r="E32" s="14">
        <v>2124</v>
      </c>
      <c r="F32" s="14">
        <v>1451</v>
      </c>
      <c r="G32" s="14">
        <v>1019</v>
      </c>
      <c r="H32" s="14">
        <v>778</v>
      </c>
      <c r="I32" s="14">
        <v>308</v>
      </c>
      <c r="J32" s="15">
        <v>146</v>
      </c>
      <c r="K32" s="15">
        <v>48</v>
      </c>
      <c r="L32" s="15">
        <v>45</v>
      </c>
      <c r="M32" s="15">
        <v>45</v>
      </c>
      <c r="N32" s="14">
        <v>803</v>
      </c>
    </row>
    <row r="33" spans="1:14" ht="15.75">
      <c r="A33" s="30" t="s">
        <v>44</v>
      </c>
      <c r="B33" s="5">
        <v>26134</v>
      </c>
      <c r="C33" s="14">
        <v>15933</v>
      </c>
      <c r="D33" s="14">
        <v>0</v>
      </c>
      <c r="E33" s="14">
        <v>5653</v>
      </c>
      <c r="F33" s="14">
        <v>3721</v>
      </c>
      <c r="G33" s="14">
        <v>2227</v>
      </c>
      <c r="H33" s="14">
        <v>1871</v>
      </c>
      <c r="I33" s="14">
        <v>754</v>
      </c>
      <c r="J33" s="15">
        <v>314</v>
      </c>
      <c r="K33" s="15">
        <v>108</v>
      </c>
      <c r="L33" s="15">
        <v>128</v>
      </c>
      <c r="M33" s="15">
        <v>43</v>
      </c>
      <c r="N33" s="14">
        <v>1114</v>
      </c>
    </row>
    <row r="34" spans="1:14" ht="15.75">
      <c r="A34" s="30" t="s">
        <v>45</v>
      </c>
      <c r="B34" s="5">
        <v>49377</v>
      </c>
      <c r="C34" s="14">
        <v>31005</v>
      </c>
      <c r="D34" s="14">
        <v>9754</v>
      </c>
      <c r="E34" s="14">
        <v>10553</v>
      </c>
      <c r="F34" s="14">
        <v>6237</v>
      </c>
      <c r="G34" s="14">
        <v>3347</v>
      </c>
      <c r="H34" s="14">
        <v>866</v>
      </c>
      <c r="I34" s="14">
        <v>79</v>
      </c>
      <c r="J34" s="15">
        <v>2</v>
      </c>
      <c r="K34" s="15">
        <v>24</v>
      </c>
      <c r="L34" s="15">
        <v>0</v>
      </c>
      <c r="M34" s="15">
        <v>144</v>
      </c>
      <c r="N34" s="14">
        <v>0</v>
      </c>
    </row>
    <row r="35" spans="1:14" ht="15.75">
      <c r="A35" s="30" t="s">
        <v>46</v>
      </c>
      <c r="B35" s="5">
        <v>75111</v>
      </c>
      <c r="C35" s="14">
        <v>48171</v>
      </c>
      <c r="D35" s="14">
        <v>1530</v>
      </c>
      <c r="E35" s="14">
        <v>17400</v>
      </c>
      <c r="F35" s="14">
        <v>8455</v>
      </c>
      <c r="G35" s="14">
        <v>6296</v>
      </c>
      <c r="H35" s="14">
        <v>5096</v>
      </c>
      <c r="I35" s="14">
        <v>2167</v>
      </c>
      <c r="J35" s="15">
        <v>904</v>
      </c>
      <c r="K35" s="15">
        <v>180</v>
      </c>
      <c r="L35" s="15">
        <v>298</v>
      </c>
      <c r="M35" s="15">
        <v>859</v>
      </c>
      <c r="N35" s="14">
        <v>4985</v>
      </c>
    </row>
    <row r="36" spans="1:14" ht="15.75">
      <c r="A36" s="30" t="s">
        <v>47</v>
      </c>
      <c r="B36" s="5">
        <v>36500</v>
      </c>
      <c r="C36" s="14">
        <v>27098</v>
      </c>
      <c r="D36" s="14">
        <v>1876</v>
      </c>
      <c r="E36" s="14">
        <v>8398</v>
      </c>
      <c r="F36" s="14">
        <v>5095</v>
      </c>
      <c r="G36" s="14">
        <v>3810</v>
      </c>
      <c r="H36" s="14">
        <v>3320</v>
      </c>
      <c r="I36" s="14">
        <v>1486</v>
      </c>
      <c r="J36" s="15">
        <v>742</v>
      </c>
      <c r="K36" s="15">
        <v>252</v>
      </c>
      <c r="L36" s="15">
        <v>219</v>
      </c>
      <c r="M36" s="15">
        <v>275</v>
      </c>
      <c r="N36" s="14">
        <v>1623</v>
      </c>
    </row>
    <row r="37" spans="1:14" ht="15.75">
      <c r="A37" s="30" t="s">
        <v>48</v>
      </c>
      <c r="B37" s="5">
        <v>19833</v>
      </c>
      <c r="C37" s="14">
        <v>11792</v>
      </c>
      <c r="D37" s="14">
        <v>0</v>
      </c>
      <c r="E37" s="14">
        <v>6188</v>
      </c>
      <c r="F37" s="14">
        <v>3194</v>
      </c>
      <c r="G37" s="14">
        <v>1416</v>
      </c>
      <c r="H37" s="14">
        <v>624</v>
      </c>
      <c r="I37" s="14">
        <v>165</v>
      </c>
      <c r="J37" s="15">
        <v>78</v>
      </c>
      <c r="K37" s="15">
        <v>13</v>
      </c>
      <c r="L37" s="15">
        <v>13</v>
      </c>
      <c r="M37" s="15">
        <v>32</v>
      </c>
      <c r="N37" s="14">
        <v>70</v>
      </c>
    </row>
    <row r="38" spans="1:14" ht="15.75">
      <c r="A38" s="30" t="s">
        <v>49</v>
      </c>
      <c r="B38" s="5">
        <v>40845</v>
      </c>
      <c r="C38" s="14">
        <v>29000</v>
      </c>
      <c r="D38" s="14">
        <v>0</v>
      </c>
      <c r="E38" s="14">
        <v>9506</v>
      </c>
      <c r="F38" s="14">
        <v>7007</v>
      </c>
      <c r="G38" s="14">
        <v>4980</v>
      </c>
      <c r="H38" s="14">
        <v>3589</v>
      </c>
      <c r="I38" s="14">
        <v>1519</v>
      </c>
      <c r="J38" s="15">
        <v>888</v>
      </c>
      <c r="K38" s="15">
        <v>176</v>
      </c>
      <c r="L38" s="15">
        <v>277</v>
      </c>
      <c r="M38" s="15">
        <v>285</v>
      </c>
      <c r="N38" s="14">
        <v>774</v>
      </c>
    </row>
    <row r="39" spans="1:14" ht="15.75">
      <c r="A39" s="30" t="s">
        <v>50</v>
      </c>
      <c r="B39" s="5">
        <v>6169</v>
      </c>
      <c r="C39" s="14">
        <v>4848</v>
      </c>
      <c r="D39" s="14">
        <v>938</v>
      </c>
      <c r="E39" s="14">
        <v>1802</v>
      </c>
      <c r="F39" s="14">
        <v>1134</v>
      </c>
      <c r="G39" s="14">
        <v>585</v>
      </c>
      <c r="H39" s="14">
        <v>262</v>
      </c>
      <c r="I39" s="14">
        <v>71</v>
      </c>
      <c r="J39" s="15">
        <v>27</v>
      </c>
      <c r="K39" s="15">
        <v>8</v>
      </c>
      <c r="L39" s="15">
        <v>7</v>
      </c>
      <c r="M39" s="15">
        <v>6</v>
      </c>
      <c r="N39" s="14">
        <v>9</v>
      </c>
    </row>
    <row r="40" spans="1:14" ht="15.75">
      <c r="A40" s="30" t="s">
        <v>51</v>
      </c>
      <c r="B40" s="5">
        <v>10945</v>
      </c>
      <c r="C40" s="14">
        <v>6273</v>
      </c>
      <c r="D40" s="14">
        <v>109</v>
      </c>
      <c r="E40" s="14">
        <v>4091</v>
      </c>
      <c r="F40" s="14">
        <v>833</v>
      </c>
      <c r="G40" s="14">
        <v>492</v>
      </c>
      <c r="H40" s="14">
        <v>407</v>
      </c>
      <c r="I40" s="14">
        <v>162</v>
      </c>
      <c r="J40" s="15">
        <v>45</v>
      </c>
      <c r="K40" s="15">
        <v>30</v>
      </c>
      <c r="L40" s="15">
        <v>14</v>
      </c>
      <c r="M40" s="15">
        <v>14</v>
      </c>
      <c r="N40" s="14">
        <v>75</v>
      </c>
    </row>
    <row r="41" spans="1:14" ht="15.75">
      <c r="A41" s="30" t="s">
        <v>52</v>
      </c>
      <c r="B41" s="5">
        <v>10636</v>
      </c>
      <c r="C41" s="14">
        <v>5704</v>
      </c>
      <c r="D41" s="14">
        <v>0</v>
      </c>
      <c r="E41" s="14">
        <v>2929</v>
      </c>
      <c r="F41" s="14">
        <v>1623</v>
      </c>
      <c r="G41" s="14">
        <v>575</v>
      </c>
      <c r="H41" s="14">
        <v>300</v>
      </c>
      <c r="I41" s="14">
        <v>134</v>
      </c>
      <c r="J41" s="15">
        <v>54</v>
      </c>
      <c r="K41" s="15">
        <v>7</v>
      </c>
      <c r="L41" s="15">
        <v>21</v>
      </c>
      <c r="M41" s="15">
        <v>26</v>
      </c>
      <c r="N41" s="14">
        <v>35</v>
      </c>
    </row>
    <row r="42" spans="1:14" ht="15.75">
      <c r="A42" s="29" t="s">
        <v>78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5.75">
      <c r="A43" s="30" t="s">
        <v>53</v>
      </c>
      <c r="B43" s="5">
        <v>6079</v>
      </c>
      <c r="C43" s="14">
        <v>4254</v>
      </c>
      <c r="D43" s="14">
        <v>92</v>
      </c>
      <c r="E43" s="14">
        <v>1685</v>
      </c>
      <c r="F43" s="14">
        <v>1014</v>
      </c>
      <c r="G43" s="14">
        <v>638</v>
      </c>
      <c r="H43" s="14">
        <v>420</v>
      </c>
      <c r="I43" s="14">
        <v>159</v>
      </c>
      <c r="J43" s="15">
        <v>65</v>
      </c>
      <c r="K43" s="15">
        <v>19</v>
      </c>
      <c r="L43" s="15">
        <v>19</v>
      </c>
      <c r="M43" s="15">
        <v>18</v>
      </c>
      <c r="N43" s="14">
        <v>125</v>
      </c>
    </row>
    <row r="44" spans="1:14" ht="15.75">
      <c r="A44" s="30" t="s">
        <v>54</v>
      </c>
      <c r="B44" s="5">
        <v>42418</v>
      </c>
      <c r="C44" s="14">
        <v>25385</v>
      </c>
      <c r="D44" s="14">
        <v>127</v>
      </c>
      <c r="E44" s="14">
        <v>8564</v>
      </c>
      <c r="F44" s="14">
        <v>4925</v>
      </c>
      <c r="G44" s="14">
        <v>3736</v>
      </c>
      <c r="H44" s="14">
        <v>2971</v>
      </c>
      <c r="I44" s="14">
        <v>1294</v>
      </c>
      <c r="J44" s="15">
        <v>605</v>
      </c>
      <c r="K44" s="15">
        <v>197</v>
      </c>
      <c r="L44" s="15">
        <v>203</v>
      </c>
      <c r="M44" s="15">
        <v>199</v>
      </c>
      <c r="N44" s="14">
        <v>2564</v>
      </c>
    </row>
    <row r="45" spans="1:14" ht="15.75">
      <c r="A45" s="30" t="s">
        <v>55</v>
      </c>
      <c r="B45" s="5">
        <v>16638</v>
      </c>
      <c r="C45" s="14">
        <v>11851</v>
      </c>
      <c r="D45" s="14">
        <v>4</v>
      </c>
      <c r="E45" s="14">
        <v>5186</v>
      </c>
      <c r="F45" s="14">
        <v>2612</v>
      </c>
      <c r="G45" s="14">
        <v>1723</v>
      </c>
      <c r="H45" s="14">
        <v>1324</v>
      </c>
      <c r="I45" s="14">
        <v>423</v>
      </c>
      <c r="J45" s="15">
        <v>286</v>
      </c>
      <c r="K45" s="15">
        <v>31</v>
      </c>
      <c r="L45" s="15">
        <v>83</v>
      </c>
      <c r="M45" s="15">
        <v>79</v>
      </c>
      <c r="N45" s="14">
        <v>100</v>
      </c>
    </row>
    <row r="46" spans="1:14" ht="15.75">
      <c r="A46" s="30" t="s">
        <v>56</v>
      </c>
      <c r="B46" s="5">
        <v>148749</v>
      </c>
      <c r="C46" s="14">
        <v>79811</v>
      </c>
      <c r="D46" s="14">
        <v>1258</v>
      </c>
      <c r="E46" s="14">
        <v>20848</v>
      </c>
      <c r="F46" s="14">
        <v>13812</v>
      </c>
      <c r="G46" s="14">
        <v>14011</v>
      </c>
      <c r="H46" s="14">
        <v>12937</v>
      </c>
      <c r="I46" s="14">
        <v>5450</v>
      </c>
      <c r="J46" s="15">
        <v>1970</v>
      </c>
      <c r="K46" s="15">
        <v>1102</v>
      </c>
      <c r="L46" s="15">
        <v>1092</v>
      </c>
      <c r="M46" s="15">
        <v>994</v>
      </c>
      <c r="N46" s="14">
        <v>6337</v>
      </c>
    </row>
    <row r="47" spans="1:14" ht="15.75">
      <c r="A47" s="30" t="s">
        <v>57</v>
      </c>
      <c r="B47" s="5">
        <v>40432</v>
      </c>
      <c r="C47" s="14">
        <v>18399</v>
      </c>
      <c r="D47" s="14">
        <v>197</v>
      </c>
      <c r="E47" s="14">
        <v>7782</v>
      </c>
      <c r="F47" s="14">
        <v>4875</v>
      </c>
      <c r="G47" s="14">
        <v>2887</v>
      </c>
      <c r="H47" s="14">
        <v>1765</v>
      </c>
      <c r="I47" s="14">
        <v>524</v>
      </c>
      <c r="J47" s="15">
        <v>152</v>
      </c>
      <c r="K47" s="15">
        <v>120</v>
      </c>
      <c r="L47" s="15">
        <v>10</v>
      </c>
      <c r="M47" s="15">
        <v>58</v>
      </c>
      <c r="N47" s="14">
        <v>29</v>
      </c>
    </row>
    <row r="48" spans="1:14" ht="15.75">
      <c r="A48" s="30" t="s">
        <v>58</v>
      </c>
      <c r="B48" s="5">
        <v>3376</v>
      </c>
      <c r="C48" s="14">
        <v>2615</v>
      </c>
      <c r="D48" s="14">
        <v>180</v>
      </c>
      <c r="E48" s="14">
        <v>1466</v>
      </c>
      <c r="F48" s="14">
        <v>522</v>
      </c>
      <c r="G48" s="14">
        <v>260</v>
      </c>
      <c r="H48" s="14">
        <v>123</v>
      </c>
      <c r="I48" s="14">
        <v>40</v>
      </c>
      <c r="J48" s="15">
        <v>12</v>
      </c>
      <c r="K48" s="15">
        <v>3</v>
      </c>
      <c r="L48" s="15">
        <v>2</v>
      </c>
      <c r="M48" s="15">
        <v>1</v>
      </c>
      <c r="N48" s="14">
        <v>6</v>
      </c>
    </row>
    <row r="49" spans="1:14" ht="15.75">
      <c r="A49" s="30" t="s">
        <v>59</v>
      </c>
      <c r="B49" s="5">
        <v>84292</v>
      </c>
      <c r="C49" s="14">
        <v>43608</v>
      </c>
      <c r="D49" s="14">
        <v>314</v>
      </c>
      <c r="E49" s="14">
        <v>19730</v>
      </c>
      <c r="F49" s="14">
        <v>12996</v>
      </c>
      <c r="G49" s="14">
        <v>8821</v>
      </c>
      <c r="H49" s="14">
        <v>1334</v>
      </c>
      <c r="I49" s="14">
        <v>171</v>
      </c>
      <c r="J49" s="15">
        <v>44</v>
      </c>
      <c r="K49" s="15">
        <v>19</v>
      </c>
      <c r="L49" s="15">
        <v>19</v>
      </c>
      <c r="M49" s="15">
        <v>11</v>
      </c>
      <c r="N49" s="14">
        <v>149</v>
      </c>
    </row>
    <row r="50" spans="1:14" ht="15.75">
      <c r="A50" s="30" t="s">
        <v>60</v>
      </c>
      <c r="B50" s="5">
        <v>15049</v>
      </c>
      <c r="C50" s="14">
        <v>8541</v>
      </c>
      <c r="D50" s="14">
        <v>0</v>
      </c>
      <c r="E50" s="14">
        <v>4270</v>
      </c>
      <c r="F50" s="14">
        <v>1945</v>
      </c>
      <c r="G50" s="14">
        <v>1116</v>
      </c>
      <c r="H50" s="14">
        <v>657</v>
      </c>
      <c r="I50" s="14">
        <v>242</v>
      </c>
      <c r="J50" s="15">
        <v>107</v>
      </c>
      <c r="K50" s="15">
        <v>31</v>
      </c>
      <c r="L50" s="15">
        <v>28</v>
      </c>
      <c r="M50" s="15">
        <v>26</v>
      </c>
      <c r="N50" s="14">
        <v>119</v>
      </c>
    </row>
    <row r="51" spans="1:14" ht="15.75">
      <c r="A51" s="30" t="s">
        <v>61</v>
      </c>
      <c r="B51" s="5">
        <v>18708</v>
      </c>
      <c r="C51" s="14">
        <v>9491</v>
      </c>
      <c r="D51" s="14">
        <v>7098</v>
      </c>
      <c r="E51" s="14">
        <v>2393</v>
      </c>
      <c r="F51" s="14">
        <v>0</v>
      </c>
      <c r="G51" s="14">
        <v>0</v>
      </c>
      <c r="H51" s="14">
        <v>0</v>
      </c>
      <c r="I51" s="14">
        <v>0</v>
      </c>
      <c r="J51" s="15">
        <v>0</v>
      </c>
      <c r="K51" s="15">
        <v>0</v>
      </c>
      <c r="L51" s="15">
        <v>0</v>
      </c>
      <c r="M51" s="15">
        <v>0</v>
      </c>
      <c r="N51" s="14">
        <v>0</v>
      </c>
    </row>
    <row r="52" spans="1:14" ht="15.75">
      <c r="A52" s="30" t="s">
        <v>62</v>
      </c>
      <c r="B52" s="5">
        <v>80857</v>
      </c>
      <c r="C52" s="14">
        <v>52677</v>
      </c>
      <c r="D52" s="14">
        <v>622</v>
      </c>
      <c r="E52" s="14">
        <v>16966</v>
      </c>
      <c r="F52" s="14">
        <v>9074</v>
      </c>
      <c r="G52" s="14">
        <v>7822</v>
      </c>
      <c r="H52" s="14">
        <v>5982</v>
      </c>
      <c r="I52" s="14">
        <v>2782</v>
      </c>
      <c r="J52" s="15">
        <v>1586</v>
      </c>
      <c r="K52" s="15">
        <v>551</v>
      </c>
      <c r="L52" s="15">
        <v>523</v>
      </c>
      <c r="M52" s="15">
        <v>658</v>
      </c>
      <c r="N52" s="14">
        <v>6112</v>
      </c>
    </row>
    <row r="53" spans="1:14" ht="15.75">
      <c r="A53" s="29" t="s">
        <v>78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5.75">
      <c r="A54" s="30" t="s">
        <v>63</v>
      </c>
      <c r="B54" s="5">
        <v>18929</v>
      </c>
      <c r="C54" s="14">
        <v>14405</v>
      </c>
      <c r="D54" s="14">
        <v>14</v>
      </c>
      <c r="E54" s="14">
        <v>5230</v>
      </c>
      <c r="F54" s="14">
        <v>3029</v>
      </c>
      <c r="G54" s="14">
        <v>2214</v>
      </c>
      <c r="H54" s="14">
        <v>2003</v>
      </c>
      <c r="I54" s="14">
        <v>828</v>
      </c>
      <c r="J54" s="15">
        <v>351</v>
      </c>
      <c r="K54" s="15">
        <v>128</v>
      </c>
      <c r="L54" s="15">
        <v>171</v>
      </c>
      <c r="M54" s="15">
        <v>150</v>
      </c>
      <c r="N54" s="14">
        <v>286</v>
      </c>
    </row>
    <row r="55" spans="1:14" ht="15.75">
      <c r="A55" s="30" t="s">
        <v>64</v>
      </c>
      <c r="B55" s="5">
        <v>13348</v>
      </c>
      <c r="C55" s="14">
        <v>10353</v>
      </c>
      <c r="D55" s="14">
        <v>35</v>
      </c>
      <c r="E55" s="14">
        <v>2056</v>
      </c>
      <c r="F55" s="14">
        <v>1598</v>
      </c>
      <c r="G55" s="14">
        <v>1350</v>
      </c>
      <c r="H55" s="14">
        <v>1231</v>
      </c>
      <c r="I55" s="14">
        <v>621</v>
      </c>
      <c r="J55" s="15">
        <v>322</v>
      </c>
      <c r="K55" s="15">
        <v>114</v>
      </c>
      <c r="L55" s="15">
        <v>109</v>
      </c>
      <c r="M55" s="15">
        <v>112</v>
      </c>
      <c r="N55" s="14">
        <v>2805</v>
      </c>
    </row>
    <row r="56" spans="1:14" ht="15.75">
      <c r="A56" s="30" t="s">
        <v>65</v>
      </c>
      <c r="B56" s="5">
        <v>20003</v>
      </c>
      <c r="C56" s="14">
        <v>12277</v>
      </c>
      <c r="D56" s="14">
        <v>1456</v>
      </c>
      <c r="E56" s="14">
        <v>6817</v>
      </c>
      <c r="F56" s="14">
        <v>3504</v>
      </c>
      <c r="G56" s="14">
        <v>441</v>
      </c>
      <c r="H56" s="14">
        <v>43</v>
      </c>
      <c r="I56" s="14">
        <v>4</v>
      </c>
      <c r="J56" s="15">
        <v>0</v>
      </c>
      <c r="K56" s="15">
        <v>9</v>
      </c>
      <c r="L56" s="15">
        <v>0</v>
      </c>
      <c r="M56" s="15">
        <v>3</v>
      </c>
      <c r="N56" s="14">
        <v>0</v>
      </c>
    </row>
    <row r="57" spans="1:14" ht="15.75">
      <c r="A57" s="30" t="s">
        <v>66</v>
      </c>
      <c r="B57" s="5">
        <v>2791</v>
      </c>
      <c r="C57" s="14">
        <v>1140</v>
      </c>
      <c r="D57" s="14">
        <v>592</v>
      </c>
      <c r="E57" s="14">
        <v>364</v>
      </c>
      <c r="F57" s="14">
        <v>116</v>
      </c>
      <c r="G57" s="14">
        <v>38</v>
      </c>
      <c r="H57" s="14">
        <v>13</v>
      </c>
      <c r="I57" s="14">
        <v>7</v>
      </c>
      <c r="J57" s="15">
        <v>2</v>
      </c>
      <c r="K57" s="15">
        <v>1</v>
      </c>
      <c r="L57" s="15">
        <v>1</v>
      </c>
      <c r="M57" s="15">
        <v>0</v>
      </c>
      <c r="N57" s="14">
        <v>6</v>
      </c>
    </row>
    <row r="58" spans="1:14" ht="15.75">
      <c r="A58" s="30" t="s">
        <v>67</v>
      </c>
      <c r="B58" s="5">
        <v>68660</v>
      </c>
      <c r="C58" s="14">
        <v>50808</v>
      </c>
      <c r="D58" s="14">
        <v>3329</v>
      </c>
      <c r="E58" s="14">
        <v>26731</v>
      </c>
      <c r="F58" s="14">
        <v>17757</v>
      </c>
      <c r="G58" s="14">
        <v>2324</v>
      </c>
      <c r="H58" s="14">
        <v>600</v>
      </c>
      <c r="I58" s="14">
        <v>62</v>
      </c>
      <c r="J58" s="15">
        <v>4</v>
      </c>
      <c r="K58" s="15">
        <v>1</v>
      </c>
      <c r="L58" s="15">
        <v>0</v>
      </c>
      <c r="M58" s="15">
        <v>0</v>
      </c>
      <c r="N58" s="14">
        <v>1</v>
      </c>
    </row>
    <row r="59" spans="1:14" ht="15.75">
      <c r="A59" s="30" t="s">
        <v>68</v>
      </c>
      <c r="B59" s="5">
        <v>135861</v>
      </c>
      <c r="C59" s="14">
        <v>73423</v>
      </c>
      <c r="D59" s="14">
        <v>27</v>
      </c>
      <c r="E59" s="14">
        <v>34906</v>
      </c>
      <c r="F59" s="14">
        <v>19392</v>
      </c>
      <c r="G59" s="14">
        <v>9999</v>
      </c>
      <c r="H59" s="14">
        <v>8860</v>
      </c>
      <c r="I59" s="14">
        <v>179</v>
      </c>
      <c r="J59" s="15">
        <v>59</v>
      </c>
      <c r="K59" s="15">
        <v>0</v>
      </c>
      <c r="L59" s="15">
        <v>0</v>
      </c>
      <c r="M59" s="15">
        <v>0</v>
      </c>
      <c r="N59" s="14">
        <v>0</v>
      </c>
    </row>
    <row r="60" spans="1:14" ht="15.75">
      <c r="A60" s="30" t="s">
        <v>69</v>
      </c>
      <c r="B60" s="5">
        <v>8537</v>
      </c>
      <c r="C60" s="14">
        <v>5883</v>
      </c>
      <c r="D60" s="14">
        <v>9</v>
      </c>
      <c r="E60" s="14">
        <v>2906</v>
      </c>
      <c r="F60" s="14">
        <v>1628</v>
      </c>
      <c r="G60" s="14">
        <v>918</v>
      </c>
      <c r="H60" s="14">
        <v>282</v>
      </c>
      <c r="I60" s="14">
        <v>54</v>
      </c>
      <c r="J60" s="15">
        <v>17</v>
      </c>
      <c r="K60" s="15">
        <v>5</v>
      </c>
      <c r="L60" s="15">
        <v>4</v>
      </c>
      <c r="M60" s="15">
        <v>4</v>
      </c>
      <c r="N60" s="14">
        <v>55</v>
      </c>
    </row>
    <row r="61" spans="1:14" ht="15.75">
      <c r="A61" s="30" t="s">
        <v>71</v>
      </c>
      <c r="B61" s="5">
        <v>4907</v>
      </c>
      <c r="C61" s="14">
        <v>3902</v>
      </c>
      <c r="D61" s="14">
        <v>54</v>
      </c>
      <c r="E61" s="14">
        <v>1974</v>
      </c>
      <c r="F61" s="14">
        <v>1710</v>
      </c>
      <c r="G61" s="14">
        <v>164</v>
      </c>
      <c r="H61" s="14">
        <v>0</v>
      </c>
      <c r="I61" s="14">
        <v>0</v>
      </c>
      <c r="J61" s="15">
        <v>0</v>
      </c>
      <c r="K61" s="15">
        <v>0</v>
      </c>
      <c r="L61" s="15">
        <v>0</v>
      </c>
      <c r="M61" s="15">
        <v>0</v>
      </c>
      <c r="N61" s="14">
        <v>0</v>
      </c>
    </row>
    <row r="62" spans="1:14" ht="15.75">
      <c r="A62" s="30" t="s">
        <v>72</v>
      </c>
      <c r="B62" s="5">
        <v>473</v>
      </c>
      <c r="C62" s="14">
        <v>373</v>
      </c>
      <c r="D62" s="14">
        <v>13</v>
      </c>
      <c r="E62" s="14">
        <v>126</v>
      </c>
      <c r="F62" s="14">
        <v>84</v>
      </c>
      <c r="G62" s="14">
        <v>45</v>
      </c>
      <c r="H62" s="14">
        <v>50</v>
      </c>
      <c r="I62" s="14">
        <v>24</v>
      </c>
      <c r="J62" s="15">
        <v>12</v>
      </c>
      <c r="K62" s="15">
        <v>4</v>
      </c>
      <c r="L62" s="15">
        <v>4</v>
      </c>
      <c r="M62" s="15">
        <v>4</v>
      </c>
      <c r="N62" s="14">
        <v>8</v>
      </c>
    </row>
    <row r="63" spans="1:14" ht="15.75">
      <c r="A63" s="30" t="s">
        <v>73</v>
      </c>
      <c r="B63" s="5">
        <v>25245</v>
      </c>
      <c r="C63" s="14">
        <v>16088</v>
      </c>
      <c r="D63" s="14">
        <v>6245</v>
      </c>
      <c r="E63" s="14">
        <v>6688</v>
      </c>
      <c r="F63" s="14">
        <v>2823</v>
      </c>
      <c r="G63" s="14">
        <v>215</v>
      </c>
      <c r="H63" s="14">
        <v>101</v>
      </c>
      <c r="I63" s="14">
        <v>13</v>
      </c>
      <c r="J63" s="15">
        <v>2</v>
      </c>
      <c r="K63" s="15">
        <v>1</v>
      </c>
      <c r="L63" s="15">
        <v>1</v>
      </c>
      <c r="M63" s="15">
        <v>1</v>
      </c>
      <c r="N63" s="14">
        <v>0</v>
      </c>
    </row>
    <row r="64" spans="1:14" ht="15.75">
      <c r="A64" s="29" t="s">
        <v>78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5.75">
      <c r="A65" s="30" t="s">
        <v>74</v>
      </c>
      <c r="B65" s="5">
        <v>54699</v>
      </c>
      <c r="C65" s="14">
        <v>35296</v>
      </c>
      <c r="D65" s="14">
        <v>363</v>
      </c>
      <c r="E65" s="14">
        <v>12166</v>
      </c>
      <c r="F65" s="14">
        <v>7821</v>
      </c>
      <c r="G65" s="14">
        <v>5513</v>
      </c>
      <c r="H65" s="14">
        <v>4061</v>
      </c>
      <c r="I65" s="14">
        <v>1569</v>
      </c>
      <c r="J65" s="15">
        <v>691</v>
      </c>
      <c r="K65" s="15">
        <v>219</v>
      </c>
      <c r="L65" s="15">
        <v>211</v>
      </c>
      <c r="M65" s="15">
        <v>212</v>
      </c>
      <c r="N65" s="14">
        <v>2472</v>
      </c>
    </row>
    <row r="66" spans="1:14" ht="15.75">
      <c r="A66" s="30" t="s">
        <v>75</v>
      </c>
      <c r="B66" s="5">
        <v>15822</v>
      </c>
      <c r="C66" s="14">
        <v>10811</v>
      </c>
      <c r="D66" s="14">
        <v>0</v>
      </c>
      <c r="E66" s="14">
        <v>4081</v>
      </c>
      <c r="F66" s="14">
        <v>3032</v>
      </c>
      <c r="G66" s="14">
        <v>1982</v>
      </c>
      <c r="H66" s="14">
        <v>1040</v>
      </c>
      <c r="I66" s="14">
        <v>363</v>
      </c>
      <c r="J66" s="15">
        <v>130</v>
      </c>
      <c r="K66" s="15">
        <v>55</v>
      </c>
      <c r="L66" s="15">
        <v>56</v>
      </c>
      <c r="M66" s="15">
        <v>69</v>
      </c>
      <c r="N66" s="14">
        <v>3</v>
      </c>
    </row>
    <row r="67" spans="1:14" ht="15.75">
      <c r="A67" s="30" t="s">
        <v>76</v>
      </c>
      <c r="B67" s="5">
        <v>20460</v>
      </c>
      <c r="C67" s="14">
        <v>9442</v>
      </c>
      <c r="D67" s="14">
        <v>43</v>
      </c>
      <c r="E67" s="14">
        <v>4311</v>
      </c>
      <c r="F67" s="14">
        <v>2679</v>
      </c>
      <c r="G67" s="14">
        <v>1381</v>
      </c>
      <c r="H67" s="14">
        <v>695</v>
      </c>
      <c r="I67" s="14">
        <v>163</v>
      </c>
      <c r="J67" s="15">
        <v>52</v>
      </c>
      <c r="K67" s="15">
        <v>15</v>
      </c>
      <c r="L67" s="15">
        <v>13</v>
      </c>
      <c r="M67" s="15">
        <v>11</v>
      </c>
      <c r="N67" s="14">
        <v>79</v>
      </c>
    </row>
    <row r="68" spans="1:14" ht="16.5" thickBot="1">
      <c r="A68" s="20" t="s">
        <v>77</v>
      </c>
      <c r="B68" s="6">
        <v>408</v>
      </c>
      <c r="C68" s="16">
        <v>98</v>
      </c>
      <c r="D68" s="16">
        <v>55</v>
      </c>
      <c r="E68" s="16">
        <v>40</v>
      </c>
      <c r="F68" s="16">
        <v>1</v>
      </c>
      <c r="G68" s="16">
        <v>0</v>
      </c>
      <c r="H68" s="16">
        <v>1</v>
      </c>
      <c r="I68" s="16">
        <v>0</v>
      </c>
      <c r="J68" s="17">
        <v>0</v>
      </c>
      <c r="K68" s="17">
        <v>0</v>
      </c>
      <c r="L68" s="17">
        <v>0</v>
      </c>
      <c r="M68" s="17">
        <v>0</v>
      </c>
      <c r="N68" s="16">
        <v>0</v>
      </c>
    </row>
    <row r="69" ht="15">
      <c r="A69" s="44" t="s">
        <v>100</v>
      </c>
    </row>
    <row r="71" ht="15">
      <c r="A71" t="s">
        <v>116</v>
      </c>
    </row>
  </sheetData>
  <mergeCells count="5">
    <mergeCell ref="D6:N6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portrait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A1" sqref="A1:M1"/>
    </sheetView>
  </sheetViews>
  <sheetFormatPr defaultColWidth="8.88671875" defaultRowHeight="15"/>
  <cols>
    <col min="1" max="1" width="18.6640625" style="0" customWidth="1"/>
    <col min="2" max="2" width="11.21484375" style="0" customWidth="1"/>
    <col min="3" max="3" width="11.77734375" style="0" customWidth="1"/>
    <col min="4" max="4" width="10.99609375" style="0" customWidth="1"/>
    <col min="5" max="5" width="11.21484375" style="0" customWidth="1"/>
    <col min="6" max="6" width="10.6640625" style="0" customWidth="1"/>
    <col min="10" max="12" width="10.77734375" style="0" customWidth="1"/>
    <col min="13" max="13" width="10.3359375" style="0" customWidth="1"/>
    <col min="14" max="14" width="11.4453125" style="0" customWidth="1"/>
  </cols>
  <sheetData>
    <row r="1" spans="1:14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37"/>
    </row>
    <row r="2" spans="1:14" ht="15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7"/>
    </row>
    <row r="3" spans="1:14" ht="15.75">
      <c r="A3" s="56" t="s">
        <v>106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2"/>
    </row>
    <row r="4" spans="1:14" ht="15.75">
      <c r="A4" s="56" t="s">
        <v>110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22"/>
    </row>
    <row r="5" ht="15.75" thickBot="1"/>
    <row r="6" spans="1:14" ht="94.5" customHeight="1" thickBot="1">
      <c r="A6" s="25"/>
      <c r="B6" s="26" t="s">
        <v>8</v>
      </c>
      <c r="C6" s="26" t="s">
        <v>79</v>
      </c>
      <c r="D6" s="57" t="s">
        <v>93</v>
      </c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16.5" thickBot="1">
      <c r="A7" s="20" t="s">
        <v>2</v>
      </c>
      <c r="B7" s="20" t="s">
        <v>99</v>
      </c>
      <c r="C7" s="20" t="s">
        <v>80</v>
      </c>
      <c r="D7" s="28" t="s">
        <v>3</v>
      </c>
      <c r="E7" s="27" t="s">
        <v>9</v>
      </c>
      <c r="F7" s="28" t="s">
        <v>4</v>
      </c>
      <c r="G7" s="28" t="s">
        <v>5</v>
      </c>
      <c r="H7" s="28" t="s">
        <v>6</v>
      </c>
      <c r="I7" s="28" t="s">
        <v>82</v>
      </c>
      <c r="J7" s="24" t="s">
        <v>83</v>
      </c>
      <c r="K7" s="24">
        <v>58</v>
      </c>
      <c r="L7" s="24">
        <v>59</v>
      </c>
      <c r="M7" s="24">
        <v>60</v>
      </c>
      <c r="N7" s="28" t="s">
        <v>7</v>
      </c>
    </row>
    <row r="8" spans="1:14" ht="15.75">
      <c r="A8" s="25" t="s">
        <v>22</v>
      </c>
      <c r="B8" s="13">
        <f>SUM(B10:B68)</f>
        <v>2030071</v>
      </c>
      <c r="C8" s="13">
        <f>SUM(C10:C68)</f>
        <v>1183428</v>
      </c>
      <c r="D8" s="40">
        <f>TLMONTHS!D8/$C8</f>
        <v>0.036618197304779</v>
      </c>
      <c r="E8" s="40">
        <f>TLMONTHS!E8/$C8</f>
        <v>0.3934012039600212</v>
      </c>
      <c r="F8" s="40">
        <f>TLMONTHS!F8/$C8</f>
        <v>0.21646775300229504</v>
      </c>
      <c r="G8" s="40">
        <f>TLMONTHS!G8/$C8</f>
        <v>0.12806609274074976</v>
      </c>
      <c r="H8" s="40">
        <f>TLMONTHS!H8/$C8</f>
        <v>0.08993872039532612</v>
      </c>
      <c r="I8" s="40">
        <f>TLMONTHS!I8/$C8</f>
        <v>0.03357787715010968</v>
      </c>
      <c r="J8" s="40">
        <f>TLMONTHS!J8/$C8</f>
        <v>0.01439546808086339</v>
      </c>
      <c r="K8" s="40">
        <f>TLMONTHS!K8/$C8</f>
        <v>0.005656448892539301</v>
      </c>
      <c r="L8" s="40">
        <f>TLMONTHS!L8/$C8</f>
        <v>0.00492045143430779</v>
      </c>
      <c r="M8" s="40">
        <f>TLMONTHS!M8/$C8</f>
        <v>0.04629178961457731</v>
      </c>
      <c r="N8" s="40">
        <f>TLMONTHS!N8/$C8</f>
        <v>0.030664307418786778</v>
      </c>
    </row>
    <row r="9" spans="1:14" ht="15.75">
      <c r="A9" s="29" t="s">
        <v>78</v>
      </c>
      <c r="B9" s="18" t="s">
        <v>78</v>
      </c>
      <c r="C9" s="18" t="s">
        <v>78</v>
      </c>
      <c r="D9" s="41" t="s">
        <v>78</v>
      </c>
      <c r="E9" s="41" t="s">
        <v>78</v>
      </c>
      <c r="F9" s="41" t="s">
        <v>78</v>
      </c>
      <c r="G9" s="41" t="s">
        <v>78</v>
      </c>
      <c r="H9" s="41" t="s">
        <v>78</v>
      </c>
      <c r="I9" s="41" t="s">
        <v>78</v>
      </c>
      <c r="J9" s="41" t="s">
        <v>78</v>
      </c>
      <c r="K9" s="41" t="s">
        <v>78</v>
      </c>
      <c r="L9" s="41" t="s">
        <v>78</v>
      </c>
      <c r="M9" s="41" t="s">
        <v>78</v>
      </c>
      <c r="N9" s="41" t="s">
        <v>78</v>
      </c>
    </row>
    <row r="10" spans="1:14" ht="15.75">
      <c r="A10" s="30" t="s">
        <v>23</v>
      </c>
      <c r="B10" s="38">
        <f>TLMONTHS!B10</f>
        <v>18844</v>
      </c>
      <c r="C10" s="38">
        <f>TLMONTHS!C10</f>
        <v>9644</v>
      </c>
      <c r="D10" s="12">
        <f>TLMONTHS!D10/$C10</f>
        <v>0.0008295313148071339</v>
      </c>
      <c r="E10" s="12">
        <f>TLMONTHS!E10/$C10</f>
        <v>0.479883865615927</v>
      </c>
      <c r="F10" s="12">
        <f>TLMONTHS!F10/$C10</f>
        <v>0.2512442969722107</v>
      </c>
      <c r="G10" s="12">
        <f>TLMONTHS!G10/$C10</f>
        <v>0.13034010783907093</v>
      </c>
      <c r="H10" s="12">
        <f>TLMONTHS!H10/$C10</f>
        <v>0.07818332642057238</v>
      </c>
      <c r="I10" s="12">
        <f>TLMONTHS!I10/$C10</f>
        <v>0.026441310659477395</v>
      </c>
      <c r="J10" s="12">
        <f>TLMONTHS!J10/$C10</f>
        <v>0.011198672749896308</v>
      </c>
      <c r="K10" s="12">
        <f>TLMONTHS!K10/$C10</f>
        <v>0.003629199502281211</v>
      </c>
      <c r="L10" s="12">
        <f>TLMONTHS!L10/$C10</f>
        <v>0.0031107424305267524</v>
      </c>
      <c r="M10" s="12">
        <f>TLMONTHS!M10/$C10</f>
        <v>0.004666113645790128</v>
      </c>
      <c r="N10" s="12">
        <f>TLMONTHS!N10/$C10</f>
        <v>0.010576524263790958</v>
      </c>
    </row>
    <row r="11" spans="1:14" ht="15.75">
      <c r="A11" s="30" t="s">
        <v>24</v>
      </c>
      <c r="B11" s="38">
        <f>TLMONTHS!B11</f>
        <v>5334</v>
      </c>
      <c r="C11" s="38">
        <f>TLMONTHS!C11</f>
        <v>4142</v>
      </c>
      <c r="D11" s="12">
        <f>TLMONTHS!D11/$C11</f>
        <v>0.08305166586190246</v>
      </c>
      <c r="E11" s="12">
        <f>TLMONTHS!E11/$C11</f>
        <v>0.3355866731047803</v>
      </c>
      <c r="F11" s="12">
        <f>TLMONTHS!F11/$C11</f>
        <v>0.2146306132303235</v>
      </c>
      <c r="G11" s="12">
        <f>TLMONTHS!G11/$C11</f>
        <v>0.1400289715113472</v>
      </c>
      <c r="H11" s="12">
        <f>TLMONTHS!H11/$C11</f>
        <v>0.104297440849831</v>
      </c>
      <c r="I11" s="12">
        <f>TLMONTHS!I11/$C11</f>
        <v>0.043215837759536455</v>
      </c>
      <c r="J11" s="12">
        <f>TLMONTHS!J11/$C11</f>
        <v>0.01931434089811685</v>
      </c>
      <c r="K11" s="12">
        <f>TLMONTHS!K11/$C11</f>
        <v>0.006277160791887977</v>
      </c>
      <c r="L11" s="12">
        <f>TLMONTHS!L11/$C11</f>
        <v>0.005552873008208595</v>
      </c>
      <c r="M11" s="12">
        <f>TLMONTHS!M11/$C11</f>
        <v>0.004104297440849831</v>
      </c>
      <c r="N11" s="12">
        <f>TLMONTHS!N11/$C11</f>
        <v>0.044181554804442295</v>
      </c>
    </row>
    <row r="12" spans="1:14" ht="15.75">
      <c r="A12" s="30" t="s">
        <v>25</v>
      </c>
      <c r="B12" s="38">
        <f>TLMONTHS!B12</f>
        <v>47792</v>
      </c>
      <c r="C12" s="38">
        <f>TLMONTHS!C12</f>
        <v>29012</v>
      </c>
      <c r="D12" s="12">
        <f>TLMONTHS!D12/$C12</f>
        <v>0.04487798152488626</v>
      </c>
      <c r="E12" s="12">
        <f>TLMONTHS!E12/$C12</f>
        <v>0.9060388804632565</v>
      </c>
      <c r="F12" s="12">
        <f>TLMONTHS!F12/$C12</f>
        <v>0.03505446022335585</v>
      </c>
      <c r="G12" s="12">
        <f>TLMONTHS!G12/$C12</f>
        <v>0.009754584309940714</v>
      </c>
      <c r="H12" s="12">
        <f>TLMONTHS!H12/$C12</f>
        <v>0.00382600303322763</v>
      </c>
      <c r="I12" s="12">
        <f>TLMONTHS!I12/$C12</f>
        <v>0.00044809044533296565</v>
      </c>
      <c r="J12" s="12">
        <f>TLMONTHS!J12/$C12</f>
        <v>0</v>
      </c>
      <c r="K12" s="12">
        <f>TLMONTHS!K12/$C12</f>
        <v>0</v>
      </c>
      <c r="L12" s="12">
        <f>TLMONTHS!L12/$C12</f>
        <v>0</v>
      </c>
      <c r="M12" s="12">
        <f>TLMONTHS!M12/$C12</f>
        <v>0</v>
      </c>
      <c r="N12" s="12">
        <f>TLMONTHS!N12/$C12</f>
        <v>0</v>
      </c>
    </row>
    <row r="13" spans="1:14" ht="15.75">
      <c r="A13" s="30" t="s">
        <v>26</v>
      </c>
      <c r="B13" s="38">
        <f>TLMONTHS!B13</f>
        <v>11162</v>
      </c>
      <c r="C13" s="38">
        <f>TLMONTHS!C13</f>
        <v>6416</v>
      </c>
      <c r="D13" s="12">
        <f>TLMONTHS!D13/$C13</f>
        <v>0.023379052369077308</v>
      </c>
      <c r="E13" s="12">
        <f>TLMONTHS!E13/$C13</f>
        <v>0.5808915211970075</v>
      </c>
      <c r="F13" s="12">
        <f>TLMONTHS!F13/$C13</f>
        <v>0.2928615960099751</v>
      </c>
      <c r="G13" s="12">
        <f>TLMONTHS!G13/$C13</f>
        <v>0.07434538653366583</v>
      </c>
      <c r="H13" s="12">
        <f>TLMONTHS!H13/$C13</f>
        <v>0.020261845386533667</v>
      </c>
      <c r="I13" s="12">
        <f>TLMONTHS!I13/$C13</f>
        <v>0.002805486284289277</v>
      </c>
      <c r="J13" s="12">
        <f>TLMONTHS!J13/$C13</f>
        <v>0</v>
      </c>
      <c r="K13" s="12">
        <f>TLMONTHS!K13/$C13</f>
        <v>0.0017144638403990024</v>
      </c>
      <c r="L13" s="12">
        <f>TLMONTHS!L13/$C13</f>
        <v>0.00015586034912718204</v>
      </c>
      <c r="M13" s="12">
        <f>TLMONTHS!M13/$C13</f>
        <v>0.0009351620947630922</v>
      </c>
      <c r="N13" s="12">
        <f>TLMONTHS!N13/$C13</f>
        <v>0.002649625935162095</v>
      </c>
    </row>
    <row r="14" spans="1:14" ht="15.75">
      <c r="A14" s="30" t="s">
        <v>27</v>
      </c>
      <c r="B14" s="38">
        <f>TLMONTHS!B14</f>
        <v>449650</v>
      </c>
      <c r="C14" s="38">
        <f>TLMONTHS!C14</f>
        <v>241756</v>
      </c>
      <c r="D14" s="12">
        <f>TLMONTHS!D14/$C14</f>
        <v>0.014729727493836761</v>
      </c>
      <c r="E14" s="12">
        <f>TLMONTHS!E14/$C14</f>
        <v>0.26441122454044574</v>
      </c>
      <c r="F14" s="12">
        <f>TLMONTHS!F14/$C14</f>
        <v>0.194303347176492</v>
      </c>
      <c r="G14" s="12">
        <f>TLMONTHS!G14/$C14</f>
        <v>0.12212726881649266</v>
      </c>
      <c r="H14" s="12">
        <f>TLMONTHS!H14/$C14</f>
        <v>0.10652889690431674</v>
      </c>
      <c r="I14" s="12">
        <f>TLMONTHS!I14/$C14</f>
        <v>0.05390559076093251</v>
      </c>
      <c r="J14" s="12">
        <f>TLMONTHS!J14/$C14</f>
        <v>0.021774020086368074</v>
      </c>
      <c r="K14" s="12">
        <f>TLMONTHS!K14/$C14</f>
        <v>0.010336868578235908</v>
      </c>
      <c r="L14" s="12">
        <f>TLMONTHS!L14/$C14</f>
        <v>0.006734062443124473</v>
      </c>
      <c r="M14" s="12">
        <f>TLMONTHS!M14/$C14</f>
        <v>0.20514899319975513</v>
      </c>
      <c r="N14" s="12">
        <f>TLMONTHS!N14/$C14</f>
        <v>0</v>
      </c>
    </row>
    <row r="15" spans="1:14" ht="15.75">
      <c r="A15" s="30" t="s">
        <v>28</v>
      </c>
      <c r="B15" s="38">
        <f>TLMONTHS!B15</f>
        <v>13534</v>
      </c>
      <c r="C15" s="38">
        <f>TLMONTHS!C15</f>
        <v>8741</v>
      </c>
      <c r="D15" s="12">
        <f>TLMONTHS!D15/$C15</f>
        <v>0.002860084658505892</v>
      </c>
      <c r="E15" s="12">
        <f>TLMONTHS!E15/$C15</f>
        <v>0.45932959615604624</v>
      </c>
      <c r="F15" s="12">
        <f>TLMONTHS!F15/$C15</f>
        <v>0.2594668802196545</v>
      </c>
      <c r="G15" s="12">
        <f>TLMONTHS!G15/$C15</f>
        <v>0.15764786637684475</v>
      </c>
      <c r="H15" s="12">
        <f>TLMONTHS!H15/$C15</f>
        <v>0.07527742821187507</v>
      </c>
      <c r="I15" s="12">
        <f>TLMONTHS!I15/$C15</f>
        <v>0.013156389429127103</v>
      </c>
      <c r="J15" s="12">
        <f>TLMONTHS!J15/$C15</f>
        <v>0.006520993021393433</v>
      </c>
      <c r="K15" s="12">
        <f>TLMONTHS!K15/$C15</f>
        <v>0.0038897151355680127</v>
      </c>
      <c r="L15" s="12">
        <f>TLMONTHS!L15/$C15</f>
        <v>0.004347328680928956</v>
      </c>
      <c r="M15" s="12">
        <f>TLMONTHS!M15/$C15</f>
        <v>0.0026312778858254204</v>
      </c>
      <c r="N15" s="12">
        <f>TLMONTHS!N15/$C15</f>
        <v>0.014872440224230636</v>
      </c>
    </row>
    <row r="16" spans="1:14" ht="15.75">
      <c r="A16" s="30" t="s">
        <v>29</v>
      </c>
      <c r="B16" s="38">
        <f>TLMONTHS!B16</f>
        <v>21014</v>
      </c>
      <c r="C16" s="38">
        <f>TLMONTHS!C16</f>
        <v>12676</v>
      </c>
      <c r="D16" s="12">
        <f>TLMONTHS!D16/$C16</f>
        <v>0.0017355632691700852</v>
      </c>
      <c r="E16" s="12">
        <f>TLMONTHS!E16/$C16</f>
        <v>0.3692805301356895</v>
      </c>
      <c r="F16" s="12">
        <f>TLMONTHS!F16/$C16</f>
        <v>0.34758598927106343</v>
      </c>
      <c r="G16" s="12">
        <f>TLMONTHS!G16/$C16</f>
        <v>0.17442410855159357</v>
      </c>
      <c r="H16" s="12">
        <f>TLMONTHS!H16/$C16</f>
        <v>0.0744714420952982</v>
      </c>
      <c r="I16" s="12">
        <f>TLMONTHS!I16/$C16</f>
        <v>0.00970337645945093</v>
      </c>
      <c r="J16" s="12">
        <f>TLMONTHS!J16/$C16</f>
        <v>0.006153360681603029</v>
      </c>
      <c r="K16" s="12">
        <f>TLMONTHS!K16/$C16</f>
        <v>0.0012622278321236984</v>
      </c>
      <c r="L16" s="12">
        <f>TLMONTHS!L16/$C16</f>
        <v>0.003155569580309246</v>
      </c>
      <c r="M16" s="12">
        <f>TLMONTHS!M16/$C16</f>
        <v>0.0018933417481855476</v>
      </c>
      <c r="N16" s="12">
        <f>TLMONTHS!N16/$C16</f>
        <v>0.01033449037551278</v>
      </c>
    </row>
    <row r="17" spans="1:14" ht="15.75">
      <c r="A17" s="30" t="s">
        <v>30</v>
      </c>
      <c r="B17" s="38">
        <f>TLMONTHS!B17</f>
        <v>5597</v>
      </c>
      <c r="C17" s="38">
        <f>TLMONTHS!C17</f>
        <v>3028</v>
      </c>
      <c r="D17" s="12">
        <f>TLMONTHS!D17/$C17</f>
        <v>0.08883751651254954</v>
      </c>
      <c r="E17" s="12">
        <f>TLMONTHS!E17/$C17</f>
        <v>0.5151915455746368</v>
      </c>
      <c r="F17" s="12">
        <f>TLMONTHS!F17/$C17</f>
        <v>0.18428005284015853</v>
      </c>
      <c r="G17" s="12">
        <f>TLMONTHS!G17/$C17</f>
        <v>0.12681638044914134</v>
      </c>
      <c r="H17" s="12">
        <f>TLMONTHS!H17/$C17</f>
        <v>0.0667107001321004</v>
      </c>
      <c r="I17" s="12">
        <f>TLMONTHS!I17/$C17</f>
        <v>0.010898282694848084</v>
      </c>
      <c r="J17" s="12">
        <f>TLMONTHS!J17/$C17</f>
        <v>0.0033025099075297227</v>
      </c>
      <c r="K17" s="12">
        <f>TLMONTHS!K17/$C17</f>
        <v>0.0016512549537648614</v>
      </c>
      <c r="L17" s="12">
        <f>TLMONTHS!L17/$C17</f>
        <v>0.0009907529722589167</v>
      </c>
      <c r="M17" s="12">
        <f>TLMONTHS!M17/$C17</f>
        <v>0.0006605019815059445</v>
      </c>
      <c r="N17" s="12">
        <f>TLMONTHS!N17/$C17</f>
        <v>0</v>
      </c>
    </row>
    <row r="18" spans="1:14" ht="15.75">
      <c r="A18" s="30" t="s">
        <v>31</v>
      </c>
      <c r="B18" s="38">
        <f>TLMONTHS!B18</f>
        <v>16589</v>
      </c>
      <c r="C18" s="38">
        <f>TLMONTHS!C18</f>
        <v>10538</v>
      </c>
      <c r="D18" s="12">
        <f>TLMONTHS!D18/$C18</f>
        <v>0.0007591573353577528</v>
      </c>
      <c r="E18" s="12">
        <f>TLMONTHS!E18/$C18</f>
        <v>0.18314670715505788</v>
      </c>
      <c r="F18" s="12">
        <f>TLMONTHS!F18/$C18</f>
        <v>0.15278041374074777</v>
      </c>
      <c r="G18" s="12">
        <f>TLMONTHS!G18/$C18</f>
        <v>0.13171379768457012</v>
      </c>
      <c r="H18" s="12">
        <f>TLMONTHS!H18/$C18</f>
        <v>0.106756500284684</v>
      </c>
      <c r="I18" s="12">
        <f>TLMONTHS!I18/$C18</f>
        <v>0.052666540140444106</v>
      </c>
      <c r="J18" s="12">
        <f>TLMONTHS!J18/$C18</f>
        <v>0.03283355475422281</v>
      </c>
      <c r="K18" s="12">
        <f>TLMONTHS!K18/$C18</f>
        <v>0.00948946669197191</v>
      </c>
      <c r="L18" s="12">
        <f>TLMONTHS!L18/$C18</f>
        <v>0.011292465363446575</v>
      </c>
      <c r="M18" s="12">
        <f>TLMONTHS!M18/$C18</f>
        <v>0.02571645473524388</v>
      </c>
      <c r="N18" s="12">
        <f>TLMONTHS!N18/$C18</f>
        <v>0.29284494211425316</v>
      </c>
    </row>
    <row r="19" spans="1:14" ht="15.75">
      <c r="A19" s="30" t="s">
        <v>32</v>
      </c>
      <c r="B19" s="38">
        <f>TLMONTHS!B19</f>
        <v>58118</v>
      </c>
      <c r="C19" s="38">
        <f>TLMONTHS!C19</f>
        <v>23772</v>
      </c>
      <c r="D19" s="12">
        <f>TLMONTHS!D19/$C19</f>
        <v>0</v>
      </c>
      <c r="E19" s="12">
        <f>TLMONTHS!E19/$C19</f>
        <v>0.5540972572774693</v>
      </c>
      <c r="F19" s="12">
        <f>TLMONTHS!F19/$C19</f>
        <v>0.21500084132592967</v>
      </c>
      <c r="G19" s="12">
        <f>TLMONTHS!G19/$C19</f>
        <v>0.1469796399125021</v>
      </c>
      <c r="H19" s="12">
        <f>TLMONTHS!H19/$C19</f>
        <v>0.05342419653373717</v>
      </c>
      <c r="I19" s="12">
        <f>TLMONTHS!I19/$C19</f>
        <v>0.005174154467440686</v>
      </c>
      <c r="J19" s="12">
        <f>TLMONTHS!J19/$C19</f>
        <v>0.005258287060407201</v>
      </c>
      <c r="K19" s="12">
        <f>TLMONTHS!K19/$C19</f>
        <v>0.004501093723708565</v>
      </c>
      <c r="L19" s="12">
        <f>TLMONTHS!L19/$C19</f>
        <v>0.0007151270402153794</v>
      </c>
      <c r="M19" s="12">
        <f>TLMONTHS!M19/$C19</f>
        <v>0.0014723203769140165</v>
      </c>
      <c r="N19" s="12">
        <f>TLMONTHS!N19/$C19</f>
        <v>0.013335015985192664</v>
      </c>
    </row>
    <row r="20" spans="1:14" ht="15.75">
      <c r="A20" s="29" t="s">
        <v>78</v>
      </c>
      <c r="B20" s="29" t="s">
        <v>78</v>
      </c>
      <c r="C20" s="29" t="s">
        <v>78</v>
      </c>
      <c r="D20" s="42" t="s">
        <v>78</v>
      </c>
      <c r="E20" s="42" t="s">
        <v>78</v>
      </c>
      <c r="F20" s="42" t="s">
        <v>78</v>
      </c>
      <c r="G20" s="42" t="s">
        <v>78</v>
      </c>
      <c r="H20" s="42" t="s">
        <v>78</v>
      </c>
      <c r="I20" s="42" t="s">
        <v>78</v>
      </c>
      <c r="J20" s="42" t="s">
        <v>78</v>
      </c>
      <c r="K20" s="42" t="s">
        <v>78</v>
      </c>
      <c r="L20" s="42" t="s">
        <v>78</v>
      </c>
      <c r="M20" s="42" t="s">
        <v>78</v>
      </c>
      <c r="N20" s="42" t="s">
        <v>78</v>
      </c>
    </row>
    <row r="21" spans="1:14" ht="15.75">
      <c r="A21" s="30" t="s">
        <v>33</v>
      </c>
      <c r="B21" s="38">
        <f>TLMONTHS!B21</f>
        <v>55922</v>
      </c>
      <c r="C21" s="38">
        <f>TLMONTHS!C21</f>
        <v>31176</v>
      </c>
      <c r="D21" s="12">
        <f>TLMONTHS!D21/$C21</f>
        <v>0.0002886836027713626</v>
      </c>
      <c r="E21" s="12">
        <f>TLMONTHS!E21/$C21</f>
        <v>0.44210289966641003</v>
      </c>
      <c r="F21" s="12">
        <f>TLMONTHS!F21/$C21</f>
        <v>0.2516679497049012</v>
      </c>
      <c r="G21" s="12">
        <f>TLMONTHS!G21/$C21</f>
        <v>0.15768539902489095</v>
      </c>
      <c r="H21" s="12">
        <f>TLMONTHS!H21/$C21</f>
        <v>0.09715807031049525</v>
      </c>
      <c r="I21" s="12">
        <f>TLMONTHS!I21/$C21</f>
        <v>0.01959840903258917</v>
      </c>
      <c r="J21" s="12">
        <f>TLMONTHS!J21/$C21</f>
        <v>0.006671798819604825</v>
      </c>
      <c r="K21" s="12">
        <f>TLMONTHS!K21/$C21</f>
        <v>0.0018604054400821145</v>
      </c>
      <c r="L21" s="12">
        <f>TLMONTHS!L21/$C21</f>
        <v>0.001796253528355145</v>
      </c>
      <c r="M21" s="12">
        <f>TLMONTHS!M21/$C21</f>
        <v>0.0017000256607646908</v>
      </c>
      <c r="N21" s="12">
        <f>TLMONTHS!N21/$C21</f>
        <v>0.01947010520913523</v>
      </c>
    </row>
    <row r="22" spans="1:14" ht="15.75">
      <c r="A22" s="30" t="s">
        <v>34</v>
      </c>
      <c r="B22" s="38" t="str">
        <f>TLMONTHS!B22</f>
        <v>.</v>
      </c>
      <c r="C22" s="38" t="str">
        <f>TLMONTHS!C22</f>
        <v>.</v>
      </c>
      <c r="D22" s="12" t="s">
        <v>78</v>
      </c>
      <c r="E22" s="12" t="s">
        <v>78</v>
      </c>
      <c r="F22" s="12" t="s">
        <v>78</v>
      </c>
      <c r="G22" s="12" t="s">
        <v>78</v>
      </c>
      <c r="H22" s="12" t="s">
        <v>78</v>
      </c>
      <c r="I22" s="12" t="s">
        <v>78</v>
      </c>
      <c r="J22" s="12" t="s">
        <v>78</v>
      </c>
      <c r="K22" s="12" t="s">
        <v>78</v>
      </c>
      <c r="L22" s="12" t="s">
        <v>78</v>
      </c>
      <c r="M22" s="12" t="s">
        <v>78</v>
      </c>
      <c r="N22" s="12" t="s">
        <v>78</v>
      </c>
    </row>
    <row r="23" spans="1:14" ht="15.75">
      <c r="A23" s="30" t="s">
        <v>35</v>
      </c>
      <c r="B23" s="38">
        <f>TLMONTHS!B23</f>
        <v>9776</v>
      </c>
      <c r="C23" s="38">
        <f>TLMONTHS!C23</f>
        <v>7464</v>
      </c>
      <c r="D23" s="12">
        <f>TLMONTHS!D23/$C23</f>
        <v>0.05680600214362272</v>
      </c>
      <c r="E23" s="12">
        <f>TLMONTHS!E23/$C23</f>
        <v>0.27639335476956056</v>
      </c>
      <c r="F23" s="12">
        <f>TLMONTHS!F23/$C23</f>
        <v>0.1960075026795284</v>
      </c>
      <c r="G23" s="12">
        <f>TLMONTHS!G23/$C23</f>
        <v>0.17256162915326903</v>
      </c>
      <c r="H23" s="12">
        <f>TLMONTHS!H23/$C23</f>
        <v>0.14817792068595928</v>
      </c>
      <c r="I23" s="12">
        <f>TLMONTHS!I23/$C23</f>
        <v>0.06806002143622722</v>
      </c>
      <c r="J23" s="12">
        <f>TLMONTHS!J23/$C23</f>
        <v>0.034967845659163985</v>
      </c>
      <c r="K23" s="12">
        <f>TLMONTHS!K23/$C23</f>
        <v>0.012191854233654877</v>
      </c>
      <c r="L23" s="12">
        <f>TLMONTHS!L23/$C23</f>
        <v>0.011254019292604502</v>
      </c>
      <c r="M23" s="12">
        <f>TLMONTHS!M23/$C23</f>
        <v>0.023579849946409433</v>
      </c>
      <c r="N23" s="12">
        <f>TLMONTHS!N23/$C23</f>
        <v>0</v>
      </c>
    </row>
    <row r="24" spans="1:14" ht="15.75">
      <c r="A24" s="30" t="s">
        <v>36</v>
      </c>
      <c r="B24" s="38">
        <f>TLMONTHS!B24</f>
        <v>1681</v>
      </c>
      <c r="C24" s="38">
        <f>TLMONTHS!C24</f>
        <v>581</v>
      </c>
      <c r="D24" s="12">
        <f>TLMONTHS!D24/$C24</f>
        <v>0.0017211703958691911</v>
      </c>
      <c r="E24" s="12">
        <f>TLMONTHS!E24/$C24</f>
        <v>0.8743545611015491</v>
      </c>
      <c r="F24" s="12">
        <f>TLMONTHS!F24/$C24</f>
        <v>0.12220309810671257</v>
      </c>
      <c r="G24" s="12">
        <f>TLMONTHS!G24/$C24</f>
        <v>0.0017211703958691911</v>
      </c>
      <c r="H24" s="12">
        <f>TLMONTHS!H24/$C24</f>
        <v>0</v>
      </c>
      <c r="I24" s="12">
        <f>TLMONTHS!I24/$C24</f>
        <v>0</v>
      </c>
      <c r="J24" s="12">
        <f>TLMONTHS!J24/$C24</f>
        <v>0</v>
      </c>
      <c r="K24" s="12">
        <f>TLMONTHS!K24/$C24</f>
        <v>0</v>
      </c>
      <c r="L24" s="12">
        <f>TLMONTHS!L24/$C24</f>
        <v>0</v>
      </c>
      <c r="M24" s="12">
        <f>TLMONTHS!M24/$C24</f>
        <v>0</v>
      </c>
      <c r="N24" s="12">
        <f>TLMONTHS!N24/$C24</f>
        <v>0</v>
      </c>
    </row>
    <row r="25" spans="1:14" ht="15.75">
      <c r="A25" s="30" t="s">
        <v>37</v>
      </c>
      <c r="B25" s="38">
        <f>TLMONTHS!B25</f>
        <v>37895</v>
      </c>
      <c r="C25" s="38">
        <f>TLMONTHS!C25</f>
        <v>17227</v>
      </c>
      <c r="D25" s="12">
        <f>TLMONTHS!D25/$C25</f>
        <v>0.01903987925930226</v>
      </c>
      <c r="E25" s="12">
        <f>TLMONTHS!E25/$C25</f>
        <v>0.36344110988564465</v>
      </c>
      <c r="F25" s="12">
        <f>TLMONTHS!F25/$C25</f>
        <v>0.27480118418761246</v>
      </c>
      <c r="G25" s="12">
        <f>TLMONTHS!G25/$C25</f>
        <v>0.20351773378998084</v>
      </c>
      <c r="H25" s="12">
        <f>TLMONTHS!H25/$C25</f>
        <v>0.1092471120914843</v>
      </c>
      <c r="I25" s="12">
        <f>TLMONTHS!I25/$C25</f>
        <v>0.025715446682533234</v>
      </c>
      <c r="J25" s="12">
        <f>TLMONTHS!J25/$C25</f>
        <v>0.0034248563301793695</v>
      </c>
      <c r="K25" s="12">
        <f>TLMONTHS!K25/$C25</f>
        <v>0.0007546293608869797</v>
      </c>
      <c r="L25" s="12">
        <f>TLMONTHS!L25/$C25</f>
        <v>0</v>
      </c>
      <c r="M25" s="12">
        <f>TLMONTHS!M25/$C25</f>
        <v>0</v>
      </c>
      <c r="N25" s="12">
        <f>TLMONTHS!N25/$C25</f>
        <v>0</v>
      </c>
    </row>
    <row r="26" spans="1:14" ht="15.75">
      <c r="A26" s="30" t="s">
        <v>38</v>
      </c>
      <c r="B26" s="38">
        <f>TLMONTHS!B26</f>
        <v>52686</v>
      </c>
      <c r="C26" s="38">
        <f>TLMONTHS!C26</f>
        <v>33973</v>
      </c>
      <c r="D26" s="12">
        <f>TLMONTHS!D26/$C26</f>
        <v>0.007505960615783122</v>
      </c>
      <c r="E26" s="12">
        <f>TLMONTHS!E26/$C26</f>
        <v>0.8322785741618344</v>
      </c>
      <c r="F26" s="12">
        <f>TLMONTHS!F26/$C26</f>
        <v>0.16021546522238247</v>
      </c>
      <c r="G26" s="12">
        <f>TLMONTHS!G26/$C26</f>
        <v>0</v>
      </c>
      <c r="H26" s="12">
        <f>TLMONTHS!H26/$C26</f>
        <v>0</v>
      </c>
      <c r="I26" s="12">
        <f>TLMONTHS!I26/$C26</f>
        <v>0</v>
      </c>
      <c r="J26" s="12">
        <f>TLMONTHS!J26/$C26</f>
        <v>0</v>
      </c>
      <c r="K26" s="12">
        <f>TLMONTHS!K26/$C26</f>
        <v>0</v>
      </c>
      <c r="L26" s="12">
        <f>TLMONTHS!L26/$C26</f>
        <v>0</v>
      </c>
      <c r="M26" s="12">
        <f>TLMONTHS!M26/$C26</f>
        <v>0</v>
      </c>
      <c r="N26" s="12">
        <f>TLMONTHS!N26/$C26</f>
        <v>0</v>
      </c>
    </row>
    <row r="27" spans="1:14" ht="15.75">
      <c r="A27" s="30" t="s">
        <v>39</v>
      </c>
      <c r="B27" s="38">
        <f>TLMONTHS!B27</f>
        <v>19969</v>
      </c>
      <c r="C27" s="38">
        <f>TLMONTHS!C27</f>
        <v>14884</v>
      </c>
      <c r="D27" s="12">
        <f>TLMONTHS!D27/$C27</f>
        <v>0.004232733136253696</v>
      </c>
      <c r="E27" s="12">
        <f>TLMONTHS!E27/$C27</f>
        <v>0.4099032518140285</v>
      </c>
      <c r="F27" s="12">
        <f>TLMONTHS!F27/$C27</f>
        <v>0.24966406879871003</v>
      </c>
      <c r="G27" s="12">
        <f>TLMONTHS!G27/$C27</f>
        <v>0.15311744154797097</v>
      </c>
      <c r="H27" s="12">
        <f>TLMONTHS!H27/$C27</f>
        <v>0.10319806503628057</v>
      </c>
      <c r="I27" s="12">
        <f>TLMONTHS!I27/$C27</f>
        <v>0.039505509271701156</v>
      </c>
      <c r="J27" s="12">
        <f>TLMONTHS!J27/$C27</f>
        <v>0.015587207739854878</v>
      </c>
      <c r="K27" s="12">
        <f>TLMONTHS!K27/$C27</f>
        <v>0.004568664337543671</v>
      </c>
      <c r="L27" s="12">
        <f>TLMONTHS!L27/$C27</f>
        <v>0.0044342918570276805</v>
      </c>
      <c r="M27" s="12">
        <f>TLMONTHS!M27/$C27</f>
        <v>0.00429991937651169</v>
      </c>
      <c r="N27" s="12">
        <f>TLMONTHS!N27/$C27</f>
        <v>0.011421660843859177</v>
      </c>
    </row>
    <row r="28" spans="1:14" ht="15.75">
      <c r="A28" s="30" t="s">
        <v>40</v>
      </c>
      <c r="B28" s="38">
        <f>TLMONTHS!B28</f>
        <v>15300</v>
      </c>
      <c r="C28" s="38">
        <f>TLMONTHS!C28</f>
        <v>10758</v>
      </c>
      <c r="D28" s="12">
        <f>TLMONTHS!D28/$C28</f>
        <v>0.0006506785647889942</v>
      </c>
      <c r="E28" s="12">
        <f>TLMONTHS!E28/$C28</f>
        <v>0.45370886781929726</v>
      </c>
      <c r="F28" s="12">
        <f>TLMONTHS!F28/$C28</f>
        <v>0.24893102807213235</v>
      </c>
      <c r="G28" s="12">
        <f>TLMONTHS!G28/$C28</f>
        <v>0.1468674474809444</v>
      </c>
      <c r="H28" s="12">
        <f>TLMONTHS!H28/$C28</f>
        <v>0.0816136828406767</v>
      </c>
      <c r="I28" s="12">
        <f>TLMONTHS!I28/$C28</f>
        <v>0.026120096672243912</v>
      </c>
      <c r="J28" s="12">
        <f>TLMONTHS!J28/$C28</f>
        <v>0.009853132552519055</v>
      </c>
      <c r="K28" s="12">
        <f>TLMONTHS!K28/$C28</f>
        <v>0.002788622420524261</v>
      </c>
      <c r="L28" s="12">
        <f>TLMONTHS!L28/$C28</f>
        <v>0.002602714259155977</v>
      </c>
      <c r="M28" s="12">
        <f>TLMONTHS!M28/$C28</f>
        <v>0.002416806097787693</v>
      </c>
      <c r="N28" s="12">
        <f>TLMONTHS!N28/$C28</f>
        <v>0.02463283138129764</v>
      </c>
    </row>
    <row r="29" spans="1:14" ht="15.75">
      <c r="A29" s="30" t="s">
        <v>41</v>
      </c>
      <c r="B29" s="38">
        <f>TLMONTHS!B29</f>
        <v>34923</v>
      </c>
      <c r="C29" s="38">
        <f>TLMONTHS!C29</f>
        <v>18845</v>
      </c>
      <c r="D29" s="12">
        <f>TLMONTHS!D29/$C29</f>
        <v>0.011408861767046962</v>
      </c>
      <c r="E29" s="12">
        <f>TLMONTHS!E29/$C29</f>
        <v>0.3873706553462457</v>
      </c>
      <c r="F29" s="12">
        <f>TLMONTHS!F29/$C29</f>
        <v>0.2440965773414699</v>
      </c>
      <c r="G29" s="12">
        <f>TLMONTHS!G29/$C29</f>
        <v>0.16221809498540726</v>
      </c>
      <c r="H29" s="12">
        <f>TLMONTHS!H29/$C29</f>
        <v>0.11101087821703369</v>
      </c>
      <c r="I29" s="12">
        <f>TLMONTHS!I29/$C29</f>
        <v>0.04091270894136376</v>
      </c>
      <c r="J29" s="12">
        <f>TLMONTHS!J29/$C29</f>
        <v>0.0172990183072433</v>
      </c>
      <c r="K29" s="12">
        <f>TLMONTHS!K29/$C29</f>
        <v>0.00520031838684001</v>
      </c>
      <c r="L29" s="12">
        <f>TLMONTHS!L29/$C29</f>
        <v>0.004881931546829398</v>
      </c>
      <c r="M29" s="12">
        <f>TLMONTHS!M29/$C29</f>
        <v>0.004298222340143274</v>
      </c>
      <c r="N29" s="12">
        <f>TLMONTHS!N29/$C29</f>
        <v>0.011249668347041655</v>
      </c>
    </row>
    <row r="30" spans="1:14" ht="15.75">
      <c r="A30" s="30" t="s">
        <v>42</v>
      </c>
      <c r="B30" s="38">
        <f>TLMONTHS!B30</f>
        <v>22834</v>
      </c>
      <c r="C30" s="38">
        <f>TLMONTHS!C30</f>
        <v>11264</v>
      </c>
      <c r="D30" s="12">
        <f>TLMONTHS!D30/$C30</f>
        <v>0.00026633522727272725</v>
      </c>
      <c r="E30" s="12">
        <f>TLMONTHS!E30/$C30</f>
        <v>0.45703125</v>
      </c>
      <c r="F30" s="12">
        <f>TLMONTHS!F30/$C30</f>
        <v>0.24760298295454544</v>
      </c>
      <c r="G30" s="12">
        <f>TLMONTHS!G30/$C30</f>
        <v>0.14275568181818182</v>
      </c>
      <c r="H30" s="12">
        <f>TLMONTHS!H30/$C30</f>
        <v>0.08229758522727272</v>
      </c>
      <c r="I30" s="12">
        <f>TLMONTHS!I30/$C30</f>
        <v>0.024147727272727272</v>
      </c>
      <c r="J30" s="12">
        <f>TLMONTHS!J30/$C30</f>
        <v>0.009499289772727272</v>
      </c>
      <c r="K30" s="12">
        <f>TLMONTHS!K30/$C30</f>
        <v>0.002840909090909091</v>
      </c>
      <c r="L30" s="12">
        <f>TLMONTHS!L30/$C30</f>
        <v>0.0023970170454545455</v>
      </c>
      <c r="M30" s="12">
        <f>TLMONTHS!M30/$C30</f>
        <v>0.0022194602272727275</v>
      </c>
      <c r="N30" s="12">
        <f>TLMONTHS!N30/$C30</f>
        <v>0.028852982954545456</v>
      </c>
    </row>
    <row r="31" spans="1:14" ht="15.75">
      <c r="A31" s="29" t="s">
        <v>78</v>
      </c>
      <c r="B31" s="18"/>
      <c r="C31" s="1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5.75">
      <c r="A32" s="30" t="s">
        <v>43</v>
      </c>
      <c r="B32" s="38">
        <f>TLMONTHS!B32</f>
        <v>9160</v>
      </c>
      <c r="C32" s="38">
        <f>TLMONTHS!C32</f>
        <v>6776</v>
      </c>
      <c r="D32" s="12">
        <f>TLMONTHS!D32/$C32</f>
        <v>0.0010330578512396695</v>
      </c>
      <c r="E32" s="12">
        <f>TLMONTHS!E32/$C32</f>
        <v>0.31345926800472257</v>
      </c>
      <c r="F32" s="12">
        <f>TLMONTHS!F32/$C32</f>
        <v>0.21413813459268005</v>
      </c>
      <c r="G32" s="12">
        <f>TLMONTHS!G32/$C32</f>
        <v>0.150383707201889</v>
      </c>
      <c r="H32" s="12">
        <f>TLMONTHS!H32/$C32</f>
        <v>0.11481700118063755</v>
      </c>
      <c r="I32" s="12">
        <f>TLMONTHS!I32/$C32</f>
        <v>0.045454545454545456</v>
      </c>
      <c r="J32" s="12">
        <f>TLMONTHS!J32/$C32</f>
        <v>0.02154663518299882</v>
      </c>
      <c r="K32" s="12">
        <f>TLMONTHS!K32/$C32</f>
        <v>0.0070838252656434475</v>
      </c>
      <c r="L32" s="12">
        <f>TLMONTHS!L32/$C32</f>
        <v>0.006641086186540732</v>
      </c>
      <c r="M32" s="12">
        <f>TLMONTHS!M32/$C32</f>
        <v>0.006641086186540732</v>
      </c>
      <c r="N32" s="12">
        <f>TLMONTHS!N32/$C32</f>
        <v>0.1185064935064935</v>
      </c>
    </row>
    <row r="33" spans="1:14" ht="15.75">
      <c r="A33" s="30" t="s">
        <v>44</v>
      </c>
      <c r="B33" s="38">
        <f>TLMONTHS!B33</f>
        <v>26134</v>
      </c>
      <c r="C33" s="38">
        <f>TLMONTHS!C33</f>
        <v>15933</v>
      </c>
      <c r="D33" s="12">
        <f>TLMONTHS!D33/$C33</f>
        <v>0</v>
      </c>
      <c r="E33" s="12">
        <f>TLMONTHS!E33/$C33</f>
        <v>0.3547982175359317</v>
      </c>
      <c r="F33" s="12">
        <f>TLMONTHS!F33/$C33</f>
        <v>0.23354045063704262</v>
      </c>
      <c r="G33" s="12">
        <f>TLMONTHS!G33/$C33</f>
        <v>0.13977279859411285</v>
      </c>
      <c r="H33" s="12">
        <f>TLMONTHS!H33/$C33</f>
        <v>0.11742923492123267</v>
      </c>
      <c r="I33" s="12">
        <f>TLMONTHS!I33/$C33</f>
        <v>0.047323165756605785</v>
      </c>
      <c r="J33" s="12">
        <f>TLMONTHS!J33/$C33</f>
        <v>0.01970752526203477</v>
      </c>
      <c r="K33" s="12">
        <f>TLMONTHS!K33/$C33</f>
        <v>0.0067783844850310675</v>
      </c>
      <c r="L33" s="12">
        <f>TLMONTHS!L33/$C33</f>
        <v>0.008033640871147931</v>
      </c>
      <c r="M33" s="12">
        <f>TLMONTHS!M33/$C33</f>
        <v>0.0026988012301512585</v>
      </c>
      <c r="N33" s="12">
        <f>TLMONTHS!N33/$C33</f>
        <v>0.06991778070670934</v>
      </c>
    </row>
    <row r="34" spans="1:14" ht="15.75">
      <c r="A34" s="30" t="s">
        <v>45</v>
      </c>
      <c r="B34" s="38">
        <f>TLMONTHS!B34</f>
        <v>49377</v>
      </c>
      <c r="C34" s="38">
        <f>TLMONTHS!C34</f>
        <v>31005</v>
      </c>
      <c r="D34" s="12">
        <f>TLMONTHS!D34/$C34</f>
        <v>0.3145944202547976</v>
      </c>
      <c r="E34" s="12">
        <f>TLMONTHS!E34/$C34</f>
        <v>0.3403644573455894</v>
      </c>
      <c r="F34" s="12">
        <f>TLMONTHS!F34/$C34</f>
        <v>0.2011611030478955</v>
      </c>
      <c r="G34" s="12">
        <f>TLMONTHS!G34/$C34</f>
        <v>0.10795033059184003</v>
      </c>
      <c r="H34" s="12">
        <f>TLMONTHS!H34/$C34</f>
        <v>0.027930978874375102</v>
      </c>
      <c r="I34" s="12">
        <f>TLMONTHS!I34/$C34</f>
        <v>0.002547976132881793</v>
      </c>
      <c r="J34" s="12">
        <f>TLMONTHS!J34/$C34</f>
        <v>6.450572488308337E-05</v>
      </c>
      <c r="K34" s="12">
        <f>TLMONTHS!K34/$C34</f>
        <v>0.0007740686985970005</v>
      </c>
      <c r="L34" s="12">
        <f>TLMONTHS!L34/$C34</f>
        <v>0</v>
      </c>
      <c r="M34" s="12">
        <f>TLMONTHS!M34/$C34</f>
        <v>0.0046444121915820025</v>
      </c>
      <c r="N34" s="12">
        <f>TLMONTHS!N34/$C34</f>
        <v>0</v>
      </c>
    </row>
    <row r="35" spans="1:14" ht="15.75">
      <c r="A35" s="30" t="s">
        <v>46</v>
      </c>
      <c r="B35" s="38">
        <f>TLMONTHS!B35</f>
        <v>75111</v>
      </c>
      <c r="C35" s="38">
        <f>TLMONTHS!C35</f>
        <v>48171</v>
      </c>
      <c r="D35" s="12">
        <f>TLMONTHS!D35/$C35</f>
        <v>0.031761848415021485</v>
      </c>
      <c r="E35" s="12">
        <f>TLMONTHS!E35/$C35</f>
        <v>0.36121317805318554</v>
      </c>
      <c r="F35" s="12">
        <f>TLMONTHS!F35/$C35</f>
        <v>0.1755205414045795</v>
      </c>
      <c r="G35" s="12">
        <f>TLMONTHS!G35/$C35</f>
        <v>0.13070104419671585</v>
      </c>
      <c r="H35" s="12">
        <f>TLMONTHS!H35/$C35</f>
        <v>0.10578979053787549</v>
      </c>
      <c r="I35" s="12">
        <f>TLMONTHS!I35/$C35</f>
        <v>0.044985572232255924</v>
      </c>
      <c r="J35" s="12">
        <f>TLMONTHS!J35/$C35</f>
        <v>0.018766477756326422</v>
      </c>
      <c r="K35" s="12">
        <f>TLMONTHS!K35/$C35</f>
        <v>0.003736688048826057</v>
      </c>
      <c r="L35" s="12">
        <f>TLMONTHS!L35/$C35</f>
        <v>0.006186294658612028</v>
      </c>
      <c r="M35" s="12">
        <f>TLMONTHS!M35/$C35</f>
        <v>0.017832305744119908</v>
      </c>
      <c r="N35" s="12">
        <f>TLMONTHS!N35/$C35</f>
        <v>0.10348549957443275</v>
      </c>
    </row>
    <row r="36" spans="1:14" ht="15.75">
      <c r="A36" s="30" t="s">
        <v>47</v>
      </c>
      <c r="B36" s="38">
        <f>TLMONTHS!B36</f>
        <v>36500</v>
      </c>
      <c r="C36" s="38">
        <f>TLMONTHS!C36</f>
        <v>27098</v>
      </c>
      <c r="D36" s="12">
        <f>TLMONTHS!D36/$C36</f>
        <v>0.06923020149088494</v>
      </c>
      <c r="E36" s="12">
        <f>TLMONTHS!E36/$C36</f>
        <v>0.3099121706398996</v>
      </c>
      <c r="F36" s="12">
        <f>TLMONTHS!F36/$C36</f>
        <v>0.188021256181268</v>
      </c>
      <c r="G36" s="12">
        <f>TLMONTHS!G36/$C36</f>
        <v>0.14060078234556056</v>
      </c>
      <c r="H36" s="12">
        <f>TLMONTHS!H36/$C36</f>
        <v>0.12251826703077717</v>
      </c>
      <c r="I36" s="12">
        <f>TLMONTHS!I36/$C36</f>
        <v>0.05483799542401653</v>
      </c>
      <c r="J36" s="12">
        <f>TLMONTHS!J36/$C36</f>
        <v>0.027382094619529118</v>
      </c>
      <c r="K36" s="12">
        <f>TLMONTHS!K36/$C36</f>
        <v>0.009299579304745738</v>
      </c>
      <c r="L36" s="12">
        <f>TLMONTHS!L36/$C36</f>
        <v>0.008081777252933795</v>
      </c>
      <c r="M36" s="12">
        <f>TLMONTHS!M36/$C36</f>
        <v>0.010148350431766182</v>
      </c>
      <c r="N36" s="12">
        <f>TLMONTHS!N36/$C36</f>
        <v>0.05989371909366005</v>
      </c>
    </row>
    <row r="37" spans="1:14" ht="15.75">
      <c r="A37" s="30" t="s">
        <v>48</v>
      </c>
      <c r="B37" s="38">
        <f>TLMONTHS!B37</f>
        <v>19833</v>
      </c>
      <c r="C37" s="38">
        <f>TLMONTHS!C37</f>
        <v>11792</v>
      </c>
      <c r="D37" s="12">
        <f>TLMONTHS!D37/$C37</f>
        <v>0</v>
      </c>
      <c r="E37" s="12">
        <f>TLMONTHS!E37/$C37</f>
        <v>0.5247625508819539</v>
      </c>
      <c r="F37" s="12">
        <f>TLMONTHS!F37/$C37</f>
        <v>0.2708616010854817</v>
      </c>
      <c r="G37" s="12">
        <f>TLMONTHS!G37/$C37</f>
        <v>0.12008141112618724</v>
      </c>
      <c r="H37" s="12">
        <f>TLMONTHS!H37/$C37</f>
        <v>0.052917232021709636</v>
      </c>
      <c r="I37" s="12">
        <f>TLMONTHS!I37/$C37</f>
        <v>0.013992537313432836</v>
      </c>
      <c r="J37" s="12">
        <f>TLMONTHS!J37/$C37</f>
        <v>0.0066146540027137045</v>
      </c>
      <c r="K37" s="12">
        <f>TLMONTHS!K37/$C37</f>
        <v>0.0011024423337856173</v>
      </c>
      <c r="L37" s="12">
        <f>TLMONTHS!L37/$C37</f>
        <v>0.0011024423337856173</v>
      </c>
      <c r="M37" s="12">
        <f>TLMONTHS!M37/$C37</f>
        <v>0.0027137042062415195</v>
      </c>
      <c r="N37" s="12">
        <f>TLMONTHS!N37/$C37</f>
        <v>0.005936227951153324</v>
      </c>
    </row>
    <row r="38" spans="1:14" ht="15.75">
      <c r="A38" s="30" t="s">
        <v>49</v>
      </c>
      <c r="B38" s="38">
        <f>TLMONTHS!B38</f>
        <v>40845</v>
      </c>
      <c r="C38" s="38">
        <f>TLMONTHS!C38</f>
        <v>29000</v>
      </c>
      <c r="D38" s="12">
        <f>TLMONTHS!D38/$C38</f>
        <v>0</v>
      </c>
      <c r="E38" s="12">
        <f>TLMONTHS!E38/$C38</f>
        <v>0.32779310344827584</v>
      </c>
      <c r="F38" s="12">
        <f>TLMONTHS!F38/$C38</f>
        <v>0.24162068965517242</v>
      </c>
      <c r="G38" s="12">
        <f>TLMONTHS!G38/$C38</f>
        <v>0.17172413793103447</v>
      </c>
      <c r="H38" s="12">
        <f>TLMONTHS!H38/$C38</f>
        <v>0.12375862068965517</v>
      </c>
      <c r="I38" s="12">
        <f>TLMONTHS!I38/$C38</f>
        <v>0.05237931034482759</v>
      </c>
      <c r="J38" s="12">
        <f>TLMONTHS!J38/$C38</f>
        <v>0.030620689655172412</v>
      </c>
      <c r="K38" s="12">
        <f>TLMONTHS!K38/$C38</f>
        <v>0.006068965517241379</v>
      </c>
      <c r="L38" s="12">
        <f>TLMONTHS!L38/$C38</f>
        <v>0.009551724137931034</v>
      </c>
      <c r="M38" s="12">
        <f>TLMONTHS!M38/$C38</f>
        <v>0.009827586206896551</v>
      </c>
      <c r="N38" s="12">
        <f>TLMONTHS!N38/$C38</f>
        <v>0.026689655172413795</v>
      </c>
    </row>
    <row r="39" spans="1:14" ht="15.75">
      <c r="A39" s="30" t="s">
        <v>50</v>
      </c>
      <c r="B39" s="38">
        <f>TLMONTHS!B39</f>
        <v>6169</v>
      </c>
      <c r="C39" s="38">
        <f>TLMONTHS!C39</f>
        <v>4848</v>
      </c>
      <c r="D39" s="12">
        <f>TLMONTHS!D39/$C39</f>
        <v>0.19348184818481848</v>
      </c>
      <c r="E39" s="12">
        <f>TLMONTHS!E39/$C39</f>
        <v>0.3716996699669967</v>
      </c>
      <c r="F39" s="12">
        <f>TLMONTHS!F39/$C39</f>
        <v>0.23391089108910892</v>
      </c>
      <c r="G39" s="12">
        <f>TLMONTHS!G39/$C39</f>
        <v>0.12066831683168316</v>
      </c>
      <c r="H39" s="12">
        <f>TLMONTHS!H39/$C39</f>
        <v>0.054042904290429045</v>
      </c>
      <c r="I39" s="12">
        <f>TLMONTHS!I39/$C39</f>
        <v>0.014645214521452146</v>
      </c>
      <c r="J39" s="12">
        <f>TLMONTHS!J39/$C39</f>
        <v>0.005569306930693069</v>
      </c>
      <c r="K39" s="12">
        <f>TLMONTHS!K39/$C39</f>
        <v>0.0016501650165016502</v>
      </c>
      <c r="L39" s="12">
        <f>TLMONTHS!L39/$C39</f>
        <v>0.0014438943894389438</v>
      </c>
      <c r="M39" s="12">
        <f>TLMONTHS!M39/$C39</f>
        <v>0.0012376237623762376</v>
      </c>
      <c r="N39" s="12">
        <f>TLMONTHS!N39/$C39</f>
        <v>0.0018564356435643563</v>
      </c>
    </row>
    <row r="40" spans="1:14" ht="15.75">
      <c r="A40" s="30" t="s">
        <v>51</v>
      </c>
      <c r="B40" s="38">
        <f>TLMONTHS!B40</f>
        <v>10945</v>
      </c>
      <c r="C40" s="38">
        <f>TLMONTHS!C40</f>
        <v>6273</v>
      </c>
      <c r="D40" s="12">
        <f>TLMONTHS!D40/$C40</f>
        <v>0.017376056113502313</v>
      </c>
      <c r="E40" s="12">
        <f>TLMONTHS!E40/$C40</f>
        <v>0.6521600510122748</v>
      </c>
      <c r="F40" s="12">
        <f>TLMONTHS!F40/$C40</f>
        <v>0.13279132791327913</v>
      </c>
      <c r="G40" s="12">
        <f>TLMONTHS!G40/$C40</f>
        <v>0.0784313725490196</v>
      </c>
      <c r="H40" s="12">
        <f>TLMONTHS!H40/$C40</f>
        <v>0.06488123704766459</v>
      </c>
      <c r="I40" s="12">
        <f>TLMONTHS!I40/$C40</f>
        <v>0.02582496413199426</v>
      </c>
      <c r="J40" s="12">
        <f>TLMONTHS!J40/$C40</f>
        <v>0.007173601147776184</v>
      </c>
      <c r="K40" s="12">
        <f>TLMONTHS!K40/$C40</f>
        <v>0.004782400765184123</v>
      </c>
      <c r="L40" s="12">
        <f>TLMONTHS!L40/$C40</f>
        <v>0.0022317870237525904</v>
      </c>
      <c r="M40" s="12">
        <f>TLMONTHS!M40/$C40</f>
        <v>0.0022317870237525904</v>
      </c>
      <c r="N40" s="12">
        <f>TLMONTHS!N40/$C40</f>
        <v>0.011956001912960305</v>
      </c>
    </row>
    <row r="41" spans="1:14" ht="15.75">
      <c r="A41" s="30" t="s">
        <v>52</v>
      </c>
      <c r="B41" s="38">
        <f>TLMONTHS!B41</f>
        <v>10636</v>
      </c>
      <c r="C41" s="38">
        <f>TLMONTHS!C41</f>
        <v>5704</v>
      </c>
      <c r="D41" s="12">
        <f>TLMONTHS!D41/$C41</f>
        <v>0</v>
      </c>
      <c r="E41" s="12">
        <f>TLMONTHS!E41/$C41</f>
        <v>0.5134992987377279</v>
      </c>
      <c r="F41" s="12">
        <f>TLMONTHS!F41/$C41</f>
        <v>0.28453716690042075</v>
      </c>
      <c r="G41" s="12">
        <f>TLMONTHS!G41/$C41</f>
        <v>0.10080645161290322</v>
      </c>
      <c r="H41" s="12">
        <f>TLMONTHS!H41/$C41</f>
        <v>0.052594670406732116</v>
      </c>
      <c r="I41" s="12">
        <f>TLMONTHS!I41/$C41</f>
        <v>0.023492286115007012</v>
      </c>
      <c r="J41" s="12">
        <f>TLMONTHS!J41/$C41</f>
        <v>0.009467040673211781</v>
      </c>
      <c r="K41" s="12">
        <f>TLMONTHS!K41/$C41</f>
        <v>0.0012272089761570827</v>
      </c>
      <c r="L41" s="12">
        <f>TLMONTHS!L41/$C41</f>
        <v>0.003681626928471248</v>
      </c>
      <c r="M41" s="12">
        <f>TLMONTHS!M41/$C41</f>
        <v>0.00455820476858345</v>
      </c>
      <c r="N41" s="12">
        <f>TLMONTHS!N41/$C41</f>
        <v>0.006136044880785414</v>
      </c>
    </row>
    <row r="42" spans="1:14" ht="15.75">
      <c r="A42" s="29" t="s">
        <v>78</v>
      </c>
      <c r="B42" s="18"/>
      <c r="C42" s="18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5.75">
      <c r="A43" s="30" t="s">
        <v>53</v>
      </c>
      <c r="B43" s="38">
        <f>TLMONTHS!B43</f>
        <v>6079</v>
      </c>
      <c r="C43" s="38">
        <f>TLMONTHS!C43</f>
        <v>4254</v>
      </c>
      <c r="D43" s="12">
        <f>TLMONTHS!D43/$C43</f>
        <v>0.021626704278326282</v>
      </c>
      <c r="E43" s="12">
        <f>TLMONTHS!E43/$C43</f>
        <v>0.39609779031499764</v>
      </c>
      <c r="F43" s="12">
        <f>TLMONTHS!F43/$C43</f>
        <v>0.2383638928067701</v>
      </c>
      <c r="G43" s="12">
        <f>TLMONTHS!G43/$C43</f>
        <v>0.14997649271274094</v>
      </c>
      <c r="H43" s="12">
        <f>TLMONTHS!H43/$C43</f>
        <v>0.09873060648801128</v>
      </c>
      <c r="I43" s="12">
        <f>TLMONTHS!I43/$C43</f>
        <v>0.03737658674188998</v>
      </c>
      <c r="J43" s="12">
        <f>TLMONTHS!J43/$C43</f>
        <v>0.0152797367183827</v>
      </c>
      <c r="K43" s="12">
        <f>TLMONTHS!K43/$C43</f>
        <v>0.004466384579219558</v>
      </c>
      <c r="L43" s="12">
        <f>TLMONTHS!L43/$C43</f>
        <v>0.004466384579219558</v>
      </c>
      <c r="M43" s="12">
        <f>TLMONTHS!M43/$C43</f>
        <v>0.004231311706629055</v>
      </c>
      <c r="N43" s="12">
        <f>TLMONTHS!N43/$C43</f>
        <v>0.02938410907381288</v>
      </c>
    </row>
    <row r="44" spans="1:14" ht="15.75">
      <c r="A44" s="30" t="s">
        <v>54</v>
      </c>
      <c r="B44" s="38">
        <f>TLMONTHS!B44</f>
        <v>42418</v>
      </c>
      <c r="C44" s="38">
        <f>TLMONTHS!C44</f>
        <v>25385</v>
      </c>
      <c r="D44" s="12">
        <f>TLMONTHS!D44/$C44</f>
        <v>0.005002954500689384</v>
      </c>
      <c r="E44" s="12">
        <f>TLMONTHS!E44/$C44</f>
        <v>0.3373645853850699</v>
      </c>
      <c r="F44" s="12">
        <f>TLMONTHS!F44/$C44</f>
        <v>0.1940122119361828</v>
      </c>
      <c r="G44" s="12">
        <f>TLMONTHS!G44/$C44</f>
        <v>0.14717352767382313</v>
      </c>
      <c r="H44" s="12">
        <f>TLMONTHS!H44/$C44</f>
        <v>0.11703762064211148</v>
      </c>
      <c r="I44" s="12">
        <f>TLMONTHS!I44/$C44</f>
        <v>0.05097498522749655</v>
      </c>
      <c r="J44" s="12">
        <f>TLMONTHS!J44/$C44</f>
        <v>0.02383297222769352</v>
      </c>
      <c r="K44" s="12">
        <f>TLMONTHS!K44/$C44</f>
        <v>0.007760488477447311</v>
      </c>
      <c r="L44" s="12">
        <f>TLMONTHS!L44/$C44</f>
        <v>0.00799684853259799</v>
      </c>
      <c r="M44" s="12">
        <f>TLMONTHS!M44/$C44</f>
        <v>0.007839275162497538</v>
      </c>
      <c r="N44" s="12">
        <f>TLMONTHS!N44/$C44</f>
        <v>0.10100453023439039</v>
      </c>
    </row>
    <row r="45" spans="1:14" ht="15.75">
      <c r="A45" s="30" t="s">
        <v>55</v>
      </c>
      <c r="B45" s="38">
        <f>TLMONTHS!B45</f>
        <v>16638</v>
      </c>
      <c r="C45" s="38">
        <f>TLMONTHS!C45</f>
        <v>11851</v>
      </c>
      <c r="D45" s="12">
        <f>TLMONTHS!D45/$C45</f>
        <v>0.0003375242595561556</v>
      </c>
      <c r="E45" s="12">
        <f>TLMONTHS!E45/$C45</f>
        <v>0.4376002025145557</v>
      </c>
      <c r="F45" s="12">
        <f>TLMONTHS!F45/$C45</f>
        <v>0.2204033414901696</v>
      </c>
      <c r="G45" s="12">
        <f>TLMONTHS!G45/$C45</f>
        <v>0.14538857480381404</v>
      </c>
      <c r="H45" s="12">
        <f>TLMONTHS!H45/$C45</f>
        <v>0.11172052991308751</v>
      </c>
      <c r="I45" s="12">
        <f>TLMONTHS!I45/$C45</f>
        <v>0.035693190448063454</v>
      </c>
      <c r="J45" s="12">
        <f>TLMONTHS!J45/$C45</f>
        <v>0.024132984558265125</v>
      </c>
      <c r="K45" s="12">
        <f>TLMONTHS!K45/$C45</f>
        <v>0.0026158130115602057</v>
      </c>
      <c r="L45" s="12">
        <f>TLMONTHS!L45/$C45</f>
        <v>0.007003628385790228</v>
      </c>
      <c r="M45" s="12">
        <f>TLMONTHS!M45/$C45</f>
        <v>0.0066661041262340735</v>
      </c>
      <c r="N45" s="12">
        <f>TLMONTHS!N45/$C45</f>
        <v>0.00843810648890389</v>
      </c>
    </row>
    <row r="46" spans="1:14" ht="15.75">
      <c r="A46" s="30" t="s">
        <v>56</v>
      </c>
      <c r="B46" s="38">
        <f>TLMONTHS!B46</f>
        <v>148749</v>
      </c>
      <c r="C46" s="38">
        <f>TLMONTHS!C46</f>
        <v>79811</v>
      </c>
      <c r="D46" s="12">
        <f>TLMONTHS!D46/$C46</f>
        <v>0.015762238287955293</v>
      </c>
      <c r="E46" s="12">
        <f>TLMONTHS!E46/$C46</f>
        <v>0.26121712545889664</v>
      </c>
      <c r="F46" s="12">
        <f>TLMONTHS!F46/$C46</f>
        <v>0.1730588515367556</v>
      </c>
      <c r="G46" s="12">
        <f>TLMONTHS!G46/$C46</f>
        <v>0.17555224217213167</v>
      </c>
      <c r="H46" s="12">
        <f>TLMONTHS!H46/$C46</f>
        <v>0.16209545050181054</v>
      </c>
      <c r="I46" s="12">
        <f>TLMONTHS!I46/$C46</f>
        <v>0.06828632644622921</v>
      </c>
      <c r="J46" s="12">
        <f>TLMONTHS!J46/$C46</f>
        <v>0.024683314330104872</v>
      </c>
      <c r="K46" s="12">
        <f>TLMONTHS!K46/$C46</f>
        <v>0.013807620503439375</v>
      </c>
      <c r="L46" s="12">
        <f>TLMONTHS!L46/$C46</f>
        <v>0.013682324491611431</v>
      </c>
      <c r="M46" s="12">
        <f>TLMONTHS!M46/$C46</f>
        <v>0.012454423575697586</v>
      </c>
      <c r="N46" s="12">
        <f>TLMONTHS!N46/$C46</f>
        <v>0.0794000826953678</v>
      </c>
    </row>
    <row r="47" spans="1:14" ht="15.75">
      <c r="A47" s="30" t="s">
        <v>57</v>
      </c>
      <c r="B47" s="38">
        <f>TLMONTHS!B47</f>
        <v>40432</v>
      </c>
      <c r="C47" s="38">
        <f>TLMONTHS!C47</f>
        <v>18399</v>
      </c>
      <c r="D47" s="12">
        <f>TLMONTHS!D47/$C47</f>
        <v>0.010707103646937334</v>
      </c>
      <c r="E47" s="12">
        <f>TLMONTHS!E47/$C47</f>
        <v>0.4229577694439915</v>
      </c>
      <c r="F47" s="12">
        <f>TLMONTHS!F47/$C47</f>
        <v>0.26496005217674873</v>
      </c>
      <c r="G47" s="12">
        <f>TLMONTHS!G47/$C47</f>
        <v>0.15691070166856894</v>
      </c>
      <c r="H47" s="12">
        <f>TLMONTHS!H47/$C47</f>
        <v>0.09592912658296647</v>
      </c>
      <c r="I47" s="12">
        <f>TLMONTHS!I47/$C47</f>
        <v>0.028479808685254633</v>
      </c>
      <c r="J47" s="12">
        <f>TLMONTHS!J47/$C47</f>
        <v>0.008261318549921192</v>
      </c>
      <c r="K47" s="12">
        <f>TLMONTHS!K47/$C47</f>
        <v>0.006522093592043046</v>
      </c>
      <c r="L47" s="12">
        <f>TLMONTHS!L47/$C47</f>
        <v>0.0005435077993369205</v>
      </c>
      <c r="M47" s="12">
        <f>TLMONTHS!M47/$C47</f>
        <v>0.0031523452361541388</v>
      </c>
      <c r="N47" s="12">
        <f>TLMONTHS!N47/$C47</f>
        <v>0.0015761726180770694</v>
      </c>
    </row>
    <row r="48" spans="1:14" ht="15.75">
      <c r="A48" s="30" t="s">
        <v>58</v>
      </c>
      <c r="B48" s="38">
        <f>TLMONTHS!B48</f>
        <v>3376</v>
      </c>
      <c r="C48" s="38">
        <f>TLMONTHS!C48</f>
        <v>2615</v>
      </c>
      <c r="D48" s="12">
        <f>TLMONTHS!D48/$C48</f>
        <v>0.06883365200764818</v>
      </c>
      <c r="E48" s="12">
        <f>TLMONTHS!E48/$C48</f>
        <v>0.5606118546845125</v>
      </c>
      <c r="F48" s="12">
        <f>TLMONTHS!F48/$C48</f>
        <v>0.19961759082217972</v>
      </c>
      <c r="G48" s="12">
        <f>TLMONTHS!G48/$C48</f>
        <v>0.0994263862332696</v>
      </c>
      <c r="H48" s="12">
        <f>TLMONTHS!H48/$C48</f>
        <v>0.04703632887189293</v>
      </c>
      <c r="I48" s="12">
        <f>TLMONTHS!I48/$C48</f>
        <v>0.015296367112810707</v>
      </c>
      <c r="J48" s="12">
        <f>TLMONTHS!J48/$C48</f>
        <v>0.004588910133843212</v>
      </c>
      <c r="K48" s="12">
        <f>TLMONTHS!K48/$C48</f>
        <v>0.001147227533460803</v>
      </c>
      <c r="L48" s="12">
        <f>TLMONTHS!L48/$C48</f>
        <v>0.0007648183556405354</v>
      </c>
      <c r="M48" s="12">
        <f>TLMONTHS!M48/$C48</f>
        <v>0.0003824091778202677</v>
      </c>
      <c r="N48" s="12">
        <f>TLMONTHS!N48/$C48</f>
        <v>0.002294455066921606</v>
      </c>
    </row>
    <row r="49" spans="1:14" ht="15.75">
      <c r="A49" s="30" t="s">
        <v>59</v>
      </c>
      <c r="B49" s="38">
        <f>TLMONTHS!B49</f>
        <v>84292</v>
      </c>
      <c r="C49" s="38">
        <f>TLMONTHS!C49</f>
        <v>43608</v>
      </c>
      <c r="D49" s="12">
        <f>TLMONTHS!D49/$C49</f>
        <v>0.007200513667217024</v>
      </c>
      <c r="E49" s="12">
        <f>TLMONTHS!E49/$C49</f>
        <v>0.4524399192808659</v>
      </c>
      <c r="F49" s="12">
        <f>TLMONTHS!F49/$C49</f>
        <v>0.2980187121629059</v>
      </c>
      <c r="G49" s="12">
        <f>TLMONTHS!G49/$C49</f>
        <v>0.20227939827554578</v>
      </c>
      <c r="H49" s="12">
        <f>TLMONTHS!H49/$C49</f>
        <v>0.03059071729957806</v>
      </c>
      <c r="I49" s="12">
        <f>TLMONTHS!I49/$C49</f>
        <v>0.003921298844248761</v>
      </c>
      <c r="J49" s="12">
        <f>TLMONTHS!J49/$C49</f>
        <v>0.001008989176297927</v>
      </c>
      <c r="K49" s="12">
        <f>TLMONTHS!K49/$C49</f>
        <v>0.00043569987158319576</v>
      </c>
      <c r="L49" s="12">
        <f>TLMONTHS!L49/$C49</f>
        <v>0.00043569987158319576</v>
      </c>
      <c r="M49" s="12">
        <f>TLMONTHS!M49/$C49</f>
        <v>0.00025224729407448177</v>
      </c>
      <c r="N49" s="12">
        <f>TLMONTHS!N49/$C49</f>
        <v>0.0034168042560997983</v>
      </c>
    </row>
    <row r="50" spans="1:14" ht="15.75">
      <c r="A50" s="30" t="s">
        <v>60</v>
      </c>
      <c r="B50" s="38">
        <f>TLMONTHS!B50</f>
        <v>15049</v>
      </c>
      <c r="C50" s="38">
        <f>TLMONTHS!C50</f>
        <v>8541</v>
      </c>
      <c r="D50" s="12">
        <f>TLMONTHS!D50/$C50</f>
        <v>0</v>
      </c>
      <c r="E50" s="12">
        <f>TLMONTHS!E50/$C50</f>
        <v>0.49994145884556845</v>
      </c>
      <c r="F50" s="12">
        <f>TLMONTHS!F50/$C50</f>
        <v>0.22772509073878938</v>
      </c>
      <c r="G50" s="12">
        <f>TLMONTHS!G50/$C50</f>
        <v>0.13066385669125394</v>
      </c>
      <c r="H50" s="12">
        <f>TLMONTHS!H50/$C50</f>
        <v>0.07692307692307693</v>
      </c>
      <c r="I50" s="12">
        <f>TLMONTHS!I50/$C50</f>
        <v>0.02833391874487765</v>
      </c>
      <c r="J50" s="12">
        <f>TLMONTHS!J50/$C50</f>
        <v>0.012527807048354994</v>
      </c>
      <c r="K50" s="12">
        <f>TLMONTHS!K50/$C50</f>
        <v>0.0036295515747570544</v>
      </c>
      <c r="L50" s="12">
        <f>TLMONTHS!L50/$C50</f>
        <v>0.003278304648167662</v>
      </c>
      <c r="M50" s="12">
        <f>TLMONTHS!M50/$C50</f>
        <v>0.0030441400304414</v>
      </c>
      <c r="N50" s="12">
        <f>TLMONTHS!N50/$C50</f>
        <v>0.013932794754712563</v>
      </c>
    </row>
    <row r="51" spans="1:14" ht="15.75">
      <c r="A51" s="30" t="s">
        <v>61</v>
      </c>
      <c r="B51" s="38">
        <f>TLMONTHS!B51</f>
        <v>18708</v>
      </c>
      <c r="C51" s="38">
        <f>TLMONTHS!C51</f>
        <v>9491</v>
      </c>
      <c r="D51" s="12">
        <f>TLMONTHS!D51/$C51</f>
        <v>0.7478663997471289</v>
      </c>
      <c r="E51" s="12">
        <f>TLMONTHS!E51/$C51</f>
        <v>0.2521336002528711</v>
      </c>
      <c r="F51" s="12">
        <f>TLMONTHS!F51/$C51</f>
        <v>0</v>
      </c>
      <c r="G51" s="12">
        <f>TLMONTHS!G51/$C51</f>
        <v>0</v>
      </c>
      <c r="H51" s="12">
        <f>TLMONTHS!H51/$C51</f>
        <v>0</v>
      </c>
      <c r="I51" s="12">
        <f>TLMONTHS!I51/$C51</f>
        <v>0</v>
      </c>
      <c r="J51" s="12">
        <f>TLMONTHS!J51/$C51</f>
        <v>0</v>
      </c>
      <c r="K51" s="12">
        <f>TLMONTHS!K51/$C51</f>
        <v>0</v>
      </c>
      <c r="L51" s="12">
        <f>TLMONTHS!L51/$C51</f>
        <v>0</v>
      </c>
      <c r="M51" s="12">
        <f>TLMONTHS!M51/$C51</f>
        <v>0</v>
      </c>
      <c r="N51" s="12">
        <f>TLMONTHS!N51/$C51</f>
        <v>0</v>
      </c>
    </row>
    <row r="52" spans="1:14" ht="15.75">
      <c r="A52" s="30" t="s">
        <v>62</v>
      </c>
      <c r="B52" s="38">
        <f>TLMONTHS!B52</f>
        <v>80857</v>
      </c>
      <c r="C52" s="38">
        <f>TLMONTHS!C52</f>
        <v>52677</v>
      </c>
      <c r="D52" s="12">
        <f>TLMONTHS!D52/$C52</f>
        <v>0.011807809860090742</v>
      </c>
      <c r="E52" s="12">
        <f>TLMONTHS!E52/$C52</f>
        <v>0.3220760483702565</v>
      </c>
      <c r="F52" s="12">
        <f>TLMONTHS!F52/$C52</f>
        <v>0.17225734191392827</v>
      </c>
      <c r="G52" s="12">
        <f>TLMONTHS!G52/$C52</f>
        <v>0.14848985325663952</v>
      </c>
      <c r="H52" s="12">
        <f>TLMONTHS!H52/$C52</f>
        <v>0.11355999772196594</v>
      </c>
      <c r="I52" s="12">
        <f>TLMONTHS!I52/$C52</f>
        <v>0.052812422879055375</v>
      </c>
      <c r="J52" s="12">
        <f>TLMONTHS!J52/$C52</f>
        <v>0.03010801678151755</v>
      </c>
      <c r="K52" s="12">
        <f>TLMONTHS!K52/$C52</f>
        <v>0.010459973043263663</v>
      </c>
      <c r="L52" s="12">
        <f>TLMONTHS!L52/$C52</f>
        <v>0.009928431763388196</v>
      </c>
      <c r="M52" s="12">
        <f>TLMONTHS!M52/$C52</f>
        <v>0.012491220077073486</v>
      </c>
      <c r="N52" s="12">
        <f>TLMONTHS!N52/$C52</f>
        <v>0.11602786794995919</v>
      </c>
    </row>
    <row r="53" spans="1:14" ht="15.75">
      <c r="A53" s="29" t="s">
        <v>78</v>
      </c>
      <c r="B53" s="18"/>
      <c r="C53" s="18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5.75">
      <c r="A54" s="30" t="s">
        <v>63</v>
      </c>
      <c r="B54" s="38">
        <f>TLMONTHS!B54</f>
        <v>18929</v>
      </c>
      <c r="C54" s="38">
        <f>TLMONTHS!C54</f>
        <v>14405</v>
      </c>
      <c r="D54" s="12">
        <f>TLMONTHS!D54/$C54</f>
        <v>0.000971884762235335</v>
      </c>
      <c r="E54" s="12">
        <f>TLMONTHS!E54/$C54</f>
        <v>0.3630683790350573</v>
      </c>
      <c r="F54" s="12">
        <f>TLMONTHS!F54/$C54</f>
        <v>0.2102742103436307</v>
      </c>
      <c r="G54" s="12">
        <f>TLMONTHS!G54/$C54</f>
        <v>0.15369663311350226</v>
      </c>
      <c r="H54" s="12">
        <f>TLMONTHS!H54/$C54</f>
        <v>0.13904894133981258</v>
      </c>
      <c r="I54" s="12">
        <f>TLMONTHS!I54/$C54</f>
        <v>0.0574800416522041</v>
      </c>
      <c r="J54" s="12">
        <f>TLMONTHS!J54/$C54</f>
        <v>0.02436653939604304</v>
      </c>
      <c r="K54" s="12">
        <f>TLMONTHS!K54/$C54</f>
        <v>0.008885803540437349</v>
      </c>
      <c r="L54" s="12">
        <f>TLMONTHS!L54/$C54</f>
        <v>0.01187087816730302</v>
      </c>
      <c r="M54" s="12">
        <f>TLMONTHS!M54/$C54</f>
        <v>0.010413051023950017</v>
      </c>
      <c r="N54" s="12">
        <f>TLMONTHS!N54/$C54</f>
        <v>0.0198542172856647</v>
      </c>
    </row>
    <row r="55" spans="1:14" ht="15.75">
      <c r="A55" s="30" t="s">
        <v>64</v>
      </c>
      <c r="B55" s="38">
        <f>TLMONTHS!B55</f>
        <v>13348</v>
      </c>
      <c r="C55" s="38">
        <f>TLMONTHS!C55</f>
        <v>10353</v>
      </c>
      <c r="D55" s="12">
        <f>TLMONTHS!D55/$C55</f>
        <v>0.0033806626098715348</v>
      </c>
      <c r="E55" s="12">
        <f>TLMONTHS!E55/$C55</f>
        <v>0.19858978073988215</v>
      </c>
      <c r="F55" s="12">
        <f>TLMONTHS!F55/$C55</f>
        <v>0.15435139573070608</v>
      </c>
      <c r="G55" s="12">
        <f>TLMONTHS!G55/$C55</f>
        <v>0.1303969863807592</v>
      </c>
      <c r="H55" s="12">
        <f>TLMONTHS!H55/$C55</f>
        <v>0.11890273350719598</v>
      </c>
      <c r="I55" s="12">
        <f>TLMONTHS!I55/$C55</f>
        <v>0.05998261373514923</v>
      </c>
      <c r="J55" s="12">
        <f>TLMONTHS!J55/$C55</f>
        <v>0.03110209601081812</v>
      </c>
      <c r="K55" s="12">
        <f>TLMONTHS!K55/$C55</f>
        <v>0.011011301072153</v>
      </c>
      <c r="L55" s="12">
        <f>TLMONTHS!L55/$C55</f>
        <v>0.01052834927074278</v>
      </c>
      <c r="M55" s="12">
        <f>TLMONTHS!M55/$C55</f>
        <v>0.010818120351588911</v>
      </c>
      <c r="N55" s="12">
        <f>TLMONTHS!N55/$C55</f>
        <v>0.270935960591133</v>
      </c>
    </row>
    <row r="56" spans="1:14" ht="15.75">
      <c r="A56" s="30" t="s">
        <v>65</v>
      </c>
      <c r="B56" s="38">
        <f>TLMONTHS!B56</f>
        <v>20003</v>
      </c>
      <c r="C56" s="38">
        <f>TLMONTHS!C56</f>
        <v>12277</v>
      </c>
      <c r="D56" s="12">
        <f>TLMONTHS!D56/$C56</f>
        <v>0.11859574814694143</v>
      </c>
      <c r="E56" s="12">
        <f>TLMONTHS!E56/$C56</f>
        <v>0.5552659444489696</v>
      </c>
      <c r="F56" s="12">
        <f>TLMONTHS!F56/$C56</f>
        <v>0.28541174554044146</v>
      </c>
      <c r="G56" s="12">
        <f>TLMONTHS!G56/$C56</f>
        <v>0.035920827563737066</v>
      </c>
      <c r="H56" s="12">
        <f>TLMONTHS!H56/$C56</f>
        <v>0.0035024843202736823</v>
      </c>
      <c r="I56" s="12">
        <f>TLMONTHS!I56/$C56</f>
        <v>0.00032581249490917975</v>
      </c>
      <c r="J56" s="12">
        <f>TLMONTHS!J56/$C56</f>
        <v>0</v>
      </c>
      <c r="K56" s="12">
        <f>TLMONTHS!K56/$C56</f>
        <v>0.0007330781135456545</v>
      </c>
      <c r="L56" s="12">
        <f>TLMONTHS!L56/$C56</f>
        <v>0</v>
      </c>
      <c r="M56" s="12">
        <f>TLMONTHS!M56/$C56</f>
        <v>0.0002443593711818848</v>
      </c>
      <c r="N56" s="12">
        <f>TLMONTHS!N56/$C56</f>
        <v>0</v>
      </c>
    </row>
    <row r="57" spans="1:14" ht="15.75">
      <c r="A57" s="30" t="s">
        <v>66</v>
      </c>
      <c r="B57" s="38">
        <f>TLMONTHS!B57</f>
        <v>2791</v>
      </c>
      <c r="C57" s="38">
        <f>TLMONTHS!C57</f>
        <v>1140</v>
      </c>
      <c r="D57" s="12">
        <f>TLMONTHS!D57/$C57</f>
        <v>0.519298245614035</v>
      </c>
      <c r="E57" s="12">
        <f>TLMONTHS!E57/$C57</f>
        <v>0.3192982456140351</v>
      </c>
      <c r="F57" s="12">
        <f>TLMONTHS!F57/$C57</f>
        <v>0.10175438596491228</v>
      </c>
      <c r="G57" s="12">
        <f>TLMONTHS!G57/$C57</f>
        <v>0.03333333333333333</v>
      </c>
      <c r="H57" s="12">
        <f>TLMONTHS!H57/$C57</f>
        <v>0.011403508771929825</v>
      </c>
      <c r="I57" s="12">
        <f>TLMONTHS!I57/$C57</f>
        <v>0.0061403508771929825</v>
      </c>
      <c r="J57" s="12">
        <f>TLMONTHS!J57/$C57</f>
        <v>0.0017543859649122807</v>
      </c>
      <c r="K57" s="12">
        <f>TLMONTHS!K57/$C57</f>
        <v>0.0008771929824561404</v>
      </c>
      <c r="L57" s="12">
        <f>TLMONTHS!L57/$C57</f>
        <v>0.0008771929824561404</v>
      </c>
      <c r="M57" s="12">
        <f>TLMONTHS!M57/$C57</f>
        <v>0</v>
      </c>
      <c r="N57" s="12">
        <f>TLMONTHS!N57/$C57</f>
        <v>0.005263157894736842</v>
      </c>
    </row>
    <row r="58" spans="1:14" ht="15.75">
      <c r="A58" s="30" t="s">
        <v>67</v>
      </c>
      <c r="B58" s="38">
        <f>TLMONTHS!B58</f>
        <v>68660</v>
      </c>
      <c r="C58" s="38">
        <f>TLMONTHS!C58</f>
        <v>50808</v>
      </c>
      <c r="D58" s="12">
        <f>TLMONTHS!D58/$C58</f>
        <v>0.06552117776728074</v>
      </c>
      <c r="E58" s="12">
        <f>TLMONTHS!E58/$C58</f>
        <v>0.5261179341835931</v>
      </c>
      <c r="F58" s="12">
        <f>TLMONTHS!F58/$C58</f>
        <v>0.3494922059518186</v>
      </c>
      <c r="G58" s="12">
        <f>TLMONTHS!G58/$C58</f>
        <v>0.04574082821602897</v>
      </c>
      <c r="H58" s="12">
        <f>TLMONTHS!H58/$C58</f>
        <v>0.011809163911195087</v>
      </c>
      <c r="I58" s="12">
        <f>TLMONTHS!I58/$C58</f>
        <v>0.0012202802708234923</v>
      </c>
      <c r="J58" s="12">
        <f>TLMONTHS!J58/$C58</f>
        <v>7.872775940796725E-05</v>
      </c>
      <c r="K58" s="12">
        <f>TLMONTHS!K58/$C58</f>
        <v>1.9681939851991812E-05</v>
      </c>
      <c r="L58" s="12">
        <f>TLMONTHS!L58/$C58</f>
        <v>0</v>
      </c>
      <c r="M58" s="12">
        <f>TLMONTHS!M58/$C58</f>
        <v>0</v>
      </c>
      <c r="N58" s="12">
        <f>TLMONTHS!N58/$C58</f>
        <v>1.9681939851991812E-05</v>
      </c>
    </row>
    <row r="59" spans="1:14" ht="15.75">
      <c r="A59" s="30" t="s">
        <v>68</v>
      </c>
      <c r="B59" s="38">
        <f>TLMONTHS!B59</f>
        <v>135861</v>
      </c>
      <c r="C59" s="38">
        <f>TLMONTHS!C59</f>
        <v>73423</v>
      </c>
      <c r="D59" s="12">
        <f>TLMONTHS!D59/$C59</f>
        <v>0.0003677321820138104</v>
      </c>
      <c r="E59" s="12">
        <f>TLMONTHS!E59/$C59</f>
        <v>0.4754096127916321</v>
      </c>
      <c r="F59" s="12">
        <f>TLMONTHS!F59/$C59</f>
        <v>0.2641134249485856</v>
      </c>
      <c r="G59" s="12">
        <f>TLMONTHS!G59/$C59</f>
        <v>0.13618348473911446</v>
      </c>
      <c r="H59" s="12">
        <f>TLMONTHS!H59/$C59</f>
        <v>0.12067063454230963</v>
      </c>
      <c r="I59" s="12">
        <f>TLMONTHS!I59/$C59</f>
        <v>0.0024379281696471134</v>
      </c>
      <c r="J59" s="12">
        <f>TLMONTHS!J59/$C59</f>
        <v>0.0008035629162524005</v>
      </c>
      <c r="K59" s="12">
        <f>TLMONTHS!K59/$C59</f>
        <v>0</v>
      </c>
      <c r="L59" s="12">
        <f>TLMONTHS!L59/$C59</f>
        <v>0</v>
      </c>
      <c r="M59" s="12">
        <f>TLMONTHS!M59/$C59</f>
        <v>0</v>
      </c>
      <c r="N59" s="12">
        <f>TLMONTHS!N59/$C59</f>
        <v>0</v>
      </c>
    </row>
    <row r="60" spans="1:14" ht="15.75">
      <c r="A60" s="30" t="s">
        <v>69</v>
      </c>
      <c r="B60" s="38">
        <f>TLMONTHS!B60</f>
        <v>8537</v>
      </c>
      <c r="C60" s="38">
        <f>TLMONTHS!C60</f>
        <v>5883</v>
      </c>
      <c r="D60" s="12">
        <f>TLMONTHS!D60/$C60</f>
        <v>0.0015298317185109638</v>
      </c>
      <c r="E60" s="12">
        <f>TLMONTHS!E60/$C60</f>
        <v>0.49396566377698453</v>
      </c>
      <c r="F60" s="12">
        <f>TLMONTHS!F60/$C60</f>
        <v>0.27672955974842767</v>
      </c>
      <c r="G60" s="12">
        <f>TLMONTHS!G60/$C60</f>
        <v>0.1560428352881183</v>
      </c>
      <c r="H60" s="12">
        <f>TLMONTHS!H60/$C60</f>
        <v>0.0479347271800102</v>
      </c>
      <c r="I60" s="12">
        <f>TLMONTHS!I60/$C60</f>
        <v>0.009178990311065782</v>
      </c>
      <c r="J60" s="12">
        <f>TLMONTHS!J60/$C60</f>
        <v>0.002889682134965154</v>
      </c>
      <c r="K60" s="12">
        <f>TLMONTHS!K60/$C60</f>
        <v>0.0008499065102838688</v>
      </c>
      <c r="L60" s="12">
        <f>TLMONTHS!L60/$C60</f>
        <v>0.000679925208227095</v>
      </c>
      <c r="M60" s="12">
        <f>TLMONTHS!M60/$C60</f>
        <v>0.000679925208227095</v>
      </c>
      <c r="N60" s="12">
        <f>TLMONTHS!N60/$C60</f>
        <v>0.009348971613122557</v>
      </c>
    </row>
    <row r="61" spans="1:14" ht="15.75">
      <c r="A61" s="30" t="s">
        <v>71</v>
      </c>
      <c r="B61" s="38">
        <f>TLMONTHS!B61</f>
        <v>4907</v>
      </c>
      <c r="C61" s="38">
        <f>TLMONTHS!C61</f>
        <v>3902</v>
      </c>
      <c r="D61" s="12">
        <f>TLMONTHS!D61/$C61</f>
        <v>0.013839056893900564</v>
      </c>
      <c r="E61" s="12">
        <f>TLMONTHS!E61/$C61</f>
        <v>0.5058944131214762</v>
      </c>
      <c r="F61" s="12">
        <f>TLMONTHS!F61/$C61</f>
        <v>0.4382368016401845</v>
      </c>
      <c r="G61" s="12">
        <f>TLMONTHS!G61/$C61</f>
        <v>0.04202972834443875</v>
      </c>
      <c r="H61" s="12">
        <f>TLMONTHS!H61/$C61</f>
        <v>0</v>
      </c>
      <c r="I61" s="12">
        <f>TLMONTHS!I61/$C61</f>
        <v>0</v>
      </c>
      <c r="J61" s="12">
        <f>TLMONTHS!J61/$C61</f>
        <v>0</v>
      </c>
      <c r="K61" s="12">
        <f>TLMONTHS!K61/$C61</f>
        <v>0</v>
      </c>
      <c r="L61" s="12">
        <f>TLMONTHS!L61/$C61</f>
        <v>0</v>
      </c>
      <c r="M61" s="12">
        <f>TLMONTHS!M61/$C61</f>
        <v>0</v>
      </c>
      <c r="N61" s="12">
        <f>TLMONTHS!N61/$C61</f>
        <v>0</v>
      </c>
    </row>
    <row r="62" spans="1:14" ht="15.75">
      <c r="A62" s="30" t="s">
        <v>72</v>
      </c>
      <c r="B62" s="38">
        <f>TLMONTHS!B62</f>
        <v>473</v>
      </c>
      <c r="C62" s="38">
        <f>TLMONTHS!C62</f>
        <v>373</v>
      </c>
      <c r="D62" s="12">
        <f>TLMONTHS!D62/$C62</f>
        <v>0.03485254691689008</v>
      </c>
      <c r="E62" s="12">
        <f>TLMONTHS!E62/$C62</f>
        <v>0.3378016085790885</v>
      </c>
      <c r="F62" s="12">
        <f>TLMONTHS!F62/$C62</f>
        <v>0.225201072386059</v>
      </c>
      <c r="G62" s="12">
        <f>TLMONTHS!G62/$C62</f>
        <v>0.12064343163538874</v>
      </c>
      <c r="H62" s="12">
        <f>TLMONTHS!H62/$C62</f>
        <v>0.13404825737265416</v>
      </c>
      <c r="I62" s="12">
        <f>TLMONTHS!I62/$C62</f>
        <v>0.064343163538874</v>
      </c>
      <c r="J62" s="12">
        <f>TLMONTHS!J62/$C62</f>
        <v>0.032171581769437</v>
      </c>
      <c r="K62" s="12">
        <f>TLMONTHS!K62/$C62</f>
        <v>0.010723860589812333</v>
      </c>
      <c r="L62" s="12">
        <f>TLMONTHS!L62/$C62</f>
        <v>0.010723860589812333</v>
      </c>
      <c r="M62" s="12">
        <f>TLMONTHS!M62/$C62</f>
        <v>0.010723860589812333</v>
      </c>
      <c r="N62" s="12">
        <f>TLMONTHS!N62/$C62</f>
        <v>0.021447721179624665</v>
      </c>
    </row>
    <row r="63" spans="1:14" ht="15.75">
      <c r="A63" s="30" t="s">
        <v>73</v>
      </c>
      <c r="B63" s="38">
        <f>TLMONTHS!B63</f>
        <v>25245</v>
      </c>
      <c r="C63" s="38">
        <f>TLMONTHS!C63</f>
        <v>16088</v>
      </c>
      <c r="D63" s="12">
        <f>TLMONTHS!D63/$C63</f>
        <v>0.3881775236200895</v>
      </c>
      <c r="E63" s="12">
        <f>TLMONTHS!E63/$C63</f>
        <v>0.4157135753356539</v>
      </c>
      <c r="F63" s="12">
        <f>TLMONTHS!F63/$C63</f>
        <v>0.17547240179015416</v>
      </c>
      <c r="G63" s="12">
        <f>TLMONTHS!G63/$C63</f>
        <v>0.01336399801093983</v>
      </c>
      <c r="H63" s="12">
        <f>TLMONTHS!H63/$C63</f>
        <v>0.006277971158627549</v>
      </c>
      <c r="I63" s="12">
        <f>TLMONTHS!I63/$C63</f>
        <v>0.0008080556936847339</v>
      </c>
      <c r="J63" s="12">
        <f>TLMONTHS!J63/$C63</f>
        <v>0.00012431626056688214</v>
      </c>
      <c r="K63" s="12">
        <f>TLMONTHS!K63/$C63</f>
        <v>6.215813028344107E-05</v>
      </c>
      <c r="L63" s="12">
        <f>TLMONTHS!L63/$C63</f>
        <v>6.215813028344107E-05</v>
      </c>
      <c r="M63" s="12">
        <f>TLMONTHS!M63/$C63</f>
        <v>6.215813028344107E-05</v>
      </c>
      <c r="N63" s="12">
        <f>TLMONTHS!N63/$C63</f>
        <v>0</v>
      </c>
    </row>
    <row r="64" spans="1:14" ht="15.75">
      <c r="A64" s="29" t="s">
        <v>78</v>
      </c>
      <c r="B64" s="18"/>
      <c r="C64" s="18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 ht="15.75">
      <c r="A65" s="30" t="s">
        <v>74</v>
      </c>
      <c r="B65" s="38">
        <f>TLMONTHS!B65</f>
        <v>54699</v>
      </c>
      <c r="C65" s="38">
        <f>TLMONTHS!C65</f>
        <v>35296</v>
      </c>
      <c r="D65" s="12">
        <f>TLMONTHS!D65/$C65</f>
        <v>0.010284451495920218</v>
      </c>
      <c r="E65" s="12">
        <f>TLMONTHS!E65/$C65</f>
        <v>0.34468495013599276</v>
      </c>
      <c r="F65" s="12">
        <f>TLMONTHS!F65/$C65</f>
        <v>0.22158318223028106</v>
      </c>
      <c r="G65" s="12">
        <f>TLMONTHS!G65/$C65</f>
        <v>0.15619333635539437</v>
      </c>
      <c r="H65" s="12">
        <f>TLMONTHS!H65/$C65</f>
        <v>0.11505553037171351</v>
      </c>
      <c r="I65" s="12">
        <f>TLMONTHS!I65/$C65</f>
        <v>0.0444526291931097</v>
      </c>
      <c r="J65" s="12">
        <f>TLMONTHS!J65/$C65</f>
        <v>0.019577289211242067</v>
      </c>
      <c r="K65" s="12">
        <f>TLMONTHS!K65/$C65</f>
        <v>0.006204669084315503</v>
      </c>
      <c r="L65" s="12">
        <f>TLMONTHS!L65/$C65</f>
        <v>0.005978014505893019</v>
      </c>
      <c r="M65" s="12">
        <f>TLMONTHS!M65/$C65</f>
        <v>0.00600634632819583</v>
      </c>
      <c r="N65" s="12">
        <f>TLMONTHS!N65/$C65</f>
        <v>0.07003626473254759</v>
      </c>
    </row>
    <row r="66" spans="1:14" ht="15.75">
      <c r="A66" s="30" t="s">
        <v>75</v>
      </c>
      <c r="B66" s="38">
        <f>TLMONTHS!B66</f>
        <v>15822</v>
      </c>
      <c r="C66" s="38">
        <f>TLMONTHS!C66</f>
        <v>10811</v>
      </c>
      <c r="D66" s="12">
        <f>TLMONTHS!D66/$C66</f>
        <v>0</v>
      </c>
      <c r="E66" s="12">
        <f>TLMONTHS!E66/$C66</f>
        <v>0.37748589399685506</v>
      </c>
      <c r="F66" s="12">
        <f>TLMONTHS!F66/$C66</f>
        <v>0.28045509203588936</v>
      </c>
      <c r="G66" s="12">
        <f>TLMONTHS!G66/$C66</f>
        <v>0.18333179169364536</v>
      </c>
      <c r="H66" s="12">
        <f>TLMONTHS!H66/$C66</f>
        <v>0.09619831652946073</v>
      </c>
      <c r="I66" s="12">
        <f>TLMONTHS!I66/$C66</f>
        <v>0.03357691240403293</v>
      </c>
      <c r="J66" s="12">
        <f>TLMONTHS!J66/$C66</f>
        <v>0.012024789566182591</v>
      </c>
      <c r="K66" s="12">
        <f>TLMONTHS!K66/$C66</f>
        <v>0.005087410970308019</v>
      </c>
      <c r="L66" s="12">
        <f>TLMONTHS!L66/$C66</f>
        <v>0.005179909351586348</v>
      </c>
      <c r="M66" s="12">
        <f>TLMONTHS!M66/$C66</f>
        <v>0.006382388308204606</v>
      </c>
      <c r="N66" s="12">
        <f>TLMONTHS!N66/$C66</f>
        <v>0.0002774951438349829</v>
      </c>
    </row>
    <row r="67" spans="1:14" ht="15.75">
      <c r="A67" s="30" t="s">
        <v>76</v>
      </c>
      <c r="B67" s="38">
        <f>TLMONTHS!B67</f>
        <v>20460</v>
      </c>
      <c r="C67" s="38">
        <f>TLMONTHS!C67</f>
        <v>9442</v>
      </c>
      <c r="D67" s="12">
        <f>TLMONTHS!D67/$C67</f>
        <v>0.004554119889853845</v>
      </c>
      <c r="E67" s="12">
        <f>TLMONTHS!E67/$C67</f>
        <v>0.456576996399068</v>
      </c>
      <c r="F67" s="12">
        <f>TLMONTHS!F67/$C67</f>
        <v>0.2837322601143826</v>
      </c>
      <c r="G67" s="12">
        <f>TLMONTHS!G67/$C67</f>
        <v>0.14626138529972463</v>
      </c>
      <c r="H67" s="12">
        <f>TLMONTHS!H67/$C67</f>
        <v>0.07360728659182376</v>
      </c>
      <c r="I67" s="12">
        <f>TLMONTHS!I67/$C67</f>
        <v>0.01726329167549248</v>
      </c>
      <c r="J67" s="12">
        <f>TLMONTHS!J67/$C67</f>
        <v>0.005507307773776742</v>
      </c>
      <c r="K67" s="12">
        <f>TLMONTHS!K67/$C67</f>
        <v>0.0015886464732048295</v>
      </c>
      <c r="L67" s="12">
        <f>TLMONTHS!L67/$C67</f>
        <v>0.0013768269434441855</v>
      </c>
      <c r="M67" s="12">
        <f>TLMONTHS!M67/$C67</f>
        <v>0.0011650074136835417</v>
      </c>
      <c r="N67" s="12">
        <f>TLMONTHS!N67/$C67</f>
        <v>0.008366871425545435</v>
      </c>
    </row>
    <row r="68" spans="1:14" ht="16.5" thickBot="1">
      <c r="A68" s="20" t="s">
        <v>77</v>
      </c>
      <c r="B68" s="39">
        <f>TLMONTHS!B68</f>
        <v>408</v>
      </c>
      <c r="C68" s="39">
        <f>TLMONTHS!C68</f>
        <v>98</v>
      </c>
      <c r="D68" s="43">
        <f>TLMONTHS!D68/$C68</f>
        <v>0.5612244897959183</v>
      </c>
      <c r="E68" s="43">
        <f>TLMONTHS!E68/$C68</f>
        <v>0.40816326530612246</v>
      </c>
      <c r="F68" s="43">
        <f>TLMONTHS!F68/$C68</f>
        <v>0.01020408163265306</v>
      </c>
      <c r="G68" s="43">
        <f>TLMONTHS!G68/$C68</f>
        <v>0</v>
      </c>
      <c r="H68" s="43">
        <f>TLMONTHS!H68/$C68</f>
        <v>0.01020408163265306</v>
      </c>
      <c r="I68" s="43">
        <f>TLMONTHS!I68/$C68</f>
        <v>0</v>
      </c>
      <c r="J68" s="43">
        <f>TLMONTHS!J68/$C68</f>
        <v>0</v>
      </c>
      <c r="K68" s="43">
        <f>TLMONTHS!K68/$C68</f>
        <v>0</v>
      </c>
      <c r="L68" s="43">
        <f>TLMONTHS!L68/$C68</f>
        <v>0</v>
      </c>
      <c r="M68" s="43">
        <f>TLMONTHS!M68/$C68</f>
        <v>0</v>
      </c>
      <c r="N68" s="43">
        <f>TLMONTHS!N68/$C68</f>
        <v>0</v>
      </c>
    </row>
    <row r="69" ht="15">
      <c r="A69" s="44" t="s">
        <v>100</v>
      </c>
    </row>
    <row r="71" ht="15">
      <c r="A71" t="s">
        <v>116</v>
      </c>
    </row>
  </sheetData>
  <mergeCells count="5">
    <mergeCell ref="D6:N6"/>
    <mergeCell ref="A1:M1"/>
    <mergeCell ref="A2:M2"/>
    <mergeCell ref="A3:M3"/>
    <mergeCell ref="A4:M4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 topLeftCell="A1">
      <selection activeCell="A1" sqref="A1:M1"/>
    </sheetView>
  </sheetViews>
  <sheetFormatPr defaultColWidth="8.88671875" defaultRowHeight="15"/>
  <cols>
    <col min="1" max="1" width="17.6640625" style="0" customWidth="1"/>
    <col min="2" max="2" width="10.99609375" style="0" customWidth="1"/>
    <col min="3" max="3" width="10.6640625" style="0" customWidth="1"/>
  </cols>
  <sheetData>
    <row r="1" spans="1:14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37"/>
    </row>
    <row r="2" spans="1:14" ht="15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7"/>
    </row>
    <row r="3" spans="1:14" ht="15.75">
      <c r="A3" s="56" t="s">
        <v>105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2"/>
    </row>
    <row r="4" spans="1:14" ht="15.75">
      <c r="A4" s="56" t="s">
        <v>110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22"/>
    </row>
    <row r="5" ht="15.75" thickBot="1"/>
    <row r="6" spans="1:14" ht="95.25" thickBot="1">
      <c r="A6" s="25"/>
      <c r="B6" s="26" t="s">
        <v>8</v>
      </c>
      <c r="C6" s="26" t="s">
        <v>79</v>
      </c>
      <c r="D6" s="57" t="s">
        <v>93</v>
      </c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16.5" thickBot="1">
      <c r="A7" s="20" t="s">
        <v>2</v>
      </c>
      <c r="B7" s="20" t="s">
        <v>99</v>
      </c>
      <c r="C7" s="20" t="s">
        <v>80</v>
      </c>
      <c r="D7" s="28" t="s">
        <v>3</v>
      </c>
      <c r="E7" s="27" t="s">
        <v>9</v>
      </c>
      <c r="F7" s="28" t="s">
        <v>4</v>
      </c>
      <c r="G7" s="28" t="s">
        <v>5</v>
      </c>
      <c r="H7" s="28" t="s">
        <v>6</v>
      </c>
      <c r="I7" s="28" t="s">
        <v>82</v>
      </c>
      <c r="J7" s="24" t="s">
        <v>83</v>
      </c>
      <c r="K7" s="24">
        <v>58</v>
      </c>
      <c r="L7" s="24">
        <v>59</v>
      </c>
      <c r="M7" s="24">
        <v>60</v>
      </c>
      <c r="N7" s="28" t="s">
        <v>7</v>
      </c>
    </row>
    <row r="8" spans="1:14" ht="15.75">
      <c r="A8" s="25" t="s">
        <v>22</v>
      </c>
      <c r="B8" s="13">
        <f>SUM(B10:B68)</f>
        <v>2030071</v>
      </c>
      <c r="C8" s="40">
        <f>TLMONTHS!C8/$B8</f>
        <v>0.5829490692690059</v>
      </c>
      <c r="D8" s="40">
        <f>TLMONTHS!D8/$B8</f>
        <v>0.021346544037129735</v>
      </c>
      <c r="E8" s="40">
        <f>TLMONTHS!E8/$B8</f>
        <v>0.22933286569780073</v>
      </c>
      <c r="F8" s="40">
        <f>TLMONTHS!F8/$B8</f>
        <v>0.12618967513944093</v>
      </c>
      <c r="G8" s="40">
        <f>TLMONTHS!G8/$B8</f>
        <v>0.07465600956813825</v>
      </c>
      <c r="H8" s="40">
        <f>TLMONTHS!H8/$B8</f>
        <v>0.05242969334570072</v>
      </c>
      <c r="I8" s="40">
        <f>TLMONTHS!I8/$B8</f>
        <v>0.01957419223268546</v>
      </c>
      <c r="J8" s="40">
        <f>TLMONTHS!J8/$B8</f>
        <v>0.008391824719430995</v>
      </c>
      <c r="K8" s="40">
        <f>TLMONTHS!K8/$B8</f>
        <v>0.0032974216172734845</v>
      </c>
      <c r="L8" s="40">
        <f>TLMONTHS!L8/$B8</f>
        <v>0.0028683725840130715</v>
      </c>
      <c r="M8" s="40">
        <f>TLMONTHS!M8/$B8</f>
        <v>0.026985755670614477</v>
      </c>
      <c r="N8" s="40">
        <f>TLMONTHS!N8/$B8</f>
        <v>0.017875729469560425</v>
      </c>
    </row>
    <row r="9" spans="1:14" ht="15.75">
      <c r="A9" s="29" t="s">
        <v>78</v>
      </c>
      <c r="B9" s="18" t="s">
        <v>78</v>
      </c>
      <c r="C9" s="45" t="s">
        <v>78</v>
      </c>
      <c r="D9" s="45" t="s">
        <v>78</v>
      </c>
      <c r="E9" s="45" t="s">
        <v>78</v>
      </c>
      <c r="F9" s="45" t="s">
        <v>78</v>
      </c>
      <c r="G9" s="45" t="s">
        <v>78</v>
      </c>
      <c r="H9" s="45" t="s">
        <v>78</v>
      </c>
      <c r="I9" s="45" t="s">
        <v>78</v>
      </c>
      <c r="J9" s="45" t="s">
        <v>78</v>
      </c>
      <c r="K9" s="45" t="s">
        <v>78</v>
      </c>
      <c r="L9" s="45" t="s">
        <v>78</v>
      </c>
      <c r="M9" s="45" t="s">
        <v>78</v>
      </c>
      <c r="N9" s="45" t="s">
        <v>78</v>
      </c>
    </row>
    <row r="10" spans="1:14" ht="15.75">
      <c r="A10" s="30" t="s">
        <v>23</v>
      </c>
      <c r="B10" s="38">
        <f>TLMONTHS!B10</f>
        <v>18844</v>
      </c>
      <c r="C10" s="12">
        <f>TLMONTHS!C10/$B10</f>
        <v>0.5117809382296752</v>
      </c>
      <c r="D10" s="12">
        <f>TLMONTHS!D10/$B10</f>
        <v>0.0004245383145828911</v>
      </c>
      <c r="E10" s="12">
        <f>TLMONTHS!E10/$B10</f>
        <v>0.2455954149862025</v>
      </c>
      <c r="F10" s="12">
        <f>TLMONTHS!F10/$B10</f>
        <v>0.12858204202929313</v>
      </c>
      <c r="G10" s="12">
        <f>TLMONTHS!G10/$B10</f>
        <v>0.06670558267883676</v>
      </c>
      <c r="H10" s="12">
        <f>TLMONTHS!H10/$B10</f>
        <v>0.04001273614943748</v>
      </c>
      <c r="I10" s="12">
        <f>TLMONTHS!I10/$B10</f>
        <v>0.013532158777329654</v>
      </c>
      <c r="J10" s="12">
        <f>TLMONTHS!J10/$B10</f>
        <v>0.0057312672468690295</v>
      </c>
      <c r="K10" s="12">
        <f>TLMONTHS!K10/$B10</f>
        <v>0.0018573551263001485</v>
      </c>
      <c r="L10" s="12">
        <f>TLMONTHS!L10/$B10</f>
        <v>0.0015920186796858416</v>
      </c>
      <c r="M10" s="12">
        <f>TLMONTHS!M10/$B10</f>
        <v>0.0023880280195287627</v>
      </c>
      <c r="N10" s="12">
        <f>TLMONTHS!N10/$B10</f>
        <v>0.0054128635109318615</v>
      </c>
    </row>
    <row r="11" spans="1:14" ht="15.75">
      <c r="A11" s="30" t="s">
        <v>24</v>
      </c>
      <c r="B11" s="38">
        <f>TLMONTHS!B11</f>
        <v>5334</v>
      </c>
      <c r="C11" s="12">
        <f>TLMONTHS!C11/$B11</f>
        <v>0.7765279340082489</v>
      </c>
      <c r="D11" s="12">
        <f>TLMONTHS!D11/$B11</f>
        <v>0.06449193850768654</v>
      </c>
      <c r="E11" s="12">
        <f>TLMONTHS!E11/$B11</f>
        <v>0.26059242594675663</v>
      </c>
      <c r="F11" s="12">
        <f>TLMONTHS!F11/$B11</f>
        <v>0.16666666666666666</v>
      </c>
      <c r="G11" s="12">
        <f>TLMONTHS!G11/$B11</f>
        <v>0.10873640794900638</v>
      </c>
      <c r="H11" s="12">
        <f>TLMONTHS!H11/$B11</f>
        <v>0.08098987626546682</v>
      </c>
      <c r="I11" s="12">
        <f>TLMONTHS!I11/$B11</f>
        <v>0.03355830521184852</v>
      </c>
      <c r="J11" s="12">
        <f>TLMONTHS!J11/$B11</f>
        <v>0.014998125234345707</v>
      </c>
      <c r="K11" s="12">
        <f>TLMONTHS!K11/$B11</f>
        <v>0.004874390701162355</v>
      </c>
      <c r="L11" s="12">
        <f>TLMONTHS!L11/$B11</f>
        <v>0.00431196100487439</v>
      </c>
      <c r="M11" s="12">
        <f>TLMONTHS!M11/$B11</f>
        <v>0.0031871016122984627</v>
      </c>
      <c r="N11" s="12">
        <f>TLMONTHS!N11/$B11</f>
        <v>0.0343082114735658</v>
      </c>
    </row>
    <row r="12" spans="1:14" ht="15.75">
      <c r="A12" s="30" t="s">
        <v>25</v>
      </c>
      <c r="B12" s="38">
        <f>TLMONTHS!B12</f>
        <v>47792</v>
      </c>
      <c r="C12" s="12">
        <f>TLMONTHS!C12/$B12</f>
        <v>0.6070472045530633</v>
      </c>
      <c r="D12" s="12">
        <f>TLMONTHS!D12/$B12</f>
        <v>0.027243053230666222</v>
      </c>
      <c r="E12" s="12">
        <f>TLMONTHS!E12/$B12</f>
        <v>0.5500083696016069</v>
      </c>
      <c r="F12" s="12">
        <f>TLMONTHS!F12/$B12</f>
        <v>0.02127971208570472</v>
      </c>
      <c r="G12" s="12">
        <f>TLMONTHS!G12/$B12</f>
        <v>0.0059214931369266826</v>
      </c>
      <c r="H12" s="12">
        <f>TLMONTHS!H12/$B12</f>
        <v>0.0023225644459323735</v>
      </c>
      <c r="I12" s="12">
        <f>TLMONTHS!I12/$B12</f>
        <v>0.000272012052226314</v>
      </c>
      <c r="J12" s="12">
        <f>TLMONTHS!J12/$B12</f>
        <v>0</v>
      </c>
      <c r="K12" s="12">
        <f>TLMONTHS!K12/$B12</f>
        <v>0</v>
      </c>
      <c r="L12" s="12">
        <f>TLMONTHS!L12/$B12</f>
        <v>0</v>
      </c>
      <c r="M12" s="12">
        <f>TLMONTHS!M12/$B12</f>
        <v>0</v>
      </c>
      <c r="N12" s="12">
        <f>TLMONTHS!N12/$B12</f>
        <v>0</v>
      </c>
    </row>
    <row r="13" spans="1:14" ht="15.75">
      <c r="A13" s="30" t="s">
        <v>26</v>
      </c>
      <c r="B13" s="38">
        <f>TLMONTHS!B13</f>
        <v>11162</v>
      </c>
      <c r="C13" s="12">
        <f>TLMONTHS!C13/$B13</f>
        <v>0.5748073821895717</v>
      </c>
      <c r="D13" s="12">
        <f>TLMONTHS!D13/$B13</f>
        <v>0.013438451890342233</v>
      </c>
      <c r="E13" s="12">
        <f>TLMONTHS!E13/$B13</f>
        <v>0.33390073463537</v>
      </c>
      <c r="F13" s="12">
        <f>TLMONTHS!F13/$B13</f>
        <v>0.1683390073463537</v>
      </c>
      <c r="G13" s="12">
        <f>TLMONTHS!G13/$B13</f>
        <v>0.0427342770112883</v>
      </c>
      <c r="H13" s="12">
        <f>TLMONTHS!H13/$B13</f>
        <v>0.011646658304963269</v>
      </c>
      <c r="I13" s="12">
        <f>TLMONTHS!I13/$B13</f>
        <v>0.001612614226841068</v>
      </c>
      <c r="J13" s="12">
        <f>TLMONTHS!J13/$B13</f>
        <v>0</v>
      </c>
      <c r="K13" s="12">
        <f>TLMONTHS!K13/$B13</f>
        <v>0.0009854864719584303</v>
      </c>
      <c r="L13" s="12">
        <f>TLMONTHS!L13/$B13</f>
        <v>8.958967926894822E-05</v>
      </c>
      <c r="M13" s="12">
        <f>TLMONTHS!M13/$B13</f>
        <v>0.0005375380756136893</v>
      </c>
      <c r="N13" s="12">
        <f>TLMONTHS!N13/$B13</f>
        <v>0.0015230245475721196</v>
      </c>
    </row>
    <row r="14" spans="1:14" ht="15.75">
      <c r="A14" s="30" t="s">
        <v>27</v>
      </c>
      <c r="B14" s="38">
        <f>TLMONTHS!B14</f>
        <v>449650</v>
      </c>
      <c r="C14" s="12">
        <f>TLMONTHS!C14/$B14</f>
        <v>0.5376537306794174</v>
      </c>
      <c r="D14" s="12">
        <f>TLMONTHS!D14/$B14</f>
        <v>0.007919492938952518</v>
      </c>
      <c r="E14" s="12">
        <f>TLMONTHS!E14/$B14</f>
        <v>0.14216168130768375</v>
      </c>
      <c r="F14" s="12">
        <f>TLMONTHS!F14/$B14</f>
        <v>0.10446791949293895</v>
      </c>
      <c r="G14" s="12">
        <f>TLMONTHS!G14/$B14</f>
        <v>0.06566218169687535</v>
      </c>
      <c r="H14" s="12">
        <f>TLMONTHS!H14/$B14</f>
        <v>0.057275658845768934</v>
      </c>
      <c r="I14" s="12">
        <f>TLMONTHS!I14/$B14</f>
        <v>0.028982541977093296</v>
      </c>
      <c r="J14" s="12">
        <f>TLMONTHS!J14/$B14</f>
        <v>0.011706883131324364</v>
      </c>
      <c r="K14" s="12">
        <f>TLMONTHS!K14/$B14</f>
        <v>0.00555765595463138</v>
      </c>
      <c r="L14" s="12">
        <f>TLMONTHS!L14/$B14</f>
        <v>0.0036205937951740244</v>
      </c>
      <c r="M14" s="12">
        <f>TLMONTHS!M14/$B14</f>
        <v>0.11029912153897475</v>
      </c>
      <c r="N14" s="12">
        <f>TLMONTHS!N14/$B14</f>
        <v>0</v>
      </c>
    </row>
    <row r="15" spans="1:14" ht="15.75">
      <c r="A15" s="30" t="s">
        <v>28</v>
      </c>
      <c r="B15" s="38">
        <f>TLMONTHS!B15</f>
        <v>13534</v>
      </c>
      <c r="C15" s="12">
        <f>TLMONTHS!C15/$B15</f>
        <v>0.6458548839958623</v>
      </c>
      <c r="D15" s="12">
        <f>TLMONTHS!D15/$B15</f>
        <v>0.0018471996453376682</v>
      </c>
      <c r="E15" s="12">
        <f>TLMONTHS!E15/$B15</f>
        <v>0.2966602630412295</v>
      </c>
      <c r="F15" s="12">
        <f>TLMONTHS!F15/$B15</f>
        <v>0.16757795182503324</v>
      </c>
      <c r="G15" s="12">
        <f>TLMONTHS!G15/$B15</f>
        <v>0.10181764445101227</v>
      </c>
      <c r="H15" s="12">
        <f>TLMONTHS!H15/$B15</f>
        <v>0.04861829466528742</v>
      </c>
      <c r="I15" s="12">
        <f>TLMONTHS!I15/$B15</f>
        <v>0.008497118368553273</v>
      </c>
      <c r="J15" s="12">
        <f>TLMONTHS!J15/$B15</f>
        <v>0.004211615191369884</v>
      </c>
      <c r="K15" s="12">
        <f>TLMONTHS!K15/$B15</f>
        <v>0.0025121915176592284</v>
      </c>
      <c r="L15" s="12">
        <f>TLMONTHS!L15/$B15</f>
        <v>0.0028077434609132556</v>
      </c>
      <c r="M15" s="12">
        <f>TLMONTHS!M15/$B15</f>
        <v>0.0016994236737106546</v>
      </c>
      <c r="N15" s="12">
        <f>TLMONTHS!N15/$B15</f>
        <v>0.009605438155755874</v>
      </c>
    </row>
    <row r="16" spans="1:14" ht="15.75">
      <c r="A16" s="30" t="s">
        <v>29</v>
      </c>
      <c r="B16" s="38">
        <f>TLMONTHS!B16</f>
        <v>21014</v>
      </c>
      <c r="C16" s="12">
        <f>TLMONTHS!C16/$B16</f>
        <v>0.6032169030170362</v>
      </c>
      <c r="D16" s="12">
        <f>TLMONTHS!D16/$B16</f>
        <v>0.0010469211002189017</v>
      </c>
      <c r="E16" s="12">
        <f>TLMONTHS!E16/$B16</f>
        <v>0.22275625773293994</v>
      </c>
      <c r="F16" s="12">
        <f>TLMONTHS!F16/$B16</f>
        <v>0.20966974398020366</v>
      </c>
      <c r="G16" s="12">
        <f>TLMONTHS!G16/$B16</f>
        <v>0.10521557057199962</v>
      </c>
      <c r="H16" s="12">
        <f>TLMONTHS!H16/$B16</f>
        <v>0.044922432663938326</v>
      </c>
      <c r="I16" s="12">
        <f>TLMONTHS!I16/$B16</f>
        <v>0.005853240696678405</v>
      </c>
      <c r="J16" s="12">
        <f>TLMONTHS!J16/$B16</f>
        <v>0.0037118111735033785</v>
      </c>
      <c r="K16" s="12">
        <f>TLMONTHS!K16/$B16</f>
        <v>0.0007613971637955648</v>
      </c>
      <c r="L16" s="12">
        <f>TLMONTHS!L16/$B16</f>
        <v>0.0019034929094889123</v>
      </c>
      <c r="M16" s="12">
        <f>TLMONTHS!M16/$B16</f>
        <v>0.0011420957456933472</v>
      </c>
      <c r="N16" s="12">
        <f>TLMONTHS!N16/$B16</f>
        <v>0.006233939278576187</v>
      </c>
    </row>
    <row r="17" spans="1:14" ht="15.75">
      <c r="A17" s="30" t="s">
        <v>30</v>
      </c>
      <c r="B17" s="38">
        <f>TLMONTHS!B17</f>
        <v>5597</v>
      </c>
      <c r="C17" s="12">
        <f>TLMONTHS!C17/$B17</f>
        <v>0.5410041093442916</v>
      </c>
      <c r="D17" s="12">
        <f>TLMONTHS!D17/$B17</f>
        <v>0.04806146149723066</v>
      </c>
      <c r="E17" s="12">
        <f>TLMONTHS!E17/$B17</f>
        <v>0.2787207432553154</v>
      </c>
      <c r="F17" s="12">
        <f>TLMONTHS!F17/$B17</f>
        <v>0.09969626585670895</v>
      </c>
      <c r="G17" s="12">
        <f>TLMONTHS!G17/$B17</f>
        <v>0.06860818295515454</v>
      </c>
      <c r="H17" s="12">
        <f>TLMONTHS!H17/$B17</f>
        <v>0.03609076290870109</v>
      </c>
      <c r="I17" s="12">
        <f>TLMONTHS!I17/$B17</f>
        <v>0.005896015722708594</v>
      </c>
      <c r="J17" s="12">
        <f>TLMONTHS!J17/$B17</f>
        <v>0.0017866714311238164</v>
      </c>
      <c r="K17" s="12">
        <f>TLMONTHS!K17/$B17</f>
        <v>0.0008933357155619082</v>
      </c>
      <c r="L17" s="12">
        <f>TLMONTHS!L17/$B17</f>
        <v>0.0005360014293371449</v>
      </c>
      <c r="M17" s="12">
        <f>TLMONTHS!M17/$B17</f>
        <v>0.00035733428622476324</v>
      </c>
      <c r="N17" s="12">
        <f>TLMONTHS!N17/$B17</f>
        <v>0</v>
      </c>
    </row>
    <row r="18" spans="1:14" ht="15.75">
      <c r="A18" s="30" t="s">
        <v>31</v>
      </c>
      <c r="B18" s="38">
        <f>TLMONTHS!B18</f>
        <v>16589</v>
      </c>
      <c r="C18" s="12">
        <f>TLMONTHS!C18/$B18</f>
        <v>0.6352402194225089</v>
      </c>
      <c r="D18" s="12">
        <f>TLMONTHS!D18/$B18</f>
        <v>0.00048224727228886614</v>
      </c>
      <c r="E18" s="12">
        <f>TLMONTHS!E18/$B18</f>
        <v>0.11634215443968896</v>
      </c>
      <c r="F18" s="12">
        <f>TLMONTHS!F18/$B18</f>
        <v>0.0970522635481343</v>
      </c>
      <c r="G18" s="12">
        <f>TLMONTHS!G18/$B18</f>
        <v>0.08366990174211827</v>
      </c>
      <c r="H18" s="12">
        <f>TLMONTHS!H18/$B18</f>
        <v>0.0678160226656218</v>
      </c>
      <c r="I18" s="12">
        <f>TLMONTHS!I18/$B18</f>
        <v>0.03345590451504009</v>
      </c>
      <c r="J18" s="12">
        <f>TLMONTHS!J18/$B18</f>
        <v>0.02085719452649346</v>
      </c>
      <c r="K18" s="12">
        <f>TLMONTHS!K18/$B18</f>
        <v>0.006028090903610827</v>
      </c>
      <c r="L18" s="12">
        <f>TLMONTHS!L18/$B18</f>
        <v>0.007173428175296884</v>
      </c>
      <c r="M18" s="12">
        <f>TLMONTHS!M18/$B18</f>
        <v>0.01633612634878534</v>
      </c>
      <c r="N18" s="12">
        <f>TLMONTHS!N18/$B18</f>
        <v>0.1860268852854301</v>
      </c>
    </row>
    <row r="19" spans="1:14" ht="15.75">
      <c r="A19" s="30" t="s">
        <v>32</v>
      </c>
      <c r="B19" s="38">
        <f>TLMONTHS!B19</f>
        <v>58118</v>
      </c>
      <c r="C19" s="12">
        <f>TLMONTHS!C19/$B19</f>
        <v>0.40902990467669226</v>
      </c>
      <c r="D19" s="12">
        <f>TLMONTHS!D19/$B19</f>
        <v>0</v>
      </c>
      <c r="E19" s="12">
        <f>TLMONTHS!E19/$B19</f>
        <v>0.2266423483258199</v>
      </c>
      <c r="F19" s="12">
        <f>TLMONTHS!F19/$B19</f>
        <v>0.08794177363295365</v>
      </c>
      <c r="G19" s="12">
        <f>TLMONTHS!G19/$B19</f>
        <v>0.06011906810282529</v>
      </c>
      <c r="H19" s="12">
        <f>TLMONTHS!H19/$B19</f>
        <v>0.021852094015623387</v>
      </c>
      <c r="I19" s="12">
        <f>TLMONTHS!I19/$B19</f>
        <v>0.0021163839085997452</v>
      </c>
      <c r="J19" s="12">
        <f>TLMONTHS!J19/$B19</f>
        <v>0.002150796655081042</v>
      </c>
      <c r="K19" s="12">
        <f>TLMONTHS!K19/$B19</f>
        <v>0.001841081936749372</v>
      </c>
      <c r="L19" s="12">
        <f>TLMONTHS!L19/$B19</f>
        <v>0.0002925083450910217</v>
      </c>
      <c r="M19" s="12">
        <f>TLMONTHS!M19/$B19</f>
        <v>0.0006022230634226917</v>
      </c>
      <c r="N19" s="12">
        <f>TLMONTHS!N19/$B19</f>
        <v>0.005454420317285522</v>
      </c>
    </row>
    <row r="20" spans="1:14" ht="15.75">
      <c r="A20" s="29" t="s">
        <v>78</v>
      </c>
      <c r="B20" s="29" t="s">
        <v>78</v>
      </c>
      <c r="C20" s="48" t="s">
        <v>78</v>
      </c>
      <c r="D20" s="48" t="s">
        <v>78</v>
      </c>
      <c r="E20" s="48" t="s">
        <v>78</v>
      </c>
      <c r="F20" s="48" t="s">
        <v>78</v>
      </c>
      <c r="G20" s="48" t="s">
        <v>78</v>
      </c>
      <c r="H20" s="48" t="s">
        <v>78</v>
      </c>
      <c r="I20" s="48" t="s">
        <v>78</v>
      </c>
      <c r="J20" s="48" t="s">
        <v>78</v>
      </c>
      <c r="K20" s="48" t="s">
        <v>78</v>
      </c>
      <c r="L20" s="48" t="s">
        <v>78</v>
      </c>
      <c r="M20" s="48" t="s">
        <v>78</v>
      </c>
      <c r="N20" s="48" t="s">
        <v>78</v>
      </c>
    </row>
    <row r="21" spans="1:14" ht="15.75">
      <c r="A21" s="30" t="s">
        <v>33</v>
      </c>
      <c r="B21" s="38">
        <f>TLMONTHS!B21</f>
        <v>55922</v>
      </c>
      <c r="C21" s="12">
        <f>TLMONTHS!C21/$B21</f>
        <v>0.5574907907442509</v>
      </c>
      <c r="D21" s="12">
        <f>TLMONTHS!D21/$B21</f>
        <v>0.00016093844998390616</v>
      </c>
      <c r="E21" s="12">
        <f>TLMONTHS!E21/$B21</f>
        <v>0.24646829512535318</v>
      </c>
      <c r="F21" s="12">
        <f>TLMONTHS!F21/$B21</f>
        <v>0.14030256428596974</v>
      </c>
      <c r="G21" s="12">
        <f>TLMONTHS!G21/$B21</f>
        <v>0.08790815779120918</v>
      </c>
      <c r="H21" s="12">
        <f>TLMONTHS!H21/$B21</f>
        <v>0.054164729444583525</v>
      </c>
      <c r="I21" s="12">
        <f>TLMONTHS!I21/$B21</f>
        <v>0.010925932548907407</v>
      </c>
      <c r="J21" s="12">
        <f>TLMONTHS!J21/$B21</f>
        <v>0.0037194663996280536</v>
      </c>
      <c r="K21" s="12">
        <f>TLMONTHS!K21/$B21</f>
        <v>0.001037158899896284</v>
      </c>
      <c r="L21" s="12">
        <f>TLMONTHS!L21/$B21</f>
        <v>0.0010013947998998606</v>
      </c>
      <c r="M21" s="12">
        <f>TLMONTHS!M21/$B21</f>
        <v>0.0009477486499052251</v>
      </c>
      <c r="N21" s="12">
        <f>TLMONTHS!N21/$B21</f>
        <v>0.01085440434891456</v>
      </c>
    </row>
    <row r="22" spans="1:14" ht="15.75">
      <c r="A22" s="30" t="s">
        <v>34</v>
      </c>
      <c r="B22" s="38" t="str">
        <f>TLMONTHS!B22</f>
        <v>.</v>
      </c>
      <c r="C22" s="12" t="s">
        <v>78</v>
      </c>
      <c r="D22" s="12" t="s">
        <v>78</v>
      </c>
      <c r="E22" s="12" t="s">
        <v>78</v>
      </c>
      <c r="F22" s="12" t="s">
        <v>78</v>
      </c>
      <c r="G22" s="12" t="s">
        <v>78</v>
      </c>
      <c r="H22" s="12" t="s">
        <v>78</v>
      </c>
      <c r="I22" s="12" t="s">
        <v>78</v>
      </c>
      <c r="J22" s="12" t="s">
        <v>78</v>
      </c>
      <c r="K22" s="12" t="s">
        <v>78</v>
      </c>
      <c r="L22" s="12" t="s">
        <v>78</v>
      </c>
      <c r="M22" s="12" t="s">
        <v>78</v>
      </c>
      <c r="N22" s="12" t="s">
        <v>78</v>
      </c>
    </row>
    <row r="23" spans="1:14" ht="15.75">
      <c r="A23" s="30" t="s">
        <v>35</v>
      </c>
      <c r="B23" s="38">
        <f>TLMONTHS!B23</f>
        <v>9776</v>
      </c>
      <c r="C23" s="12">
        <f>TLMONTHS!C23/$B23</f>
        <v>0.7635024549918167</v>
      </c>
      <c r="D23" s="12">
        <f>TLMONTHS!D23/$B23</f>
        <v>0.04337152209492635</v>
      </c>
      <c r="E23" s="12">
        <f>TLMONTHS!E23/$B23</f>
        <v>0.21102700490998363</v>
      </c>
      <c r="F23" s="12">
        <f>TLMONTHS!F23/$B23</f>
        <v>0.14965220949263502</v>
      </c>
      <c r="G23" s="12">
        <f>TLMONTHS!G23/$B23</f>
        <v>0.13175122749590834</v>
      </c>
      <c r="H23" s="12">
        <f>TLMONTHS!H23/$B23</f>
        <v>0.1131342062193126</v>
      </c>
      <c r="I23" s="12">
        <f>TLMONTHS!I23/$B23</f>
        <v>0.05196399345335515</v>
      </c>
      <c r="J23" s="12">
        <f>TLMONTHS!J23/$B23</f>
        <v>0.026698036006546647</v>
      </c>
      <c r="K23" s="12">
        <f>TLMONTHS!K23/$B23</f>
        <v>0.009308510638297872</v>
      </c>
      <c r="L23" s="12">
        <f>TLMONTHS!L23/$B23</f>
        <v>0.008592471358428805</v>
      </c>
      <c r="M23" s="12">
        <f>TLMONTHS!M23/$B23</f>
        <v>0.01800327332242226</v>
      </c>
      <c r="N23" s="12">
        <f>TLMONTHS!N23/$B23</f>
        <v>0</v>
      </c>
    </row>
    <row r="24" spans="1:14" ht="15.75">
      <c r="A24" s="30" t="s">
        <v>36</v>
      </c>
      <c r="B24" s="38">
        <f>TLMONTHS!B24</f>
        <v>1681</v>
      </c>
      <c r="C24" s="12">
        <f>TLMONTHS!C24/$B24</f>
        <v>0.3456276026174896</v>
      </c>
      <c r="D24" s="12">
        <f>TLMONTHS!D24/$B24</f>
        <v>0.000594883997620464</v>
      </c>
      <c r="E24" s="12">
        <f>TLMONTHS!E24/$B24</f>
        <v>0.30220107079119574</v>
      </c>
      <c r="F24" s="12">
        <f>TLMONTHS!F24/$B24</f>
        <v>0.042236763831052945</v>
      </c>
      <c r="G24" s="12">
        <f>TLMONTHS!G24/$B24</f>
        <v>0.000594883997620464</v>
      </c>
      <c r="H24" s="12">
        <f>TLMONTHS!H24/$B24</f>
        <v>0</v>
      </c>
      <c r="I24" s="12">
        <f>TLMONTHS!I24/$B24</f>
        <v>0</v>
      </c>
      <c r="J24" s="12">
        <f>TLMONTHS!J24/$B24</f>
        <v>0</v>
      </c>
      <c r="K24" s="12">
        <f>TLMONTHS!K24/$B24</f>
        <v>0</v>
      </c>
      <c r="L24" s="12">
        <f>TLMONTHS!L24/$B24</f>
        <v>0</v>
      </c>
      <c r="M24" s="12">
        <f>TLMONTHS!M24/$B24</f>
        <v>0</v>
      </c>
      <c r="N24" s="12">
        <f>TLMONTHS!N24/$B24</f>
        <v>0</v>
      </c>
    </row>
    <row r="25" spans="1:14" ht="15.75">
      <c r="A25" s="30" t="s">
        <v>37</v>
      </c>
      <c r="B25" s="38">
        <f>TLMONTHS!B25</f>
        <v>37895</v>
      </c>
      <c r="C25" s="12">
        <f>TLMONTHS!C25/$B25</f>
        <v>0.4545982319567225</v>
      </c>
      <c r="D25" s="12">
        <f>TLMONTHS!D25/$B25</f>
        <v>0.008655495447948278</v>
      </c>
      <c r="E25" s="12">
        <f>TLMONTHS!E25/$B25</f>
        <v>0.16521968597440295</v>
      </c>
      <c r="F25" s="12">
        <f>TLMONTHS!F25/$B25</f>
        <v>0.12492413247130228</v>
      </c>
      <c r="G25" s="12">
        <f>TLMONTHS!G25/$B25</f>
        <v>0.09251880195276421</v>
      </c>
      <c r="H25" s="12">
        <f>TLMONTHS!H25/$B25</f>
        <v>0.049663544003166644</v>
      </c>
      <c r="I25" s="12">
        <f>TLMONTHS!I25/$B25</f>
        <v>0.011690196595856973</v>
      </c>
      <c r="J25" s="12">
        <f>TLMONTHS!J25/$B25</f>
        <v>0.0015569336324053305</v>
      </c>
      <c r="K25" s="12">
        <f>TLMONTHS!K25/$B25</f>
        <v>0.00034305317324185246</v>
      </c>
      <c r="L25" s="12">
        <f>TLMONTHS!L25/$B25</f>
        <v>0</v>
      </c>
      <c r="M25" s="12">
        <f>TLMONTHS!M25/$B25</f>
        <v>0</v>
      </c>
      <c r="N25" s="12">
        <f>TLMONTHS!N25/$B25</f>
        <v>0</v>
      </c>
    </row>
    <row r="26" spans="1:14" ht="15.75">
      <c r="A26" s="30" t="s">
        <v>38</v>
      </c>
      <c r="B26" s="38">
        <f>TLMONTHS!B26</f>
        <v>52686</v>
      </c>
      <c r="C26" s="12">
        <f>TLMONTHS!C26/$B26</f>
        <v>0.6448202558554454</v>
      </c>
      <c r="D26" s="12">
        <f>TLMONTHS!D26/$B26</f>
        <v>0.0048399954447101694</v>
      </c>
      <c r="E26" s="12">
        <f>TLMONTHS!E26/$B26</f>
        <v>0.5366700831340394</v>
      </c>
      <c r="F26" s="12">
        <f>TLMONTHS!F26/$B26</f>
        <v>0.10331017727669589</v>
      </c>
      <c r="G26" s="12">
        <f>TLMONTHS!G26/$B26</f>
        <v>0</v>
      </c>
      <c r="H26" s="12">
        <f>TLMONTHS!H26/$B26</f>
        <v>0</v>
      </c>
      <c r="I26" s="12">
        <f>TLMONTHS!I26/$B26</f>
        <v>0</v>
      </c>
      <c r="J26" s="12">
        <f>TLMONTHS!J26/$B26</f>
        <v>0</v>
      </c>
      <c r="K26" s="12">
        <f>TLMONTHS!K26/$B26</f>
        <v>0</v>
      </c>
      <c r="L26" s="12">
        <f>TLMONTHS!L26/$B26</f>
        <v>0</v>
      </c>
      <c r="M26" s="12">
        <f>TLMONTHS!M26/$B26</f>
        <v>0</v>
      </c>
      <c r="N26" s="12">
        <f>TLMONTHS!N26/$B26</f>
        <v>0</v>
      </c>
    </row>
    <row r="27" spans="1:14" ht="15.75">
      <c r="A27" s="30" t="s">
        <v>39</v>
      </c>
      <c r="B27" s="38">
        <f>TLMONTHS!B27</f>
        <v>19969</v>
      </c>
      <c r="C27" s="12">
        <f>TLMONTHS!C27/$B27</f>
        <v>0.74535530071611</v>
      </c>
      <c r="D27" s="12">
        <f>TLMONTHS!D27/$B27</f>
        <v>0.0031548900796234164</v>
      </c>
      <c r="E27" s="12">
        <f>TLMONTHS!E27/$B27</f>
        <v>0.30552356152035653</v>
      </c>
      <c r="F27" s="12">
        <f>TLMONTHS!F27/$B27</f>
        <v>0.18608843707747008</v>
      </c>
      <c r="G27" s="12">
        <f>TLMONTHS!G27/$B27</f>
        <v>0.11412689668986929</v>
      </c>
      <c r="H27" s="12">
        <f>TLMONTHS!H27/$B27</f>
        <v>0.07691922479843757</v>
      </c>
      <c r="I27" s="12">
        <f>TLMONTHS!I27/$B27</f>
        <v>0.029445640743151886</v>
      </c>
      <c r="J27" s="12">
        <f>TLMONTHS!J27/$B27</f>
        <v>0.011618007912264009</v>
      </c>
      <c r="K27" s="12">
        <f>TLMONTHS!K27/$B27</f>
        <v>0.00340527818118083</v>
      </c>
      <c r="L27" s="12">
        <f>TLMONTHS!L27/$B27</f>
        <v>0.003305122940557865</v>
      </c>
      <c r="M27" s="12">
        <f>TLMONTHS!M27/$B27</f>
        <v>0.003204967699934899</v>
      </c>
      <c r="N27" s="12">
        <f>TLMONTHS!N27/$B27</f>
        <v>0.008513195452952076</v>
      </c>
    </row>
    <row r="28" spans="1:14" ht="15.75">
      <c r="A28" s="30" t="s">
        <v>40</v>
      </c>
      <c r="B28" s="38">
        <f>TLMONTHS!B28</f>
        <v>15300</v>
      </c>
      <c r="C28" s="12">
        <f>TLMONTHS!C28/$B28</f>
        <v>0.7031372549019608</v>
      </c>
      <c r="D28" s="12">
        <f>TLMONTHS!D28/$B28</f>
        <v>0.00045751633986928104</v>
      </c>
      <c r="E28" s="12">
        <f>TLMONTHS!E28/$B28</f>
        <v>0.31901960784313727</v>
      </c>
      <c r="F28" s="12">
        <f>TLMONTHS!F28/$B28</f>
        <v>0.1750326797385621</v>
      </c>
      <c r="G28" s="12">
        <f>TLMONTHS!G28/$B28</f>
        <v>0.10326797385620914</v>
      </c>
      <c r="H28" s="12">
        <f>TLMONTHS!H28/$B28</f>
        <v>0.05738562091503268</v>
      </c>
      <c r="I28" s="12">
        <f>TLMONTHS!I28/$B28</f>
        <v>0.018366013071895424</v>
      </c>
      <c r="J28" s="12">
        <f>TLMONTHS!J28/$B28</f>
        <v>0.006928104575163399</v>
      </c>
      <c r="K28" s="12">
        <f>TLMONTHS!K28/$B28</f>
        <v>0.00196078431372549</v>
      </c>
      <c r="L28" s="12">
        <f>TLMONTHS!L28/$B28</f>
        <v>0.0018300653594771241</v>
      </c>
      <c r="M28" s="12">
        <f>TLMONTHS!M28/$B28</f>
        <v>0.0016993464052287581</v>
      </c>
      <c r="N28" s="12">
        <f>TLMONTHS!N28/$B28</f>
        <v>0.017320261437908498</v>
      </c>
    </row>
    <row r="29" spans="1:14" ht="15.75">
      <c r="A29" s="30" t="s">
        <v>41</v>
      </c>
      <c r="B29" s="38">
        <f>TLMONTHS!B29</f>
        <v>34923</v>
      </c>
      <c r="C29" s="12">
        <f>TLMONTHS!C29/$B29</f>
        <v>0.5396157260258283</v>
      </c>
      <c r="D29" s="12">
        <f>TLMONTHS!D29/$B29</f>
        <v>0.00615640122555336</v>
      </c>
      <c r="E29" s="12">
        <f>TLMONTHS!E29/$B29</f>
        <v>0.20903129742576526</v>
      </c>
      <c r="F29" s="12">
        <f>TLMONTHS!F29/$B29</f>
        <v>0.13171835180253702</v>
      </c>
      <c r="G29" s="12">
        <f>TLMONTHS!G29/$B29</f>
        <v>0.08753543510007732</v>
      </c>
      <c r="H29" s="12">
        <f>TLMONTHS!H29/$B29</f>
        <v>0.05990321564584944</v>
      </c>
      <c r="I29" s="12">
        <f>TLMONTHS!I29/$B29</f>
        <v>0.0220771411390774</v>
      </c>
      <c r="J29" s="12">
        <f>TLMONTHS!J29/$B29</f>
        <v>0.009334822323397189</v>
      </c>
      <c r="K29" s="12">
        <f>TLMONTHS!K29/$B29</f>
        <v>0.0028061735818801364</v>
      </c>
      <c r="L29" s="12">
        <f>TLMONTHS!L29/$B29</f>
        <v>0.0026343670360507404</v>
      </c>
      <c r="M29" s="12">
        <f>TLMONTHS!M29/$B29</f>
        <v>0.0023193883686968473</v>
      </c>
      <c r="N29" s="12">
        <f>TLMONTHS!N29/$B29</f>
        <v>0.006070497952638663</v>
      </c>
    </row>
    <row r="30" spans="1:14" ht="15.75">
      <c r="A30" s="30" t="s">
        <v>42</v>
      </c>
      <c r="B30" s="38">
        <f>TLMONTHS!B30</f>
        <v>22834</v>
      </c>
      <c r="C30" s="12">
        <f>TLMONTHS!C30/$B30</f>
        <v>0.4932994657090304</v>
      </c>
      <c r="D30" s="12">
        <f>TLMONTHS!D30/$B30</f>
        <v>0.00013138302531312955</v>
      </c>
      <c r="E30" s="12">
        <f>TLMONTHS!E30/$B30</f>
        <v>0.2254532714373303</v>
      </c>
      <c r="F30" s="12">
        <f>TLMONTHS!F30/$B30</f>
        <v>0.12214241919943944</v>
      </c>
      <c r="G30" s="12">
        <f>TLMONTHS!G30/$B30</f>
        <v>0.07042130156783744</v>
      </c>
      <c r="H30" s="12">
        <f>TLMONTHS!H30/$B30</f>
        <v>0.040597354821757026</v>
      </c>
      <c r="I30" s="12">
        <f>TLMONTHS!I30/$B30</f>
        <v>0.011912060961723746</v>
      </c>
      <c r="J30" s="12">
        <f>TLMONTHS!J30/$B30</f>
        <v>0.00468599456950162</v>
      </c>
      <c r="K30" s="12">
        <f>TLMONTHS!K30/$B30</f>
        <v>0.0014014189366733818</v>
      </c>
      <c r="L30" s="12">
        <f>TLMONTHS!L30/$B30</f>
        <v>0.001182447227818166</v>
      </c>
      <c r="M30" s="12">
        <f>TLMONTHS!M30/$B30</f>
        <v>0.0010948585442760795</v>
      </c>
      <c r="N30" s="12">
        <f>TLMONTHS!N30/$B30</f>
        <v>0.014233161075589034</v>
      </c>
    </row>
    <row r="31" spans="1:14" ht="15.75">
      <c r="A31" s="29" t="s">
        <v>78</v>
      </c>
      <c r="B31" s="18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5.75">
      <c r="A32" s="30" t="s">
        <v>43</v>
      </c>
      <c r="B32" s="38">
        <f>TLMONTHS!B32</f>
        <v>9160</v>
      </c>
      <c r="C32" s="12">
        <f>TLMONTHS!C32/$B32</f>
        <v>0.7397379912663755</v>
      </c>
      <c r="D32" s="12">
        <f>TLMONTHS!D32/$B32</f>
        <v>0.0007641921397379913</v>
      </c>
      <c r="E32" s="12">
        <f>TLMONTHS!E32/$B32</f>
        <v>0.2318777292576419</v>
      </c>
      <c r="F32" s="12">
        <f>TLMONTHS!F32/$B32</f>
        <v>0.1584061135371179</v>
      </c>
      <c r="G32" s="12">
        <f>TLMONTHS!G32/$B32</f>
        <v>0.11124454148471616</v>
      </c>
      <c r="H32" s="12">
        <f>TLMONTHS!H32/$B32</f>
        <v>0.08493449781659389</v>
      </c>
      <c r="I32" s="12">
        <f>TLMONTHS!I32/$B32</f>
        <v>0.033624454148471615</v>
      </c>
      <c r="J32" s="12">
        <f>TLMONTHS!J32/$B32</f>
        <v>0.01593886462882096</v>
      </c>
      <c r="K32" s="12">
        <f>TLMONTHS!K32/$B32</f>
        <v>0.005240174672489083</v>
      </c>
      <c r="L32" s="12">
        <f>TLMONTHS!L32/$B32</f>
        <v>0.0049126637554585155</v>
      </c>
      <c r="M32" s="12">
        <f>TLMONTHS!M32/$B32</f>
        <v>0.0049126637554585155</v>
      </c>
      <c r="N32" s="12">
        <f>TLMONTHS!N32/$B32</f>
        <v>0.08766375545851528</v>
      </c>
    </row>
    <row r="33" spans="1:14" ht="15.75">
      <c r="A33" s="30" t="s">
        <v>44</v>
      </c>
      <c r="B33" s="38">
        <f>TLMONTHS!B33</f>
        <v>26134</v>
      </c>
      <c r="C33" s="12">
        <f>TLMONTHS!C33/$B33</f>
        <v>0.6096655697558736</v>
      </c>
      <c r="D33" s="12">
        <f>TLMONTHS!D33/$B33</f>
        <v>0</v>
      </c>
      <c r="E33" s="12">
        <f>TLMONTHS!E33/$B33</f>
        <v>0.2163082574424122</v>
      </c>
      <c r="F33" s="12">
        <f>TLMONTHS!F33/$B33</f>
        <v>0.14238157189867606</v>
      </c>
      <c r="G33" s="12">
        <f>TLMONTHS!G33/$B33</f>
        <v>0.08521466289125278</v>
      </c>
      <c r="H33" s="12">
        <f>TLMONTHS!H33/$B33</f>
        <v>0.07159256141424963</v>
      </c>
      <c r="I33" s="12">
        <f>TLMONTHS!I33/$B33</f>
        <v>0.028851304813652712</v>
      </c>
      <c r="J33" s="12">
        <f>TLMONTHS!J33/$B33</f>
        <v>0.0120149996173567</v>
      </c>
      <c r="K33" s="12">
        <f>TLMONTHS!K33/$B33</f>
        <v>0.00413254763909084</v>
      </c>
      <c r="L33" s="12">
        <f>TLMONTHS!L33/$B33</f>
        <v>0.004897834238922477</v>
      </c>
      <c r="M33" s="12">
        <f>TLMONTHS!M33/$B33</f>
        <v>0.0016453661896380194</v>
      </c>
      <c r="N33" s="12">
        <f>TLMONTHS!N33/$B33</f>
        <v>0.04262646361062218</v>
      </c>
    </row>
    <row r="34" spans="1:14" ht="15.75">
      <c r="A34" s="30" t="s">
        <v>45</v>
      </c>
      <c r="B34" s="38">
        <f>TLMONTHS!B34</f>
        <v>49377</v>
      </c>
      <c r="C34" s="12">
        <f>TLMONTHS!C34/$B34</f>
        <v>0.6279239321951516</v>
      </c>
      <c r="D34" s="12">
        <f>TLMONTHS!D34/$B34</f>
        <v>0.19754136541304657</v>
      </c>
      <c r="E34" s="12">
        <f>TLMONTHS!E34/$B34</f>
        <v>0.21372298843591145</v>
      </c>
      <c r="F34" s="12">
        <f>TLMONTHS!F34/$B34</f>
        <v>0.12631387083054862</v>
      </c>
      <c r="G34" s="12">
        <f>TLMONTHS!G34/$B34</f>
        <v>0.06778459606699476</v>
      </c>
      <c r="H34" s="12">
        <f>TLMONTHS!H34/$B34</f>
        <v>0.017538530084857323</v>
      </c>
      <c r="I34" s="12">
        <f>TLMONTHS!I34/$B34</f>
        <v>0.0015999351924985317</v>
      </c>
      <c r="J34" s="12">
        <f>TLMONTHS!J34/$B34</f>
        <v>4.0504688417684346E-05</v>
      </c>
      <c r="K34" s="12">
        <f>TLMONTHS!K34/$B34</f>
        <v>0.0004860562610122122</v>
      </c>
      <c r="L34" s="12">
        <f>TLMONTHS!L34/$B34</f>
        <v>0</v>
      </c>
      <c r="M34" s="12">
        <f>TLMONTHS!M34/$B34</f>
        <v>0.002916337566073273</v>
      </c>
      <c r="N34" s="12">
        <f>TLMONTHS!N34/$B34</f>
        <v>0</v>
      </c>
    </row>
    <row r="35" spans="1:14" ht="15.75">
      <c r="A35" s="30" t="s">
        <v>46</v>
      </c>
      <c r="B35" s="38">
        <f>TLMONTHS!B35</f>
        <v>75111</v>
      </c>
      <c r="C35" s="12">
        <f>TLMONTHS!C35/$B35</f>
        <v>0.6413308303710509</v>
      </c>
      <c r="D35" s="12">
        <f>TLMONTHS!D35/$B35</f>
        <v>0.020369852618125173</v>
      </c>
      <c r="E35" s="12">
        <f>TLMONTHS!E35/$B35</f>
        <v>0.2316571474218157</v>
      </c>
      <c r="F35" s="12">
        <f>TLMONTHS!F35/$B35</f>
        <v>0.1125667345661754</v>
      </c>
      <c r="G35" s="12">
        <f>TLMONTHS!G35/$B35</f>
        <v>0.0838226092050432</v>
      </c>
      <c r="H35" s="12">
        <f>TLMONTHS!H35/$B35</f>
        <v>0.06784625421043522</v>
      </c>
      <c r="I35" s="12">
        <f>TLMONTHS!I35/$B35</f>
        <v>0.02885063439442958</v>
      </c>
      <c r="J35" s="12">
        <f>TLMONTHS!J35/$B35</f>
        <v>0.012035520762604678</v>
      </c>
      <c r="K35" s="12">
        <f>TLMONTHS!K35/$B35</f>
        <v>0.002396453249191197</v>
      </c>
      <c r="L35" s="12">
        <f>TLMONTHS!L35/$B35</f>
        <v>0.0039674614903276485</v>
      </c>
      <c r="M35" s="12">
        <f>TLMONTHS!M35/$B35</f>
        <v>0.01143640745030688</v>
      </c>
      <c r="N35" s="12">
        <f>TLMONTHS!N35/$B35</f>
        <v>0.06636844137343398</v>
      </c>
    </row>
    <row r="36" spans="1:14" ht="15.75">
      <c r="A36" s="30" t="s">
        <v>47</v>
      </c>
      <c r="B36" s="38">
        <f>TLMONTHS!B36</f>
        <v>36500</v>
      </c>
      <c r="C36" s="12">
        <f>TLMONTHS!C36/$B36</f>
        <v>0.7424109589041096</v>
      </c>
      <c r="D36" s="12">
        <f>TLMONTHS!D36/$B36</f>
        <v>0.0513972602739726</v>
      </c>
      <c r="E36" s="12">
        <f>TLMONTHS!E36/$B36</f>
        <v>0.23008219178082193</v>
      </c>
      <c r="F36" s="12">
        <f>TLMONTHS!F36/$B36</f>
        <v>0.1395890410958904</v>
      </c>
      <c r="G36" s="12">
        <f>TLMONTHS!G36/$B36</f>
        <v>0.10438356164383561</v>
      </c>
      <c r="H36" s="12">
        <f>TLMONTHS!H36/$B36</f>
        <v>0.09095890410958904</v>
      </c>
      <c r="I36" s="12">
        <f>TLMONTHS!I36/$B36</f>
        <v>0.04071232876712329</v>
      </c>
      <c r="J36" s="12">
        <f>TLMONTHS!J36/$B36</f>
        <v>0.020328767123287673</v>
      </c>
      <c r="K36" s="12">
        <f>TLMONTHS!K36/$B36</f>
        <v>0.006904109589041096</v>
      </c>
      <c r="L36" s="12">
        <f>TLMONTHS!L36/$B36</f>
        <v>0.006</v>
      </c>
      <c r="M36" s="12">
        <f>TLMONTHS!M36/$B36</f>
        <v>0.007534246575342466</v>
      </c>
      <c r="N36" s="12">
        <f>TLMONTHS!N36/$B36</f>
        <v>0.044465753424657535</v>
      </c>
    </row>
    <row r="37" spans="1:14" ht="15.75">
      <c r="A37" s="30" t="s">
        <v>48</v>
      </c>
      <c r="B37" s="38">
        <f>TLMONTHS!B37</f>
        <v>19833</v>
      </c>
      <c r="C37" s="12">
        <f>TLMONTHS!C37/$B37</f>
        <v>0.5945646145313367</v>
      </c>
      <c r="D37" s="12">
        <f>TLMONTHS!D37/$B37</f>
        <v>0</v>
      </c>
      <c r="E37" s="12">
        <f>TLMONTHS!E37/$B37</f>
        <v>0.31200524378560984</v>
      </c>
      <c r="F37" s="12">
        <f>TLMONTHS!F37/$B37</f>
        <v>0.1610447234407301</v>
      </c>
      <c r="G37" s="12">
        <f>TLMONTHS!G37/$B37</f>
        <v>0.07139615791862049</v>
      </c>
      <c r="H37" s="12">
        <f>TLMONTHS!H37/$B37</f>
        <v>0.03146271365905309</v>
      </c>
      <c r="I37" s="12">
        <f>TLMONTHS!I37/$B37</f>
        <v>0.008319467554076539</v>
      </c>
      <c r="J37" s="12">
        <f>TLMONTHS!J37/$B37</f>
        <v>0.003932839207381637</v>
      </c>
      <c r="K37" s="12">
        <f>TLMONTHS!K37/$B37</f>
        <v>0.0006554732012302727</v>
      </c>
      <c r="L37" s="12">
        <f>TLMONTHS!L37/$B37</f>
        <v>0.0006554732012302727</v>
      </c>
      <c r="M37" s="12">
        <f>TLMONTHS!M37/$B37</f>
        <v>0.0016134724953360562</v>
      </c>
      <c r="N37" s="12">
        <f>TLMONTHS!N37/$B37</f>
        <v>0.0035294710835476226</v>
      </c>
    </row>
    <row r="38" spans="1:14" ht="15.75">
      <c r="A38" s="30" t="s">
        <v>49</v>
      </c>
      <c r="B38" s="38">
        <f>TLMONTHS!B38</f>
        <v>40845</v>
      </c>
      <c r="C38" s="12">
        <f>TLMONTHS!C38/$B38</f>
        <v>0.7100012241400416</v>
      </c>
      <c r="D38" s="12">
        <f>TLMONTHS!D38/$B38</f>
        <v>0</v>
      </c>
      <c r="E38" s="12">
        <f>TLMONTHS!E38/$B38</f>
        <v>0.23273350471293916</v>
      </c>
      <c r="F38" s="12">
        <f>TLMONTHS!F38/$B38</f>
        <v>0.1715509854327335</v>
      </c>
      <c r="G38" s="12">
        <f>TLMONTHS!G38/$B38</f>
        <v>0.12192434814542784</v>
      </c>
      <c r="H38" s="12">
        <f>TLMONTHS!H38/$B38</f>
        <v>0.08786877218753826</v>
      </c>
      <c r="I38" s="12">
        <f>TLMONTHS!I38/$B38</f>
        <v>0.037189374464438735</v>
      </c>
      <c r="J38" s="12">
        <f>TLMONTHS!J38/$B38</f>
        <v>0.021740727139184724</v>
      </c>
      <c r="K38" s="12">
        <f>TLMONTHS!K38/$B38</f>
        <v>0.00430897294650508</v>
      </c>
      <c r="L38" s="12">
        <f>TLMONTHS!L38/$B38</f>
        <v>0.006781735830579018</v>
      </c>
      <c r="M38" s="12">
        <f>TLMONTHS!M38/$B38</f>
        <v>0.00697759823723834</v>
      </c>
      <c r="N38" s="12">
        <f>TLMONTHS!N38/$B38</f>
        <v>0.018949687844289388</v>
      </c>
    </row>
    <row r="39" spans="1:14" ht="15.75">
      <c r="A39" s="30" t="s">
        <v>50</v>
      </c>
      <c r="B39" s="38">
        <f>TLMONTHS!B39</f>
        <v>6169</v>
      </c>
      <c r="C39" s="12">
        <f>TLMONTHS!C39/$B39</f>
        <v>0.7858648079105204</v>
      </c>
      <c r="D39" s="12">
        <f>TLMONTHS!D39/$B39</f>
        <v>0.15205057545793482</v>
      </c>
      <c r="E39" s="12">
        <f>TLMONTHS!E39/$B39</f>
        <v>0.2921056897390177</v>
      </c>
      <c r="F39" s="12">
        <f>TLMONTHS!F39/$B39</f>
        <v>0.1838223374939212</v>
      </c>
      <c r="G39" s="12">
        <f>TLMONTHS!G39/$B39</f>
        <v>0.0948289836278165</v>
      </c>
      <c r="H39" s="12">
        <f>TLMONTHS!H39/$B39</f>
        <v>0.04247041659912466</v>
      </c>
      <c r="I39" s="12">
        <f>TLMONTHS!I39/$B39</f>
        <v>0.011509158696709354</v>
      </c>
      <c r="J39" s="12">
        <f>TLMONTHS!J39/$B39</f>
        <v>0.0043767223212838385</v>
      </c>
      <c r="K39" s="12">
        <f>TLMONTHS!K39/$B39</f>
        <v>0.00129680661371373</v>
      </c>
      <c r="L39" s="12">
        <f>TLMONTHS!L39/$B39</f>
        <v>0.0011347057869995137</v>
      </c>
      <c r="M39" s="12">
        <f>TLMONTHS!M39/$B39</f>
        <v>0.0009726049602852974</v>
      </c>
      <c r="N39" s="12">
        <f>TLMONTHS!N39/$B39</f>
        <v>0.0014589074404279462</v>
      </c>
    </row>
    <row r="40" spans="1:14" ht="15.75">
      <c r="A40" s="30" t="s">
        <v>51</v>
      </c>
      <c r="B40" s="38">
        <f>TLMONTHS!B40</f>
        <v>10945</v>
      </c>
      <c r="C40" s="12">
        <f>TLMONTHS!C40/$B40</f>
        <v>0.5731384193695751</v>
      </c>
      <c r="D40" s="12">
        <f>TLMONTHS!D40/$B40</f>
        <v>0.009958885335769758</v>
      </c>
      <c r="E40" s="12">
        <f>TLMONTHS!E40/$B40</f>
        <v>0.3737779808131567</v>
      </c>
      <c r="F40" s="12">
        <f>TLMONTHS!F40/$B40</f>
        <v>0.07610781178620375</v>
      </c>
      <c r="G40" s="12">
        <f>TLMONTHS!G40/$B40</f>
        <v>0.044952032891731386</v>
      </c>
      <c r="H40" s="12">
        <f>TLMONTHS!H40/$B40</f>
        <v>0.0371859296482412</v>
      </c>
      <c r="I40" s="12">
        <f>TLMONTHS!I40/$B40</f>
        <v>0.014801279122887163</v>
      </c>
      <c r="J40" s="12">
        <f>TLMONTHS!J40/$B40</f>
        <v>0.004111466423024212</v>
      </c>
      <c r="K40" s="12">
        <f>TLMONTHS!K40/$B40</f>
        <v>0.002740977615349475</v>
      </c>
      <c r="L40" s="12">
        <f>TLMONTHS!L40/$B40</f>
        <v>0.0012791228871630882</v>
      </c>
      <c r="M40" s="12">
        <f>TLMONTHS!M40/$B40</f>
        <v>0.0012791228871630882</v>
      </c>
      <c r="N40" s="12">
        <f>TLMONTHS!N40/$B40</f>
        <v>0.006852444038373686</v>
      </c>
    </row>
    <row r="41" spans="1:14" ht="15.75">
      <c r="A41" s="30" t="s">
        <v>52</v>
      </c>
      <c r="B41" s="38">
        <f>TLMONTHS!B41</f>
        <v>10636</v>
      </c>
      <c r="C41" s="12">
        <f>TLMONTHS!C41/$B41</f>
        <v>0.536291839037232</v>
      </c>
      <c r="D41" s="12">
        <f>TLMONTHS!D41/$B41</f>
        <v>0</v>
      </c>
      <c r="E41" s="12">
        <f>TLMONTHS!E41/$B41</f>
        <v>0.2753854832643851</v>
      </c>
      <c r="F41" s="12">
        <f>TLMONTHS!F41/$B41</f>
        <v>0.15259496051147048</v>
      </c>
      <c r="G41" s="12">
        <f>TLMONTHS!G41/$B41</f>
        <v>0.05406167732230162</v>
      </c>
      <c r="H41" s="12">
        <f>TLMONTHS!H41/$B41</f>
        <v>0.028206092515983452</v>
      </c>
      <c r="I41" s="12">
        <f>TLMONTHS!I41/$B41</f>
        <v>0.012598721323805942</v>
      </c>
      <c r="J41" s="12">
        <f>TLMONTHS!J41/$B41</f>
        <v>0.005077096652877021</v>
      </c>
      <c r="K41" s="12">
        <f>TLMONTHS!K41/$B41</f>
        <v>0.0006581421587062806</v>
      </c>
      <c r="L41" s="12">
        <f>TLMONTHS!L41/$B41</f>
        <v>0.001974426476118842</v>
      </c>
      <c r="M41" s="12">
        <f>TLMONTHS!M41/$B41</f>
        <v>0.002444528018051899</v>
      </c>
      <c r="N41" s="12">
        <f>TLMONTHS!N41/$B41</f>
        <v>0.003290710793531403</v>
      </c>
    </row>
    <row r="42" spans="1:14" ht="15.75">
      <c r="A42" s="29" t="s">
        <v>78</v>
      </c>
      <c r="B42" s="18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5.75">
      <c r="A43" s="30" t="s">
        <v>53</v>
      </c>
      <c r="B43" s="38">
        <f>TLMONTHS!B43</f>
        <v>6079</v>
      </c>
      <c r="C43" s="12">
        <f>TLMONTHS!C43/$B43</f>
        <v>0.6997861490376707</v>
      </c>
      <c r="D43" s="12">
        <f>TLMONTHS!D43/$B43</f>
        <v>0.015134068103306465</v>
      </c>
      <c r="E43" s="12">
        <f>TLMONTHS!E43/$B43</f>
        <v>0.27718374732686296</v>
      </c>
      <c r="F43" s="12">
        <f>TLMONTHS!F43/$B43</f>
        <v>0.16680375061687777</v>
      </c>
      <c r="G43" s="12">
        <f>TLMONTHS!G43/$B43</f>
        <v>0.10495147228162527</v>
      </c>
      <c r="H43" s="12">
        <f>TLMONTHS!H43/$B43</f>
        <v>0.06909031090639908</v>
      </c>
      <c r="I43" s="12">
        <f>TLMONTHS!I43/$B43</f>
        <v>0.026155617700279653</v>
      </c>
      <c r="J43" s="12">
        <f>TLMONTHS!J43/$B43</f>
        <v>0.010692548116466524</v>
      </c>
      <c r="K43" s="12">
        <f>TLMONTHS!K43/$B43</f>
        <v>0.0031255140648132917</v>
      </c>
      <c r="L43" s="12">
        <f>TLMONTHS!L43/$B43</f>
        <v>0.0031255140648132917</v>
      </c>
      <c r="M43" s="12">
        <f>TLMONTHS!M43/$B43</f>
        <v>0.0029610133245599607</v>
      </c>
      <c r="N43" s="12">
        <f>TLMONTHS!N43/$B43</f>
        <v>0.020562592531666393</v>
      </c>
    </row>
    <row r="44" spans="1:14" ht="15.75">
      <c r="A44" s="30" t="s">
        <v>54</v>
      </c>
      <c r="B44" s="38">
        <f>TLMONTHS!B44</f>
        <v>42418</v>
      </c>
      <c r="C44" s="12">
        <f>TLMONTHS!C44/$B44</f>
        <v>0.598448771747843</v>
      </c>
      <c r="D44" s="12">
        <f>TLMONTHS!D44/$B44</f>
        <v>0.0029940119760479044</v>
      </c>
      <c r="E44" s="12">
        <f>TLMONTHS!E44/$B44</f>
        <v>0.20189542175491537</v>
      </c>
      <c r="F44" s="12">
        <f>TLMONTHS!F44/$B44</f>
        <v>0.11610636993729077</v>
      </c>
      <c r="G44" s="12">
        <f>TLMONTHS!G44/$B44</f>
        <v>0.08807581687019661</v>
      </c>
      <c r="H44" s="12">
        <f>TLMONTHS!H44/$B44</f>
        <v>0.0700410203215616</v>
      </c>
      <c r="I44" s="12">
        <f>TLMONTHS!I44/$B44</f>
        <v>0.03050591729925975</v>
      </c>
      <c r="J44" s="12">
        <f>TLMONTHS!J44/$B44</f>
        <v>0.014262812956763639</v>
      </c>
      <c r="K44" s="12">
        <f>TLMONTHS!K44/$B44</f>
        <v>0.004644254797491631</v>
      </c>
      <c r="L44" s="12">
        <f>TLMONTHS!L44/$B44</f>
        <v>0.004785704182186807</v>
      </c>
      <c r="M44" s="12">
        <f>TLMONTHS!M44/$B44</f>
        <v>0.004691404592390023</v>
      </c>
      <c r="N44" s="12">
        <f>TLMONTHS!N44/$B44</f>
        <v>0.06044603705973879</v>
      </c>
    </row>
    <row r="45" spans="1:14" ht="15.75">
      <c r="A45" s="30" t="s">
        <v>55</v>
      </c>
      <c r="B45" s="38">
        <f>TLMONTHS!B45</f>
        <v>16638</v>
      </c>
      <c r="C45" s="12">
        <f>TLMONTHS!C45/$B45</f>
        <v>0.7122851304243298</v>
      </c>
      <c r="D45" s="12">
        <f>TLMONTHS!D45/$B45</f>
        <v>0.00024041351123933166</v>
      </c>
      <c r="E45" s="12">
        <f>TLMONTHS!E45/$B45</f>
        <v>0.3116961173217935</v>
      </c>
      <c r="F45" s="12">
        <f>TLMONTHS!F45/$B45</f>
        <v>0.15699002283928357</v>
      </c>
      <c r="G45" s="12">
        <f>TLMONTHS!G45/$B45</f>
        <v>0.10355811996634211</v>
      </c>
      <c r="H45" s="12">
        <f>TLMONTHS!H45/$B45</f>
        <v>0.07957687222021878</v>
      </c>
      <c r="I45" s="12">
        <f>TLMONTHS!I45/$B45</f>
        <v>0.025423728813559324</v>
      </c>
      <c r="J45" s="12">
        <f>TLMONTHS!J45/$B45</f>
        <v>0.017189566053612212</v>
      </c>
      <c r="K45" s="12">
        <f>TLMONTHS!K45/$B45</f>
        <v>0.0018632047121048202</v>
      </c>
      <c r="L45" s="12">
        <f>TLMONTHS!L45/$B45</f>
        <v>0.0049885803582161315</v>
      </c>
      <c r="M45" s="12">
        <f>TLMONTHS!M45/$B45</f>
        <v>0.0047481668469768</v>
      </c>
      <c r="N45" s="12">
        <f>TLMONTHS!N45/$B45</f>
        <v>0.006010337780983291</v>
      </c>
    </row>
    <row r="46" spans="1:14" ht="15.75">
      <c r="A46" s="30" t="s">
        <v>56</v>
      </c>
      <c r="B46" s="38">
        <f>TLMONTHS!B46</f>
        <v>148749</v>
      </c>
      <c r="C46" s="12">
        <f>TLMONTHS!C46/$B46</f>
        <v>0.5365481448614781</v>
      </c>
      <c r="D46" s="12">
        <f>TLMONTHS!D46/$B46</f>
        <v>0.008457199712266973</v>
      </c>
      <c r="E46" s="12">
        <f>TLMONTHS!E46/$B46</f>
        <v>0.14015556407101895</v>
      </c>
      <c r="F46" s="12">
        <f>TLMONTHS!F46/$B46</f>
        <v>0.09285440574390416</v>
      </c>
      <c r="G46" s="12">
        <f>TLMONTHS!G46/$B46</f>
        <v>0.09419222986373017</v>
      </c>
      <c r="H46" s="12">
        <f>TLMONTHS!H46/$B46</f>
        <v>0.08697201325723199</v>
      </c>
      <c r="I46" s="12">
        <f>TLMONTHS!I46/$B46</f>
        <v>0.036638901774129574</v>
      </c>
      <c r="J46" s="12">
        <f>TLMONTHS!J46/$B46</f>
        <v>0.013243786512850507</v>
      </c>
      <c r="K46" s="12">
        <f>TLMONTHS!K46/$B46</f>
        <v>0.007408453166071705</v>
      </c>
      <c r="L46" s="12">
        <f>TLMONTHS!L46/$B46</f>
        <v>0.00734122582336688</v>
      </c>
      <c r="M46" s="12">
        <f>TLMONTHS!M46/$B46</f>
        <v>0.006682397864859596</v>
      </c>
      <c r="N46" s="12">
        <f>TLMONTHS!N46/$B46</f>
        <v>0.042601967072047546</v>
      </c>
    </row>
    <row r="47" spans="1:14" ht="15.75">
      <c r="A47" s="30" t="s">
        <v>57</v>
      </c>
      <c r="B47" s="38">
        <f>TLMONTHS!B47</f>
        <v>40432</v>
      </c>
      <c r="C47" s="12">
        <f>TLMONTHS!C47/$B47</f>
        <v>0.4550603482390186</v>
      </c>
      <c r="D47" s="12">
        <f>TLMONTHS!D47/$B47</f>
        <v>0.004872378314206569</v>
      </c>
      <c r="E47" s="12">
        <f>TLMONTHS!E47/$B47</f>
        <v>0.19247130985358132</v>
      </c>
      <c r="F47" s="12">
        <f>TLMONTHS!F47/$B47</f>
        <v>0.12057281361297982</v>
      </c>
      <c r="G47" s="12">
        <f>TLMONTHS!G47/$B47</f>
        <v>0.07140383854372774</v>
      </c>
      <c r="H47" s="12">
        <f>TLMONTHS!H47/$B47</f>
        <v>0.04365354174910962</v>
      </c>
      <c r="I47" s="12">
        <f>TLMONTHS!I47/$B47</f>
        <v>0.0129600316580926</v>
      </c>
      <c r="J47" s="12">
        <f>TLMONTHS!J47/$B47</f>
        <v>0.0037593984962406013</v>
      </c>
      <c r="K47" s="12">
        <f>TLMONTHS!K47/$B47</f>
        <v>0.00296794618124258</v>
      </c>
      <c r="L47" s="12">
        <f>TLMONTHS!L47/$B47</f>
        <v>0.0002473288484368817</v>
      </c>
      <c r="M47" s="12">
        <f>TLMONTHS!M47/$B47</f>
        <v>0.0014345073209339138</v>
      </c>
      <c r="N47" s="12">
        <f>TLMONTHS!N47/$B47</f>
        <v>0.0007172536604669569</v>
      </c>
    </row>
    <row r="48" spans="1:14" ht="15.75">
      <c r="A48" s="30" t="s">
        <v>58</v>
      </c>
      <c r="B48" s="38">
        <f>TLMONTHS!B48</f>
        <v>3376</v>
      </c>
      <c r="C48" s="12">
        <f>TLMONTHS!C48/$B48</f>
        <v>0.7745853080568721</v>
      </c>
      <c r="D48" s="12">
        <f>TLMONTHS!D48/$B48</f>
        <v>0.0533175355450237</v>
      </c>
      <c r="E48" s="12">
        <f>TLMONTHS!E48/$B48</f>
        <v>0.43424170616113744</v>
      </c>
      <c r="F48" s="12">
        <f>TLMONTHS!F48/$B48</f>
        <v>0.15462085308056872</v>
      </c>
      <c r="G48" s="12">
        <f>TLMONTHS!G48/$B48</f>
        <v>0.07701421800947868</v>
      </c>
      <c r="H48" s="12">
        <f>TLMONTHS!H48/$B48</f>
        <v>0.03643364928909953</v>
      </c>
      <c r="I48" s="12">
        <f>TLMONTHS!I48/$B48</f>
        <v>0.011848341232227487</v>
      </c>
      <c r="J48" s="12">
        <f>TLMONTHS!J48/$B48</f>
        <v>0.0035545023696682463</v>
      </c>
      <c r="K48" s="12">
        <f>TLMONTHS!K48/$B48</f>
        <v>0.0008886255924170616</v>
      </c>
      <c r="L48" s="12">
        <f>TLMONTHS!L48/$B48</f>
        <v>0.0005924170616113745</v>
      </c>
      <c r="M48" s="12">
        <f>TLMONTHS!M48/$B48</f>
        <v>0.0002962085308056872</v>
      </c>
      <c r="N48" s="12">
        <f>TLMONTHS!N48/$B48</f>
        <v>0.0017772511848341231</v>
      </c>
    </row>
    <row r="49" spans="1:14" ht="15.75">
      <c r="A49" s="30" t="s">
        <v>59</v>
      </c>
      <c r="B49" s="38">
        <f>TLMONTHS!B49</f>
        <v>84292</v>
      </c>
      <c r="C49" s="12">
        <f>TLMONTHS!C49/$B49</f>
        <v>0.5173444692260238</v>
      </c>
      <c r="D49" s="12">
        <f>TLMONTHS!D49/$B49</f>
        <v>0.003725145921321122</v>
      </c>
      <c r="E49" s="12">
        <f>TLMONTHS!E49/$B49</f>
        <v>0.23406728989702463</v>
      </c>
      <c r="F49" s="12">
        <f>TLMONTHS!F49/$B49</f>
        <v>0.15417833246334173</v>
      </c>
      <c r="G49" s="12">
        <f>TLMONTHS!G49/$B49</f>
        <v>0.1046481279362217</v>
      </c>
      <c r="H49" s="12">
        <f>TLMONTHS!H49/$B49</f>
        <v>0.015825938404593554</v>
      </c>
      <c r="I49" s="12">
        <f>TLMONTHS!I49/$B49</f>
        <v>0.0020286622692544964</v>
      </c>
      <c r="J49" s="12">
        <f>TLMONTHS!J49/$B49</f>
        <v>0.000521994969866654</v>
      </c>
      <c r="K49" s="12">
        <f>TLMONTHS!K49/$B49</f>
        <v>0.00022540691880605515</v>
      </c>
      <c r="L49" s="12">
        <f>TLMONTHS!L49/$B49</f>
        <v>0.00022540691880605515</v>
      </c>
      <c r="M49" s="12">
        <f>TLMONTHS!M49/$B49</f>
        <v>0.0001304987424666635</v>
      </c>
      <c r="N49" s="12">
        <f>TLMONTHS!N49/$B49</f>
        <v>0.0017676647843211692</v>
      </c>
    </row>
    <row r="50" spans="1:14" ht="15.75">
      <c r="A50" s="30" t="s">
        <v>60</v>
      </c>
      <c r="B50" s="38">
        <f>TLMONTHS!B50</f>
        <v>15049</v>
      </c>
      <c r="C50" s="12">
        <f>TLMONTHS!C50/$B50</f>
        <v>0.5675460163466011</v>
      </c>
      <c r="D50" s="12">
        <f>TLMONTHS!D50/$B50</f>
        <v>0</v>
      </c>
      <c r="E50" s="12">
        <f>TLMONTHS!E50/$B50</f>
        <v>0.2837397833743106</v>
      </c>
      <c r="F50" s="12">
        <f>TLMONTHS!F50/$B50</f>
        <v>0.12924446807096818</v>
      </c>
      <c r="G50" s="12">
        <f>TLMONTHS!G50/$B50</f>
        <v>0.07415775134560436</v>
      </c>
      <c r="H50" s="12">
        <f>TLMONTHS!H50/$B50</f>
        <v>0.04365738587281547</v>
      </c>
      <c r="I50" s="12">
        <f>TLMONTHS!I50/$B50</f>
        <v>0.016080802711143597</v>
      </c>
      <c r="J50" s="12">
        <f>TLMONTHS!J50/$B50</f>
        <v>0.007110106983852748</v>
      </c>
      <c r="K50" s="12">
        <f>TLMONTHS!K50/$B50</f>
        <v>0.0020599375373778987</v>
      </c>
      <c r="L50" s="12">
        <f>TLMONTHS!L50/$B50</f>
        <v>0.0018605887434381021</v>
      </c>
      <c r="M50" s="12">
        <f>TLMONTHS!M50/$B50</f>
        <v>0.0017276895474782378</v>
      </c>
      <c r="N50" s="12">
        <f>TLMONTHS!N50/$B50</f>
        <v>0.007907502159611935</v>
      </c>
    </row>
    <row r="51" spans="1:14" ht="15.75">
      <c r="A51" s="30" t="s">
        <v>61</v>
      </c>
      <c r="B51" s="38">
        <f>TLMONTHS!B51</f>
        <v>18708</v>
      </c>
      <c r="C51" s="12">
        <f>TLMONTHS!C51/$B51</f>
        <v>0.5073230703442377</v>
      </c>
      <c r="D51" s="12">
        <f>TLMONTHS!D51/$B51</f>
        <v>0.3794098781270045</v>
      </c>
      <c r="E51" s="12">
        <f>TLMONTHS!E51/$B51</f>
        <v>0.12791319221723327</v>
      </c>
      <c r="F51" s="12">
        <f>TLMONTHS!F51/$B51</f>
        <v>0</v>
      </c>
      <c r="G51" s="12">
        <f>TLMONTHS!G51/$B51</f>
        <v>0</v>
      </c>
      <c r="H51" s="12">
        <f>TLMONTHS!H51/$B51</f>
        <v>0</v>
      </c>
      <c r="I51" s="12">
        <f>TLMONTHS!I51/$B51</f>
        <v>0</v>
      </c>
      <c r="J51" s="12">
        <f>TLMONTHS!J51/$B51</f>
        <v>0</v>
      </c>
      <c r="K51" s="12">
        <f>TLMONTHS!K51/$B51</f>
        <v>0</v>
      </c>
      <c r="L51" s="12">
        <f>TLMONTHS!L51/$B51</f>
        <v>0</v>
      </c>
      <c r="M51" s="12">
        <f>TLMONTHS!M51/$B51</f>
        <v>0</v>
      </c>
      <c r="N51" s="12">
        <f>TLMONTHS!N51/$B51</f>
        <v>0</v>
      </c>
    </row>
    <row r="52" spans="1:14" ht="15.75">
      <c r="A52" s="30" t="s">
        <v>62</v>
      </c>
      <c r="B52" s="38">
        <f>TLMONTHS!B52</f>
        <v>80857</v>
      </c>
      <c r="C52" s="12">
        <f>TLMONTHS!C52/$B52</f>
        <v>0.6514834831863661</v>
      </c>
      <c r="D52" s="12">
        <f>TLMONTHS!D52/$B52</f>
        <v>0.007692593096454234</v>
      </c>
      <c r="E52" s="12">
        <f>TLMONTHS!E52/$B52</f>
        <v>0.2098272258431552</v>
      </c>
      <c r="F52" s="12">
        <f>TLMONTHS!F52/$B52</f>
        <v>0.11222281311451081</v>
      </c>
      <c r="G52" s="12">
        <f>TLMONTHS!G52/$B52</f>
        <v>0.09673868681746788</v>
      </c>
      <c r="H52" s="12">
        <f>TLMONTHS!H52/$B52</f>
        <v>0.07398246286654217</v>
      </c>
      <c r="I52" s="12">
        <f>TLMONTHS!I52/$B52</f>
        <v>0.034406421212758324</v>
      </c>
      <c r="J52" s="12">
        <f>TLMONTHS!J52/$B52</f>
        <v>0.019614875644656617</v>
      </c>
      <c r="K52" s="12">
        <f>TLMONTHS!K52/$B52</f>
        <v>0.006814499672260905</v>
      </c>
      <c r="L52" s="12">
        <f>TLMONTHS!L52/$B52</f>
        <v>0.006468209307790297</v>
      </c>
      <c r="M52" s="12">
        <f>TLMONTHS!M52/$B52</f>
        <v>0.008137823565059302</v>
      </c>
      <c r="N52" s="12">
        <f>TLMONTHS!N52/$B52</f>
        <v>0.07559023955872714</v>
      </c>
    </row>
    <row r="53" spans="1:14" ht="15.75">
      <c r="A53" s="29" t="s">
        <v>78</v>
      </c>
      <c r="B53" s="18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5.75">
      <c r="A54" s="30" t="s">
        <v>63</v>
      </c>
      <c r="B54" s="38">
        <f>TLMONTHS!B54</f>
        <v>18929</v>
      </c>
      <c r="C54" s="12">
        <f>TLMONTHS!C54/$B54</f>
        <v>0.761001637698769</v>
      </c>
      <c r="D54" s="12">
        <f>TLMONTHS!D54/$B54</f>
        <v>0.0007396058957155687</v>
      </c>
      <c r="E54" s="12">
        <f>TLMONTHS!E54/$B54</f>
        <v>0.276295631042316</v>
      </c>
      <c r="F54" s="12">
        <f>TLMONTHS!F54/$B54</f>
        <v>0.1600190184373184</v>
      </c>
      <c r="G54" s="12">
        <f>TLMONTHS!G54/$B54</f>
        <v>0.11696338950816208</v>
      </c>
      <c r="H54" s="12">
        <f>TLMONTHS!H54/$B54</f>
        <v>0.10581647207987743</v>
      </c>
      <c r="I54" s="12">
        <f>TLMONTHS!I54/$B54</f>
        <v>0.04374240583232078</v>
      </c>
      <c r="J54" s="12">
        <f>TLMONTHS!J54/$B54</f>
        <v>0.018542976385440328</v>
      </c>
      <c r="K54" s="12">
        <f>TLMONTHS!K54/$B54</f>
        <v>0.006762111046542342</v>
      </c>
      <c r="L54" s="12">
        <f>TLMONTHS!L54/$B54</f>
        <v>0.00903375772624016</v>
      </c>
      <c r="M54" s="12">
        <f>TLMONTHS!M54/$B54</f>
        <v>0.007924348882666807</v>
      </c>
      <c r="N54" s="12">
        <f>TLMONTHS!N54/$B54</f>
        <v>0.015109091869618046</v>
      </c>
    </row>
    <row r="55" spans="1:14" ht="15.75">
      <c r="A55" s="30" t="s">
        <v>64</v>
      </c>
      <c r="B55" s="38">
        <f>TLMONTHS!B55</f>
        <v>13348</v>
      </c>
      <c r="C55" s="12">
        <f>TLMONTHS!C55/$B55</f>
        <v>0.7756218160023973</v>
      </c>
      <c r="D55" s="12">
        <f>TLMONTHS!D55/$B55</f>
        <v>0.002622115672759964</v>
      </c>
      <c r="E55" s="12">
        <f>TLMONTHS!E55/$B55</f>
        <v>0.1540305663769853</v>
      </c>
      <c r="F55" s="12">
        <f>TLMONTHS!F55/$B55</f>
        <v>0.11971830985915492</v>
      </c>
      <c r="G55" s="12">
        <f>TLMONTHS!G55/$B55</f>
        <v>0.10113874737788432</v>
      </c>
      <c r="H55" s="12">
        <f>TLMONTHS!H55/$B55</f>
        <v>0.09222355409050045</v>
      </c>
      <c r="I55" s="12">
        <f>TLMONTHS!I55/$B55</f>
        <v>0.04652382379382679</v>
      </c>
      <c r="J55" s="12">
        <f>TLMONTHS!J55/$B55</f>
        <v>0.02412346418939167</v>
      </c>
      <c r="K55" s="12">
        <f>TLMONTHS!K55/$B55</f>
        <v>0.008540605334132454</v>
      </c>
      <c r="L55" s="12">
        <f>TLMONTHS!L55/$B55</f>
        <v>0.008166017380881031</v>
      </c>
      <c r="M55" s="12">
        <f>TLMONTHS!M55/$B55</f>
        <v>0.008390770152831885</v>
      </c>
      <c r="N55" s="12">
        <f>TLMONTHS!N55/$B55</f>
        <v>0.21014384177404855</v>
      </c>
    </row>
    <row r="56" spans="1:14" ht="15.75">
      <c r="A56" s="30" t="s">
        <v>65</v>
      </c>
      <c r="B56" s="38">
        <f>TLMONTHS!B56</f>
        <v>20003</v>
      </c>
      <c r="C56" s="12">
        <f>TLMONTHS!C56/$B56</f>
        <v>0.6137579363095536</v>
      </c>
      <c r="D56" s="12">
        <f>TLMONTHS!D56/$B56</f>
        <v>0.07278908163775434</v>
      </c>
      <c r="E56" s="12">
        <f>TLMONTHS!E56/$B56</f>
        <v>0.3407988801679748</v>
      </c>
      <c r="F56" s="12">
        <f>TLMONTHS!F56/$B56</f>
        <v>0.1751737239414088</v>
      </c>
      <c r="G56" s="12">
        <f>TLMONTHS!G56/$B56</f>
        <v>0.022046692996050592</v>
      </c>
      <c r="H56" s="12">
        <f>TLMONTHS!H56/$B56</f>
        <v>0.002149677548367745</v>
      </c>
      <c r="I56" s="12">
        <f>TLMONTHS!I56/$B56</f>
        <v>0.0001999700044993251</v>
      </c>
      <c r="J56" s="12">
        <f>TLMONTHS!J56/$B56</f>
        <v>0</v>
      </c>
      <c r="K56" s="12">
        <f>TLMONTHS!K56/$B56</f>
        <v>0.0004499325101234815</v>
      </c>
      <c r="L56" s="12">
        <f>TLMONTHS!L56/$B56</f>
        <v>0</v>
      </c>
      <c r="M56" s="12">
        <f>TLMONTHS!M56/$B56</f>
        <v>0.00014997750337449384</v>
      </c>
      <c r="N56" s="12">
        <f>TLMONTHS!N56/$B56</f>
        <v>0</v>
      </c>
    </row>
    <row r="57" spans="1:14" ht="15.75">
      <c r="A57" s="30" t="s">
        <v>66</v>
      </c>
      <c r="B57" s="38">
        <f>TLMONTHS!B57</f>
        <v>2791</v>
      </c>
      <c r="C57" s="12">
        <f>TLMONTHS!C57/$B57</f>
        <v>0.4084557506270154</v>
      </c>
      <c r="D57" s="12">
        <f>TLMONTHS!D57/$B57</f>
        <v>0.2121103547115729</v>
      </c>
      <c r="E57" s="12">
        <f>TLMONTHS!E57/$B57</f>
        <v>0.13041920458616982</v>
      </c>
      <c r="F57" s="12">
        <f>TLMONTHS!F57/$B57</f>
        <v>0.041562164098889284</v>
      </c>
      <c r="G57" s="12">
        <f>TLMONTHS!G57/$B57</f>
        <v>0.01361519168756718</v>
      </c>
      <c r="H57" s="12">
        <f>TLMONTHS!H57/$B57</f>
        <v>0.004657828735220351</v>
      </c>
      <c r="I57" s="12">
        <f>TLMONTHS!I57/$B57</f>
        <v>0.0025080616266571123</v>
      </c>
      <c r="J57" s="12">
        <f>TLMONTHS!J57/$B57</f>
        <v>0.0007165890361877463</v>
      </c>
      <c r="K57" s="12">
        <f>TLMONTHS!K57/$B57</f>
        <v>0.00035829451809387314</v>
      </c>
      <c r="L57" s="12">
        <f>TLMONTHS!L57/$B57</f>
        <v>0.00035829451809387314</v>
      </c>
      <c r="M57" s="12">
        <f>TLMONTHS!M57/$B57</f>
        <v>0</v>
      </c>
      <c r="N57" s="12">
        <f>TLMONTHS!N57/$B57</f>
        <v>0.002149767108563239</v>
      </c>
    </row>
    <row r="58" spans="1:14" ht="15.75">
      <c r="A58" s="30" t="s">
        <v>67</v>
      </c>
      <c r="B58" s="38">
        <f>TLMONTHS!B58</f>
        <v>68660</v>
      </c>
      <c r="C58" s="12">
        <f>TLMONTHS!C58/$B58</f>
        <v>0.7399941741916691</v>
      </c>
      <c r="D58" s="12">
        <f>TLMONTHS!D58/$B58</f>
        <v>0.04848528983396446</v>
      </c>
      <c r="E58" s="12">
        <f>TLMONTHS!E58/$B58</f>
        <v>0.3893242062336149</v>
      </c>
      <c r="F58" s="12">
        <f>TLMONTHS!F58/$B58</f>
        <v>0.25862219632974076</v>
      </c>
      <c r="G58" s="12">
        <f>TLMONTHS!G58/$B58</f>
        <v>0.033847946402563354</v>
      </c>
      <c r="H58" s="12">
        <f>TLMONTHS!H58/$B58</f>
        <v>0.00873871249635887</v>
      </c>
      <c r="I58" s="12">
        <f>TLMONTHS!I58/$B58</f>
        <v>0.0009030002912904165</v>
      </c>
      <c r="J58" s="12">
        <f>TLMONTHS!J58/$B58</f>
        <v>5.825808330905913E-05</v>
      </c>
      <c r="K58" s="12">
        <f>TLMONTHS!K58/$B58</f>
        <v>1.4564520827264783E-05</v>
      </c>
      <c r="L58" s="12">
        <f>TLMONTHS!L58/$B58</f>
        <v>0</v>
      </c>
      <c r="M58" s="12">
        <f>TLMONTHS!M58/$B58</f>
        <v>0</v>
      </c>
      <c r="N58" s="12">
        <f>TLMONTHS!N58/$B58</f>
        <v>1.4564520827264783E-05</v>
      </c>
    </row>
    <row r="59" spans="1:14" ht="15.75">
      <c r="A59" s="30" t="s">
        <v>68</v>
      </c>
      <c r="B59" s="38">
        <f>TLMONTHS!B59</f>
        <v>135861</v>
      </c>
      <c r="C59" s="12">
        <f>TLMONTHS!C59/$B59</f>
        <v>0.5404273485400519</v>
      </c>
      <c r="D59" s="12">
        <f>TLMONTHS!D59/$B59</f>
        <v>0.00019873252809857132</v>
      </c>
      <c r="E59" s="12">
        <f>TLMONTHS!E59/$B59</f>
        <v>0.25692435651143447</v>
      </c>
      <c r="F59" s="12">
        <f>TLMONTHS!F59/$B59</f>
        <v>0.14273411795879612</v>
      </c>
      <c r="G59" s="12">
        <f>TLMONTHS!G59/$B59</f>
        <v>0.07359727957250425</v>
      </c>
      <c r="H59" s="12">
        <f>TLMONTHS!H59/$B59</f>
        <v>0.065213711072346</v>
      </c>
      <c r="I59" s="12">
        <f>TLMONTHS!I59/$B59</f>
        <v>0.0013175230566534915</v>
      </c>
      <c r="J59" s="12">
        <f>TLMONTHS!J59/$B59</f>
        <v>0.0004342673762153966</v>
      </c>
      <c r="K59" s="12">
        <f>TLMONTHS!K59/$B59</f>
        <v>0</v>
      </c>
      <c r="L59" s="12">
        <f>TLMONTHS!L59/$B59</f>
        <v>0</v>
      </c>
      <c r="M59" s="12">
        <f>TLMONTHS!M59/$B59</f>
        <v>0</v>
      </c>
      <c r="N59" s="12">
        <f>TLMONTHS!N59/$B59</f>
        <v>0</v>
      </c>
    </row>
    <row r="60" spans="1:14" ht="15.75">
      <c r="A60" s="30" t="s">
        <v>69</v>
      </c>
      <c r="B60" s="38">
        <f>TLMONTHS!B60</f>
        <v>8537</v>
      </c>
      <c r="C60" s="12">
        <f>TLMONTHS!C60/$B60</f>
        <v>0.6891179571277967</v>
      </c>
      <c r="D60" s="12">
        <f>TLMONTHS!D60/$B60</f>
        <v>0.0010542345086095818</v>
      </c>
      <c r="E60" s="12">
        <f>TLMONTHS!E60/$B60</f>
        <v>0.34040060911327163</v>
      </c>
      <c r="F60" s="12">
        <f>TLMONTHS!F60/$B60</f>
        <v>0.19069930889071102</v>
      </c>
      <c r="G60" s="12">
        <f>TLMONTHS!G60/$B60</f>
        <v>0.10753191987817734</v>
      </c>
      <c r="H60" s="12">
        <f>TLMONTHS!H60/$B60</f>
        <v>0.0330326812697669</v>
      </c>
      <c r="I60" s="12">
        <f>TLMONTHS!I60/$B60</f>
        <v>0.006325407051657491</v>
      </c>
      <c r="J60" s="12">
        <f>TLMONTHS!J60/$B60</f>
        <v>0.001991331849595877</v>
      </c>
      <c r="K60" s="12">
        <f>TLMONTHS!K60/$B60</f>
        <v>0.0005856858381164344</v>
      </c>
      <c r="L60" s="12">
        <f>TLMONTHS!L60/$B60</f>
        <v>0.0004685486704931475</v>
      </c>
      <c r="M60" s="12">
        <f>TLMONTHS!M60/$B60</f>
        <v>0.0004685486704931475</v>
      </c>
      <c r="N60" s="12">
        <f>TLMONTHS!N60/$B60</f>
        <v>0.006442544219280778</v>
      </c>
    </row>
    <row r="61" spans="1:14" ht="15.75">
      <c r="A61" s="30" t="s">
        <v>71</v>
      </c>
      <c r="B61" s="38">
        <f>TLMONTHS!B61</f>
        <v>4907</v>
      </c>
      <c r="C61" s="12">
        <f>TLMONTHS!C61/$B61</f>
        <v>0.7951905441206439</v>
      </c>
      <c r="D61" s="12">
        <f>TLMONTHS!D61/$B61</f>
        <v>0.011004687181577339</v>
      </c>
      <c r="E61" s="12">
        <f>TLMONTHS!E61/$B61</f>
        <v>0.40228245363766046</v>
      </c>
      <c r="F61" s="12">
        <f>TLMONTHS!F61/$B61</f>
        <v>0.3484817607499491</v>
      </c>
      <c r="G61" s="12">
        <f>TLMONTHS!G61/$B61</f>
        <v>0.033421642551457104</v>
      </c>
      <c r="H61" s="12">
        <f>TLMONTHS!H61/$B61</f>
        <v>0</v>
      </c>
      <c r="I61" s="12">
        <f>TLMONTHS!I61/$B61</f>
        <v>0</v>
      </c>
      <c r="J61" s="12">
        <f>TLMONTHS!J61/$B61</f>
        <v>0</v>
      </c>
      <c r="K61" s="12">
        <f>TLMONTHS!K61/$B61</f>
        <v>0</v>
      </c>
      <c r="L61" s="12">
        <f>TLMONTHS!L61/$B61</f>
        <v>0</v>
      </c>
      <c r="M61" s="12">
        <f>TLMONTHS!M61/$B61</f>
        <v>0</v>
      </c>
      <c r="N61" s="12">
        <f>TLMONTHS!N61/$B61</f>
        <v>0</v>
      </c>
    </row>
    <row r="62" spans="1:14" ht="15.75">
      <c r="A62" s="30" t="s">
        <v>72</v>
      </c>
      <c r="B62" s="38">
        <f>TLMONTHS!B62</f>
        <v>473</v>
      </c>
      <c r="C62" s="12">
        <f>TLMONTHS!C62/$B62</f>
        <v>0.7885835095137421</v>
      </c>
      <c r="D62" s="12">
        <f>TLMONTHS!D62/$B62</f>
        <v>0.02748414376321353</v>
      </c>
      <c r="E62" s="12">
        <f>TLMONTHS!E62/$B62</f>
        <v>0.266384778012685</v>
      </c>
      <c r="F62" s="12">
        <f>TLMONTHS!F62/$B62</f>
        <v>0.17758985200845667</v>
      </c>
      <c r="G62" s="12">
        <f>TLMONTHS!G62/$B62</f>
        <v>0.09513742071881606</v>
      </c>
      <c r="H62" s="12">
        <f>TLMONTHS!H62/$B62</f>
        <v>0.10570824524312897</v>
      </c>
      <c r="I62" s="12">
        <f>TLMONTHS!I62/$B62</f>
        <v>0.0507399577167019</v>
      </c>
      <c r="J62" s="12">
        <f>TLMONTHS!J62/$B62</f>
        <v>0.02536997885835095</v>
      </c>
      <c r="K62" s="12">
        <f>TLMONTHS!K62/$B62</f>
        <v>0.008456659619450317</v>
      </c>
      <c r="L62" s="12">
        <f>TLMONTHS!L62/$B62</f>
        <v>0.008456659619450317</v>
      </c>
      <c r="M62" s="12">
        <f>TLMONTHS!M62/$B62</f>
        <v>0.008456659619450317</v>
      </c>
      <c r="N62" s="12">
        <f>TLMONTHS!N62/$B62</f>
        <v>0.016913319238900635</v>
      </c>
    </row>
    <row r="63" spans="1:14" ht="15.75">
      <c r="A63" s="30" t="s">
        <v>73</v>
      </c>
      <c r="B63" s="38">
        <f>TLMONTHS!B63</f>
        <v>25245</v>
      </c>
      <c r="C63" s="12">
        <f>TLMONTHS!C63/$B63</f>
        <v>0.6372747078629432</v>
      </c>
      <c r="D63" s="12">
        <f>TLMONTHS!D63/$B63</f>
        <v>0.24737571796395325</v>
      </c>
      <c r="E63" s="12">
        <f>TLMONTHS!E63/$B63</f>
        <v>0.26492374727668844</v>
      </c>
      <c r="F63" s="12">
        <f>TLMONTHS!F63/$B63</f>
        <v>0.11182412358882947</v>
      </c>
      <c r="G63" s="12">
        <f>TLMONTHS!G63/$B63</f>
        <v>0.008516537928302634</v>
      </c>
      <c r="H63" s="12">
        <f>TLMONTHS!H63/$B63</f>
        <v>0.004000792236086354</v>
      </c>
      <c r="I63" s="12">
        <f>TLMONTHS!I63/$B63</f>
        <v>0.0005149534561299268</v>
      </c>
      <c r="J63" s="12">
        <f>TLMONTHS!J63/$B63</f>
        <v>7.922360863537334E-05</v>
      </c>
      <c r="K63" s="12">
        <f>TLMONTHS!K63/$B63</f>
        <v>3.961180431768667E-05</v>
      </c>
      <c r="L63" s="12">
        <f>TLMONTHS!L63/$B63</f>
        <v>3.961180431768667E-05</v>
      </c>
      <c r="M63" s="12">
        <f>TLMONTHS!M63/$B63</f>
        <v>3.961180431768667E-05</v>
      </c>
      <c r="N63" s="12">
        <f>TLMONTHS!N63/$B63</f>
        <v>0</v>
      </c>
    </row>
    <row r="64" spans="1:14" ht="15.75">
      <c r="A64" s="29" t="s">
        <v>78</v>
      </c>
      <c r="B64" s="18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5.75">
      <c r="A65" s="30" t="s">
        <v>74</v>
      </c>
      <c r="B65" s="38">
        <f>TLMONTHS!B65</f>
        <v>54699</v>
      </c>
      <c r="C65" s="12">
        <f>TLMONTHS!C65/$B65</f>
        <v>0.6452768789191758</v>
      </c>
      <c r="D65" s="12">
        <f>TLMONTHS!D65/$B65</f>
        <v>0.006636318762683047</v>
      </c>
      <c r="E65" s="12">
        <f>TLMONTHS!E65/$B65</f>
        <v>0.22241722883416515</v>
      </c>
      <c r="F65" s="12">
        <f>TLMONTHS!F65/$B65</f>
        <v>0.14298250425053474</v>
      </c>
      <c r="G65" s="12">
        <f>TLMONTHS!G65/$B65</f>
        <v>0.10078794859138193</v>
      </c>
      <c r="H65" s="12">
        <f>TLMONTHS!H65/$B65</f>
        <v>0.07424267354064974</v>
      </c>
      <c r="I65" s="12">
        <f>TLMONTHS!I65/$B65</f>
        <v>0.02868425382548127</v>
      </c>
      <c r="J65" s="12">
        <f>TLMONTHS!J65/$B65</f>
        <v>0.012632772079928335</v>
      </c>
      <c r="K65" s="12">
        <f>TLMONTHS!K65/$B65</f>
        <v>0.0040037295014534085</v>
      </c>
      <c r="L65" s="12">
        <f>TLMONTHS!L65/$B65</f>
        <v>0.0038574745424962064</v>
      </c>
      <c r="M65" s="12">
        <f>TLMONTHS!M65/$B65</f>
        <v>0.003875756412365857</v>
      </c>
      <c r="N65" s="12">
        <f>TLMONTHS!N65/$B65</f>
        <v>0.04519278231777546</v>
      </c>
    </row>
    <row r="66" spans="1:14" ht="15.75">
      <c r="A66" s="30" t="s">
        <v>75</v>
      </c>
      <c r="B66" s="38">
        <f>TLMONTHS!B66</f>
        <v>15822</v>
      </c>
      <c r="C66" s="12">
        <f>TLMONTHS!C66/$B66</f>
        <v>0.6832890911389204</v>
      </c>
      <c r="D66" s="12">
        <f>TLMONTHS!D66/$B66</f>
        <v>0</v>
      </c>
      <c r="E66" s="12">
        <f>TLMONTHS!E66/$B66</f>
        <v>0.25793199342687395</v>
      </c>
      <c r="F66" s="12">
        <f>TLMONTHS!F66/$B66</f>
        <v>0.19163190494248514</v>
      </c>
      <c r="G66" s="12">
        <f>TLMONTHS!G66/$B66</f>
        <v>0.12526861332322084</v>
      </c>
      <c r="H66" s="12">
        <f>TLMONTHS!H66/$B66</f>
        <v>0.06573126027050942</v>
      </c>
      <c r="I66" s="12">
        <f>TLMONTHS!I66/$B66</f>
        <v>0.022942737959802808</v>
      </c>
      <c r="J66" s="12">
        <f>TLMONTHS!J66/$B66</f>
        <v>0.008216407533813678</v>
      </c>
      <c r="K66" s="12">
        <f>TLMONTHS!K66/$B66</f>
        <v>0.00347617241815194</v>
      </c>
      <c r="L66" s="12">
        <f>TLMONTHS!L66/$B66</f>
        <v>0.0035393755530274303</v>
      </c>
      <c r="M66" s="12">
        <f>TLMONTHS!M66/$B66</f>
        <v>0.004361016306408798</v>
      </c>
      <c r="N66" s="12">
        <f>TLMONTHS!N66/$B66</f>
        <v>0.00018960940462646946</v>
      </c>
    </row>
    <row r="67" spans="1:14" ht="15.75">
      <c r="A67" s="30" t="s">
        <v>76</v>
      </c>
      <c r="B67" s="38">
        <f>TLMONTHS!B67</f>
        <v>20460</v>
      </c>
      <c r="C67" s="12">
        <f>TLMONTHS!C67/$B67</f>
        <v>0.46148582600195504</v>
      </c>
      <c r="D67" s="12">
        <f>TLMONTHS!D67/$B67</f>
        <v>0.002101661779081134</v>
      </c>
      <c r="E67" s="12">
        <f>TLMONTHS!E67/$B67</f>
        <v>0.21070381231671553</v>
      </c>
      <c r="F67" s="12">
        <f>TLMONTHS!F67/$B67</f>
        <v>0.1309384164222874</v>
      </c>
      <c r="G67" s="12">
        <f>TLMONTHS!G67/$B67</f>
        <v>0.06749755620723363</v>
      </c>
      <c r="H67" s="12">
        <f>TLMONTHS!H67/$B67</f>
        <v>0.03396871945259042</v>
      </c>
      <c r="I67" s="12">
        <f>TLMONTHS!I67/$B67</f>
        <v>0.007966764418377322</v>
      </c>
      <c r="J67" s="12">
        <f>TLMONTHS!J67/$B67</f>
        <v>0.002541544477028348</v>
      </c>
      <c r="K67" s="12">
        <f>TLMONTHS!K67/$B67</f>
        <v>0.0007331378299120235</v>
      </c>
      <c r="L67" s="12">
        <f>TLMONTHS!L67/$B67</f>
        <v>0.000635386119257087</v>
      </c>
      <c r="M67" s="12">
        <f>TLMONTHS!M67/$B67</f>
        <v>0.0005376344086021505</v>
      </c>
      <c r="N67" s="12">
        <f>TLMONTHS!N67/$B67</f>
        <v>0.0038611925708699904</v>
      </c>
    </row>
    <row r="68" spans="1:14" ht="16.5" thickBot="1">
      <c r="A68" s="20" t="s">
        <v>77</v>
      </c>
      <c r="B68" s="39">
        <f>TLMONTHS!B68</f>
        <v>408</v>
      </c>
      <c r="C68" s="43">
        <f>TLMONTHS!C68/$B68</f>
        <v>0.24019607843137256</v>
      </c>
      <c r="D68" s="43">
        <f>TLMONTHS!D68/$B68</f>
        <v>0.13480392156862744</v>
      </c>
      <c r="E68" s="43">
        <f>TLMONTHS!E68/$B68</f>
        <v>0.09803921568627451</v>
      </c>
      <c r="F68" s="43">
        <f>TLMONTHS!F68/$B68</f>
        <v>0.0024509803921568627</v>
      </c>
      <c r="G68" s="43">
        <f>TLMONTHS!G68/$B68</f>
        <v>0</v>
      </c>
      <c r="H68" s="43">
        <f>TLMONTHS!H68/$B68</f>
        <v>0.0024509803921568627</v>
      </c>
      <c r="I68" s="43">
        <f>TLMONTHS!I68/$B68</f>
        <v>0</v>
      </c>
      <c r="J68" s="43">
        <f>TLMONTHS!J68/$B68</f>
        <v>0</v>
      </c>
      <c r="K68" s="43">
        <f>TLMONTHS!K68/$B68</f>
        <v>0</v>
      </c>
      <c r="L68" s="43">
        <f>TLMONTHS!L68/$B68</f>
        <v>0</v>
      </c>
      <c r="M68" s="43">
        <f>TLMONTHS!M68/$B68</f>
        <v>0</v>
      </c>
      <c r="N68" s="43">
        <f>TLMONTHS!N68/$B68</f>
        <v>0</v>
      </c>
    </row>
    <row r="69" ht="15">
      <c r="A69" s="44" t="s">
        <v>100</v>
      </c>
    </row>
    <row r="71" ht="15">
      <c r="A71" t="s">
        <v>116</v>
      </c>
    </row>
  </sheetData>
  <mergeCells count="5">
    <mergeCell ref="D6:N6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portrait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1">
      <selection activeCell="A1" sqref="A1:H1"/>
    </sheetView>
  </sheetViews>
  <sheetFormatPr defaultColWidth="8.88671875" defaultRowHeight="15"/>
  <cols>
    <col min="1" max="1" width="17.3359375" style="0" customWidth="1"/>
    <col min="2" max="3" width="15.21484375" style="0" customWidth="1"/>
    <col min="4" max="5" width="12.4453125" style="0" bestFit="1" customWidth="1"/>
    <col min="6" max="6" width="10.99609375" style="0" bestFit="1" customWidth="1"/>
    <col min="7" max="7" width="9.99609375" style="0" bestFit="1" customWidth="1"/>
    <col min="8" max="8" width="11.10546875" style="0" customWidth="1"/>
    <col min="9" max="9" width="12.10546875" style="0" customWidth="1"/>
  </cols>
  <sheetData>
    <row r="1" spans="1:9" s="31" customFormat="1" ht="15.75">
      <c r="A1" s="56" t="s">
        <v>0</v>
      </c>
      <c r="B1" s="56"/>
      <c r="C1" s="56"/>
      <c r="D1" s="56"/>
      <c r="E1" s="56"/>
      <c r="F1" s="56"/>
      <c r="G1" s="56"/>
      <c r="H1" s="56"/>
      <c r="I1" s="23"/>
    </row>
    <row r="2" spans="1:9" s="31" customFormat="1" ht="15.75">
      <c r="A2" s="56" t="s">
        <v>1</v>
      </c>
      <c r="B2" s="56"/>
      <c r="C2" s="56"/>
      <c r="D2" s="56"/>
      <c r="E2" s="56"/>
      <c r="F2" s="56"/>
      <c r="G2" s="56"/>
      <c r="H2" s="56"/>
      <c r="I2" s="23"/>
    </row>
    <row r="3" spans="1:9" ht="15.75">
      <c r="A3" s="56" t="s">
        <v>10</v>
      </c>
      <c r="B3" s="56"/>
      <c r="C3" s="56"/>
      <c r="D3" s="56"/>
      <c r="E3" s="56"/>
      <c r="F3" s="56"/>
      <c r="G3" s="56"/>
      <c r="H3" s="56"/>
      <c r="I3" s="23"/>
    </row>
    <row r="4" spans="1:9" ht="15.75">
      <c r="A4" s="56" t="s">
        <v>110</v>
      </c>
      <c r="B4" s="56"/>
      <c r="C4" s="56"/>
      <c r="D4" s="56"/>
      <c r="E4" s="56"/>
      <c r="F4" s="56"/>
      <c r="G4" s="56"/>
      <c r="H4" s="56"/>
      <c r="I4" s="23"/>
    </row>
    <row r="6" ht="15.75" thickBot="1"/>
    <row r="7" spans="1:9" ht="16.5" thickBot="1">
      <c r="A7" s="2"/>
      <c r="B7" s="32"/>
      <c r="C7" s="2"/>
      <c r="D7" s="33"/>
      <c r="E7" s="34"/>
      <c r="F7" s="60" t="s">
        <v>11</v>
      </c>
      <c r="G7" s="60"/>
      <c r="H7" s="60"/>
      <c r="I7" s="61"/>
    </row>
    <row r="8" spans="1:9" ht="79.5" thickBot="1">
      <c r="A8" s="35" t="s">
        <v>2</v>
      </c>
      <c r="B8" s="36" t="s">
        <v>101</v>
      </c>
      <c r="C8" s="35" t="s">
        <v>88</v>
      </c>
      <c r="D8" s="35" t="s">
        <v>89</v>
      </c>
      <c r="E8" s="35" t="s">
        <v>18</v>
      </c>
      <c r="F8" s="20" t="s">
        <v>12</v>
      </c>
      <c r="G8" s="35" t="s">
        <v>13</v>
      </c>
      <c r="H8" s="35" t="s">
        <v>14</v>
      </c>
      <c r="I8" s="35" t="s">
        <v>15</v>
      </c>
    </row>
    <row r="9" spans="1:9" ht="15.75">
      <c r="A9" s="25" t="s">
        <v>22</v>
      </c>
      <c r="B9" s="13">
        <f aca="true" t="shared" si="0" ref="B9:I9">SUM(B11:B69)</f>
        <v>2030071</v>
      </c>
      <c r="C9" s="13">
        <f t="shared" si="0"/>
        <v>1940603</v>
      </c>
      <c r="D9" s="13">
        <f t="shared" si="0"/>
        <v>1050476</v>
      </c>
      <c r="E9" s="13">
        <f t="shared" si="0"/>
        <v>890124</v>
      </c>
      <c r="F9" s="13">
        <f t="shared" si="0"/>
        <v>793470</v>
      </c>
      <c r="G9" s="13">
        <f t="shared" si="0"/>
        <v>53693</v>
      </c>
      <c r="H9" s="13">
        <f t="shared" si="0"/>
        <v>4429</v>
      </c>
      <c r="I9" s="13">
        <f t="shared" si="0"/>
        <v>38530</v>
      </c>
    </row>
    <row r="10" spans="1:9" ht="15.75">
      <c r="A10" s="29" t="s">
        <v>78</v>
      </c>
      <c r="B10" s="18"/>
      <c r="C10" s="18"/>
      <c r="D10" s="19"/>
      <c r="E10" s="19"/>
      <c r="F10" s="19"/>
      <c r="G10" s="19"/>
      <c r="H10" s="19"/>
      <c r="I10" s="19"/>
    </row>
    <row r="11" spans="1:9" ht="15.75">
      <c r="A11" s="30" t="s">
        <v>23</v>
      </c>
      <c r="B11" s="3">
        <v>18844</v>
      </c>
      <c r="C11" s="3">
        <v>18699</v>
      </c>
      <c r="D11" s="14">
        <v>9542</v>
      </c>
      <c r="E11" s="14">
        <v>9157</v>
      </c>
      <c r="F11" s="14">
        <v>9157</v>
      </c>
      <c r="G11" s="14">
        <v>0</v>
      </c>
      <c r="H11" s="14">
        <v>0</v>
      </c>
      <c r="I11" s="14">
        <v>0</v>
      </c>
    </row>
    <row r="12" spans="1:9" ht="15.75">
      <c r="A12" s="30" t="s">
        <v>24</v>
      </c>
      <c r="B12" s="3">
        <v>5334</v>
      </c>
      <c r="C12" s="3">
        <v>5142</v>
      </c>
      <c r="D12" s="14">
        <v>3507</v>
      </c>
      <c r="E12" s="14">
        <v>1635</v>
      </c>
      <c r="F12" s="14">
        <v>1182</v>
      </c>
      <c r="G12" s="14">
        <v>0</v>
      </c>
      <c r="H12" s="14">
        <v>453</v>
      </c>
      <c r="I12" s="14">
        <v>0</v>
      </c>
    </row>
    <row r="13" spans="1:9" ht="15.75">
      <c r="A13" s="30" t="s">
        <v>25</v>
      </c>
      <c r="B13" s="3">
        <v>47792</v>
      </c>
      <c r="C13" s="3">
        <v>45682</v>
      </c>
      <c r="D13" s="14">
        <v>27884</v>
      </c>
      <c r="E13" s="14">
        <v>17797</v>
      </c>
      <c r="F13" s="14">
        <v>16670</v>
      </c>
      <c r="G13" s="14">
        <v>1015</v>
      </c>
      <c r="H13" s="14">
        <v>112</v>
      </c>
      <c r="I13" s="14">
        <v>0</v>
      </c>
    </row>
    <row r="14" spans="1:9" ht="15.75">
      <c r="A14" s="30" t="s">
        <v>26</v>
      </c>
      <c r="B14" s="3">
        <v>11162</v>
      </c>
      <c r="C14" s="3">
        <v>10708</v>
      </c>
      <c r="D14" s="14">
        <v>6399</v>
      </c>
      <c r="E14" s="14">
        <v>4309</v>
      </c>
      <c r="F14" s="14">
        <v>4309</v>
      </c>
      <c r="G14" s="14">
        <v>0</v>
      </c>
      <c r="H14" s="14">
        <v>0</v>
      </c>
      <c r="I14" s="14">
        <v>0</v>
      </c>
    </row>
    <row r="15" spans="1:9" ht="15.75">
      <c r="A15" s="30" t="s">
        <v>27</v>
      </c>
      <c r="B15" s="3">
        <v>449650</v>
      </c>
      <c r="C15" s="3">
        <v>440499</v>
      </c>
      <c r="D15" s="14">
        <v>219601</v>
      </c>
      <c r="E15" s="14">
        <v>220897</v>
      </c>
      <c r="F15" s="14">
        <v>198742</v>
      </c>
      <c r="G15" s="14">
        <v>22155</v>
      </c>
      <c r="H15" s="14">
        <v>0</v>
      </c>
      <c r="I15" s="14">
        <v>0</v>
      </c>
    </row>
    <row r="16" spans="1:9" ht="15.75">
      <c r="A16" s="30" t="s">
        <v>28</v>
      </c>
      <c r="B16" s="3">
        <v>13534</v>
      </c>
      <c r="C16" s="3">
        <v>13375</v>
      </c>
      <c r="D16" s="14">
        <v>8611</v>
      </c>
      <c r="E16" s="14">
        <v>4764</v>
      </c>
      <c r="F16" s="14">
        <v>4764</v>
      </c>
      <c r="G16" s="14">
        <v>0</v>
      </c>
      <c r="H16" s="14">
        <v>0</v>
      </c>
      <c r="I16" s="14">
        <v>0</v>
      </c>
    </row>
    <row r="17" spans="1:9" ht="15.75">
      <c r="A17" s="30" t="s">
        <v>29</v>
      </c>
      <c r="B17" s="3">
        <v>21014</v>
      </c>
      <c r="C17" s="3">
        <v>20875</v>
      </c>
      <c r="D17" s="14">
        <v>12482</v>
      </c>
      <c r="E17" s="14">
        <v>8394</v>
      </c>
      <c r="F17" s="14">
        <v>8330</v>
      </c>
      <c r="G17" s="14">
        <v>63</v>
      </c>
      <c r="H17" s="14">
        <v>0</v>
      </c>
      <c r="I17" s="14">
        <v>0</v>
      </c>
    </row>
    <row r="18" spans="1:9" ht="15.75">
      <c r="A18" s="30" t="s">
        <v>30</v>
      </c>
      <c r="B18" s="3">
        <v>5597</v>
      </c>
      <c r="C18" s="3">
        <v>5597</v>
      </c>
      <c r="D18" s="14">
        <v>3028</v>
      </c>
      <c r="E18" s="14">
        <v>2569</v>
      </c>
      <c r="F18" s="14">
        <v>2569</v>
      </c>
      <c r="G18" s="14">
        <v>0</v>
      </c>
      <c r="H18" s="14">
        <v>0</v>
      </c>
      <c r="I18" s="14">
        <v>0</v>
      </c>
    </row>
    <row r="19" spans="1:9" ht="15.75">
      <c r="A19" s="30" t="s">
        <v>31</v>
      </c>
      <c r="B19" s="3">
        <v>16589</v>
      </c>
      <c r="C19" s="3">
        <v>13266</v>
      </c>
      <c r="D19" s="14">
        <v>7451</v>
      </c>
      <c r="E19" s="14">
        <v>5815</v>
      </c>
      <c r="F19" s="14">
        <v>5814</v>
      </c>
      <c r="G19" s="14">
        <v>0</v>
      </c>
      <c r="H19" s="14">
        <v>1</v>
      </c>
      <c r="I19" s="14">
        <v>0</v>
      </c>
    </row>
    <row r="20" spans="1:9" ht="15.75">
      <c r="A20" s="30" t="s">
        <v>32</v>
      </c>
      <c r="B20" s="3">
        <v>58118</v>
      </c>
      <c r="C20" s="3">
        <v>57430</v>
      </c>
      <c r="D20" s="14">
        <v>23454</v>
      </c>
      <c r="E20" s="14">
        <v>33975</v>
      </c>
      <c r="F20" s="14">
        <v>33975</v>
      </c>
      <c r="G20" s="14">
        <v>0</v>
      </c>
      <c r="H20" s="14">
        <v>0</v>
      </c>
      <c r="I20" s="14">
        <v>0</v>
      </c>
    </row>
    <row r="21" spans="1:9" ht="15.75">
      <c r="A21" s="29" t="s">
        <v>78</v>
      </c>
      <c r="B21" s="18"/>
      <c r="C21" s="18"/>
      <c r="D21" s="55"/>
      <c r="E21" s="55"/>
      <c r="F21" s="55"/>
      <c r="G21" s="55"/>
      <c r="H21" s="55"/>
      <c r="I21" s="55"/>
    </row>
    <row r="22" spans="1:9" ht="15.75">
      <c r="A22" s="30" t="s">
        <v>33</v>
      </c>
      <c r="B22" s="3">
        <v>55922</v>
      </c>
      <c r="C22" s="3">
        <v>55275</v>
      </c>
      <c r="D22" s="14">
        <v>30569</v>
      </c>
      <c r="E22" s="14">
        <v>24706</v>
      </c>
      <c r="F22" s="14">
        <v>24706</v>
      </c>
      <c r="G22" s="14">
        <v>0</v>
      </c>
      <c r="H22" s="14">
        <v>0</v>
      </c>
      <c r="I22" s="14">
        <v>0</v>
      </c>
    </row>
    <row r="23" spans="1:9" ht="15.75">
      <c r="A23" s="30" t="s">
        <v>34</v>
      </c>
      <c r="B23" s="3" t="s">
        <v>70</v>
      </c>
      <c r="C23" s="3" t="s">
        <v>70</v>
      </c>
      <c r="D23" s="14" t="s">
        <v>70</v>
      </c>
      <c r="E23" s="14" t="s">
        <v>70</v>
      </c>
      <c r="F23" s="14" t="s">
        <v>70</v>
      </c>
      <c r="G23" s="14" t="s">
        <v>70</v>
      </c>
      <c r="H23" s="14" t="s">
        <v>70</v>
      </c>
      <c r="I23" s="14" t="s">
        <v>70</v>
      </c>
    </row>
    <row r="24" spans="1:9" ht="15.75">
      <c r="A24" s="30" t="s">
        <v>35</v>
      </c>
      <c r="B24" s="3">
        <v>9776</v>
      </c>
      <c r="C24" s="3">
        <v>9776</v>
      </c>
      <c r="D24" s="14">
        <v>4808</v>
      </c>
      <c r="E24" s="14">
        <v>4968</v>
      </c>
      <c r="F24" s="14">
        <v>2312</v>
      </c>
      <c r="G24" s="14">
        <v>0</v>
      </c>
      <c r="H24" s="14">
        <v>0</v>
      </c>
      <c r="I24" s="14">
        <v>2656</v>
      </c>
    </row>
    <row r="25" spans="1:9" ht="15.75">
      <c r="A25" s="30" t="s">
        <v>36</v>
      </c>
      <c r="B25" s="3">
        <v>1681</v>
      </c>
      <c r="C25" s="3">
        <v>1681</v>
      </c>
      <c r="D25" s="14">
        <v>581</v>
      </c>
      <c r="E25" s="14">
        <v>1099</v>
      </c>
      <c r="F25" s="14">
        <v>1099</v>
      </c>
      <c r="G25" s="14">
        <v>0</v>
      </c>
      <c r="H25" s="14">
        <v>0</v>
      </c>
      <c r="I25" s="14">
        <v>0</v>
      </c>
    </row>
    <row r="26" spans="1:9" ht="15.75">
      <c r="A26" s="30" t="s">
        <v>37</v>
      </c>
      <c r="B26" s="3">
        <v>37895</v>
      </c>
      <c r="C26" s="3">
        <v>36747</v>
      </c>
      <c r="D26" s="14">
        <v>13209</v>
      </c>
      <c r="E26" s="14">
        <v>23537</v>
      </c>
      <c r="F26" s="14">
        <v>19520</v>
      </c>
      <c r="G26" s="14">
        <v>4017</v>
      </c>
      <c r="H26" s="14">
        <v>0</v>
      </c>
      <c r="I26" s="14">
        <v>0</v>
      </c>
    </row>
    <row r="27" spans="1:9" ht="15.75">
      <c r="A27" s="30" t="s">
        <v>38</v>
      </c>
      <c r="B27" s="3">
        <v>52686</v>
      </c>
      <c r="C27" s="3">
        <v>52509</v>
      </c>
      <c r="D27" s="14">
        <v>33973</v>
      </c>
      <c r="E27" s="14">
        <v>18536</v>
      </c>
      <c r="F27" s="14">
        <v>18536</v>
      </c>
      <c r="G27" s="14">
        <v>0</v>
      </c>
      <c r="H27" s="14">
        <v>0</v>
      </c>
      <c r="I27" s="14">
        <v>0</v>
      </c>
    </row>
    <row r="28" spans="1:9" ht="15.75">
      <c r="A28" s="30" t="s">
        <v>39</v>
      </c>
      <c r="B28" s="3">
        <v>19969</v>
      </c>
      <c r="C28" s="3">
        <v>19791</v>
      </c>
      <c r="D28" s="14">
        <v>14714</v>
      </c>
      <c r="E28" s="14">
        <v>5077</v>
      </c>
      <c r="F28" s="14">
        <v>5077</v>
      </c>
      <c r="G28" s="14">
        <v>0</v>
      </c>
      <c r="H28" s="14">
        <v>0</v>
      </c>
      <c r="I28" s="14">
        <v>0</v>
      </c>
    </row>
    <row r="29" spans="1:9" ht="15.75">
      <c r="A29" s="30" t="s">
        <v>40</v>
      </c>
      <c r="B29" s="3">
        <v>15300</v>
      </c>
      <c r="C29" s="3">
        <v>14994</v>
      </c>
      <c r="D29" s="14">
        <v>10493</v>
      </c>
      <c r="E29" s="14">
        <v>4500</v>
      </c>
      <c r="F29" s="14">
        <v>4500</v>
      </c>
      <c r="G29" s="14">
        <v>0</v>
      </c>
      <c r="H29" s="14">
        <v>0</v>
      </c>
      <c r="I29" s="14">
        <v>0</v>
      </c>
    </row>
    <row r="30" spans="1:9" ht="15.75">
      <c r="A30" s="30" t="s">
        <v>41</v>
      </c>
      <c r="B30" s="3">
        <v>34923</v>
      </c>
      <c r="C30" s="3">
        <v>34652</v>
      </c>
      <c r="D30" s="14">
        <v>18633</v>
      </c>
      <c r="E30" s="14">
        <v>16019</v>
      </c>
      <c r="F30" s="14">
        <v>16019</v>
      </c>
      <c r="G30" s="14">
        <v>0</v>
      </c>
      <c r="H30" s="14">
        <v>0</v>
      </c>
      <c r="I30" s="14">
        <v>0</v>
      </c>
    </row>
    <row r="31" spans="1:9" ht="15.75">
      <c r="A31" s="30" t="s">
        <v>42</v>
      </c>
      <c r="B31" s="3">
        <v>22834</v>
      </c>
      <c r="C31" s="3">
        <v>22509</v>
      </c>
      <c r="D31" s="14">
        <v>10938</v>
      </c>
      <c r="E31" s="14">
        <v>11571</v>
      </c>
      <c r="F31" s="14">
        <v>11571</v>
      </c>
      <c r="G31" s="14">
        <v>0</v>
      </c>
      <c r="H31" s="14">
        <v>0</v>
      </c>
      <c r="I31" s="14">
        <v>0</v>
      </c>
    </row>
    <row r="32" spans="1:9" ht="15.75">
      <c r="A32" s="29" t="s">
        <v>78</v>
      </c>
      <c r="B32" s="18"/>
      <c r="C32" s="18"/>
      <c r="D32" s="55"/>
      <c r="E32" s="55"/>
      <c r="F32" s="55"/>
      <c r="G32" s="55"/>
      <c r="H32" s="55"/>
      <c r="I32" s="55"/>
    </row>
    <row r="33" spans="1:9" ht="15.75">
      <c r="A33" s="30" t="s">
        <v>43</v>
      </c>
      <c r="B33" s="3">
        <v>9160</v>
      </c>
      <c r="C33" s="3">
        <v>8297</v>
      </c>
      <c r="D33" s="14">
        <v>5973</v>
      </c>
      <c r="E33" s="14">
        <v>2325</v>
      </c>
      <c r="F33" s="14">
        <v>2325</v>
      </c>
      <c r="G33" s="14">
        <v>0</v>
      </c>
      <c r="H33" s="14">
        <v>0</v>
      </c>
      <c r="I33" s="14">
        <v>0</v>
      </c>
    </row>
    <row r="34" spans="1:9" ht="15.75">
      <c r="A34" s="30" t="s">
        <v>44</v>
      </c>
      <c r="B34" s="3">
        <v>26134</v>
      </c>
      <c r="C34" s="3">
        <v>24978</v>
      </c>
      <c r="D34" s="14">
        <v>13868</v>
      </c>
      <c r="E34" s="14">
        <v>11110</v>
      </c>
      <c r="F34" s="14">
        <v>10160</v>
      </c>
      <c r="G34" s="14">
        <v>951</v>
      </c>
      <c r="H34" s="14">
        <v>0</v>
      </c>
      <c r="I34" s="14">
        <v>0</v>
      </c>
    </row>
    <row r="35" spans="1:9" ht="15.75">
      <c r="A35" s="30" t="s">
        <v>45</v>
      </c>
      <c r="B35" s="3">
        <v>49377</v>
      </c>
      <c r="C35" s="3">
        <v>49202</v>
      </c>
      <c r="D35" s="14">
        <v>13779</v>
      </c>
      <c r="E35" s="14">
        <v>35423</v>
      </c>
      <c r="F35" s="14">
        <v>18198</v>
      </c>
      <c r="G35" s="14">
        <v>17225</v>
      </c>
      <c r="H35" s="14">
        <v>0</v>
      </c>
      <c r="I35" s="14">
        <v>0</v>
      </c>
    </row>
    <row r="36" spans="1:9" ht="15.75">
      <c r="A36" s="30" t="s">
        <v>46</v>
      </c>
      <c r="B36" s="3">
        <v>75111</v>
      </c>
      <c r="C36" s="3">
        <v>70126</v>
      </c>
      <c r="D36" s="14">
        <v>43186</v>
      </c>
      <c r="E36" s="14">
        <v>26939</v>
      </c>
      <c r="F36" s="14">
        <v>26939</v>
      </c>
      <c r="G36" s="14">
        <v>0</v>
      </c>
      <c r="H36" s="14">
        <v>0</v>
      </c>
      <c r="I36" s="14">
        <v>0</v>
      </c>
    </row>
    <row r="37" spans="1:9" ht="15.75">
      <c r="A37" s="30" t="s">
        <v>47</v>
      </c>
      <c r="B37" s="3">
        <v>36500</v>
      </c>
      <c r="C37" s="3">
        <v>34877</v>
      </c>
      <c r="D37" s="14">
        <v>22174</v>
      </c>
      <c r="E37" s="14">
        <v>12703</v>
      </c>
      <c r="F37" s="14">
        <v>9402</v>
      </c>
      <c r="G37" s="14">
        <v>2909</v>
      </c>
      <c r="H37" s="14">
        <v>392</v>
      </c>
      <c r="I37" s="14">
        <v>0</v>
      </c>
    </row>
    <row r="38" spans="1:9" ht="15.75">
      <c r="A38" s="30" t="s">
        <v>48</v>
      </c>
      <c r="B38" s="3">
        <v>19833</v>
      </c>
      <c r="C38" s="3">
        <v>19750</v>
      </c>
      <c r="D38" s="14">
        <v>11722</v>
      </c>
      <c r="E38" s="14">
        <v>8028</v>
      </c>
      <c r="F38" s="14">
        <v>8028</v>
      </c>
      <c r="G38" s="14">
        <v>0</v>
      </c>
      <c r="H38" s="14">
        <v>0</v>
      </c>
      <c r="I38" s="14">
        <v>0</v>
      </c>
    </row>
    <row r="39" spans="1:9" ht="15.75">
      <c r="A39" s="30" t="s">
        <v>49</v>
      </c>
      <c r="B39" s="3">
        <v>40845</v>
      </c>
      <c r="C39" s="3">
        <v>40070</v>
      </c>
      <c r="D39" s="14">
        <v>28226</v>
      </c>
      <c r="E39" s="14">
        <v>11844</v>
      </c>
      <c r="F39" s="14">
        <v>11844</v>
      </c>
      <c r="G39" s="14">
        <v>0</v>
      </c>
      <c r="H39" s="14">
        <v>0</v>
      </c>
      <c r="I39" s="14">
        <v>0</v>
      </c>
    </row>
    <row r="40" spans="1:9" ht="15.75">
      <c r="A40" s="30" t="s">
        <v>50</v>
      </c>
      <c r="B40" s="3">
        <v>6169</v>
      </c>
      <c r="C40" s="3">
        <v>6141</v>
      </c>
      <c r="D40" s="14">
        <v>3301</v>
      </c>
      <c r="E40" s="14">
        <v>2840</v>
      </c>
      <c r="F40" s="14">
        <v>1302</v>
      </c>
      <c r="G40" s="14">
        <v>0</v>
      </c>
      <c r="H40" s="14">
        <v>1537</v>
      </c>
      <c r="I40" s="14">
        <v>0</v>
      </c>
    </row>
    <row r="41" spans="1:9" ht="15.75">
      <c r="A41" s="30" t="s">
        <v>51</v>
      </c>
      <c r="B41" s="3">
        <v>10945</v>
      </c>
      <c r="C41" s="3">
        <v>9601</v>
      </c>
      <c r="D41" s="14">
        <v>6096</v>
      </c>
      <c r="E41" s="14">
        <v>3506</v>
      </c>
      <c r="F41" s="14">
        <v>3404</v>
      </c>
      <c r="G41" s="14">
        <v>0</v>
      </c>
      <c r="H41" s="14">
        <v>102</v>
      </c>
      <c r="I41" s="14">
        <v>0</v>
      </c>
    </row>
    <row r="42" spans="1:9" ht="15.75">
      <c r="A42" s="30" t="s">
        <v>52</v>
      </c>
      <c r="B42" s="3">
        <v>10636</v>
      </c>
      <c r="C42" s="3">
        <v>10182</v>
      </c>
      <c r="D42" s="14">
        <v>5669</v>
      </c>
      <c r="E42" s="14">
        <v>4512</v>
      </c>
      <c r="F42" s="14">
        <v>4512</v>
      </c>
      <c r="G42" s="14">
        <v>0</v>
      </c>
      <c r="H42" s="14">
        <v>0</v>
      </c>
      <c r="I42" s="14">
        <v>0</v>
      </c>
    </row>
    <row r="43" spans="1:9" ht="15.75">
      <c r="A43" s="29" t="s">
        <v>78</v>
      </c>
      <c r="B43" s="18"/>
      <c r="C43" s="18"/>
      <c r="D43" s="55"/>
      <c r="E43" s="55"/>
      <c r="F43" s="55"/>
      <c r="G43" s="55"/>
      <c r="H43" s="55"/>
      <c r="I43" s="55"/>
    </row>
    <row r="44" spans="1:9" ht="15.75">
      <c r="A44" s="30" t="s">
        <v>53</v>
      </c>
      <c r="B44" s="3">
        <v>6079</v>
      </c>
      <c r="C44" s="3">
        <v>5954</v>
      </c>
      <c r="D44" s="14">
        <v>4129</v>
      </c>
      <c r="E44" s="14">
        <v>1825</v>
      </c>
      <c r="F44" s="14">
        <v>1825</v>
      </c>
      <c r="G44" s="14">
        <v>0</v>
      </c>
      <c r="H44" s="14">
        <v>0</v>
      </c>
      <c r="I44" s="14">
        <v>0</v>
      </c>
    </row>
    <row r="45" spans="1:9" ht="15.75">
      <c r="A45" s="30" t="s">
        <v>54</v>
      </c>
      <c r="B45" s="3">
        <v>42418</v>
      </c>
      <c r="C45" s="3">
        <v>39854</v>
      </c>
      <c r="D45" s="14">
        <v>22820</v>
      </c>
      <c r="E45" s="14">
        <v>17033</v>
      </c>
      <c r="F45" s="14">
        <v>17033</v>
      </c>
      <c r="G45" s="14">
        <v>0</v>
      </c>
      <c r="H45" s="14">
        <v>0</v>
      </c>
      <c r="I45" s="14">
        <v>0</v>
      </c>
    </row>
    <row r="46" spans="1:9" ht="15.75">
      <c r="A46" s="30" t="s">
        <v>55</v>
      </c>
      <c r="B46" s="3">
        <v>16638</v>
      </c>
      <c r="C46" s="3">
        <v>16478</v>
      </c>
      <c r="D46" s="14">
        <v>11751</v>
      </c>
      <c r="E46" s="14">
        <v>4727</v>
      </c>
      <c r="F46" s="14">
        <v>4727</v>
      </c>
      <c r="G46" s="14">
        <v>0</v>
      </c>
      <c r="H46" s="14">
        <v>0</v>
      </c>
      <c r="I46" s="14">
        <v>0</v>
      </c>
    </row>
    <row r="47" spans="1:9" ht="15.75">
      <c r="A47" s="30" t="s">
        <v>56</v>
      </c>
      <c r="B47" s="3">
        <v>148749</v>
      </c>
      <c r="C47" s="3">
        <v>141546</v>
      </c>
      <c r="D47" s="14">
        <v>73473</v>
      </c>
      <c r="E47" s="14">
        <v>68073</v>
      </c>
      <c r="F47" s="14">
        <v>68073</v>
      </c>
      <c r="G47" s="14">
        <v>0</v>
      </c>
      <c r="H47" s="14">
        <v>0</v>
      </c>
      <c r="I47" s="14">
        <v>0</v>
      </c>
    </row>
    <row r="48" spans="1:9" ht="15.75">
      <c r="A48" s="30" t="s">
        <v>57</v>
      </c>
      <c r="B48" s="3">
        <v>40432</v>
      </c>
      <c r="C48" s="3">
        <v>38904</v>
      </c>
      <c r="D48" s="14">
        <v>18369</v>
      </c>
      <c r="E48" s="14">
        <v>20535</v>
      </c>
      <c r="F48" s="14">
        <v>20535</v>
      </c>
      <c r="G48" s="14">
        <v>0</v>
      </c>
      <c r="H48" s="14">
        <v>0</v>
      </c>
      <c r="I48" s="14">
        <v>0</v>
      </c>
    </row>
    <row r="49" spans="1:9" ht="15.75">
      <c r="A49" s="30" t="s">
        <v>58</v>
      </c>
      <c r="B49" s="3">
        <v>3376</v>
      </c>
      <c r="C49" s="3">
        <v>3353</v>
      </c>
      <c r="D49" s="14">
        <v>2084</v>
      </c>
      <c r="E49" s="14">
        <v>1269</v>
      </c>
      <c r="F49" s="14">
        <v>744</v>
      </c>
      <c r="G49" s="14">
        <v>0</v>
      </c>
      <c r="H49" s="14">
        <v>525</v>
      </c>
      <c r="I49" s="14">
        <v>0</v>
      </c>
    </row>
    <row r="50" spans="1:9" ht="15.75">
      <c r="A50" s="30" t="s">
        <v>59</v>
      </c>
      <c r="B50" s="3">
        <v>84292</v>
      </c>
      <c r="C50" s="3">
        <v>84044</v>
      </c>
      <c r="D50" s="14">
        <v>43459</v>
      </c>
      <c r="E50" s="14">
        <v>40585</v>
      </c>
      <c r="F50" s="14">
        <v>40585</v>
      </c>
      <c r="G50" s="14">
        <v>0</v>
      </c>
      <c r="H50" s="14">
        <v>0</v>
      </c>
      <c r="I50" s="14">
        <v>0</v>
      </c>
    </row>
    <row r="51" spans="1:9" ht="15.75">
      <c r="A51" s="30" t="s">
        <v>60</v>
      </c>
      <c r="B51" s="3">
        <v>15049</v>
      </c>
      <c r="C51" s="3">
        <v>14928</v>
      </c>
      <c r="D51" s="14">
        <v>8422</v>
      </c>
      <c r="E51" s="14">
        <v>6506</v>
      </c>
      <c r="F51" s="14">
        <v>6506</v>
      </c>
      <c r="G51" s="14">
        <v>0</v>
      </c>
      <c r="H51" s="14">
        <v>0</v>
      </c>
      <c r="I51" s="14">
        <v>0</v>
      </c>
    </row>
    <row r="52" spans="1:9" ht="15.75">
      <c r="A52" s="30" t="s">
        <v>61</v>
      </c>
      <c r="B52" s="3">
        <v>18708</v>
      </c>
      <c r="C52" s="3">
        <v>16171</v>
      </c>
      <c r="D52" s="14">
        <v>2505</v>
      </c>
      <c r="E52" s="14">
        <v>13666</v>
      </c>
      <c r="F52" s="14">
        <v>6682</v>
      </c>
      <c r="G52" s="14">
        <v>0</v>
      </c>
      <c r="H52" s="14">
        <v>0</v>
      </c>
      <c r="I52" s="14">
        <v>6984</v>
      </c>
    </row>
    <row r="53" spans="1:9" ht="15.75">
      <c r="A53" s="30" t="s">
        <v>62</v>
      </c>
      <c r="B53" s="3">
        <v>80857</v>
      </c>
      <c r="C53" s="3">
        <v>72333</v>
      </c>
      <c r="D53" s="14">
        <v>41888</v>
      </c>
      <c r="E53" s="14">
        <v>30446</v>
      </c>
      <c r="F53" s="14">
        <v>25769</v>
      </c>
      <c r="G53" s="14">
        <v>4677</v>
      </c>
      <c r="H53" s="14">
        <v>0</v>
      </c>
      <c r="I53" s="14">
        <v>0</v>
      </c>
    </row>
    <row r="54" spans="1:9" ht="15.75">
      <c r="A54" s="29" t="s">
        <v>78</v>
      </c>
      <c r="B54" s="18"/>
      <c r="C54" s="18"/>
      <c r="D54" s="55"/>
      <c r="E54" s="55"/>
      <c r="F54" s="55"/>
      <c r="G54" s="55"/>
      <c r="H54" s="55"/>
      <c r="I54" s="55"/>
    </row>
    <row r="55" spans="1:9" ht="15.75">
      <c r="A55" s="30" t="s">
        <v>63</v>
      </c>
      <c r="B55" s="3">
        <v>18929</v>
      </c>
      <c r="C55" s="3">
        <v>16143</v>
      </c>
      <c r="D55" s="14">
        <v>14119</v>
      </c>
      <c r="E55" s="14">
        <v>2024</v>
      </c>
      <c r="F55" s="14">
        <v>2024</v>
      </c>
      <c r="G55" s="14">
        <v>0</v>
      </c>
      <c r="H55" s="14">
        <v>0</v>
      </c>
      <c r="I55" s="14">
        <v>0</v>
      </c>
    </row>
    <row r="56" spans="1:9" ht="15.75">
      <c r="A56" s="30" t="s">
        <v>64</v>
      </c>
      <c r="B56" s="3">
        <v>13348</v>
      </c>
      <c r="C56" s="3">
        <v>10541</v>
      </c>
      <c r="D56" s="14">
        <v>7085</v>
      </c>
      <c r="E56" s="14">
        <v>3456</v>
      </c>
      <c r="F56" s="14">
        <v>2993</v>
      </c>
      <c r="G56" s="14">
        <v>463</v>
      </c>
      <c r="H56" s="14">
        <v>0</v>
      </c>
      <c r="I56" s="14">
        <v>0</v>
      </c>
    </row>
    <row r="57" spans="1:9" ht="15.75">
      <c r="A57" s="30" t="s">
        <v>65</v>
      </c>
      <c r="B57" s="3">
        <v>20003</v>
      </c>
      <c r="C57" s="3">
        <v>19935</v>
      </c>
      <c r="D57" s="14">
        <v>8825</v>
      </c>
      <c r="E57" s="14">
        <v>11110</v>
      </c>
      <c r="F57" s="14">
        <v>7657</v>
      </c>
      <c r="G57" s="14">
        <v>0</v>
      </c>
      <c r="H57" s="14">
        <v>0</v>
      </c>
      <c r="I57" s="14">
        <v>3452</v>
      </c>
    </row>
    <row r="58" spans="1:9" ht="15.75">
      <c r="A58" s="30" t="s">
        <v>66</v>
      </c>
      <c r="B58" s="3">
        <v>2791</v>
      </c>
      <c r="C58" s="3">
        <v>2785</v>
      </c>
      <c r="D58" s="14">
        <v>541</v>
      </c>
      <c r="E58" s="14">
        <v>2244</v>
      </c>
      <c r="F58" s="14">
        <v>1651</v>
      </c>
      <c r="G58" s="14">
        <v>0</v>
      </c>
      <c r="H58" s="14">
        <v>594</v>
      </c>
      <c r="I58" s="14">
        <v>0</v>
      </c>
    </row>
    <row r="59" spans="1:9" ht="15.75">
      <c r="A59" s="30" t="s">
        <v>67</v>
      </c>
      <c r="B59" s="3">
        <v>68660</v>
      </c>
      <c r="C59" s="3">
        <v>51415</v>
      </c>
      <c r="D59" s="14">
        <v>33788</v>
      </c>
      <c r="E59" s="14">
        <v>17627</v>
      </c>
      <c r="F59" s="14">
        <v>608</v>
      </c>
      <c r="G59" s="14">
        <v>0</v>
      </c>
      <c r="H59" s="14">
        <v>0</v>
      </c>
      <c r="I59" s="14">
        <v>17019</v>
      </c>
    </row>
    <row r="60" spans="1:9" ht="15.75">
      <c r="A60" s="30" t="s">
        <v>68</v>
      </c>
      <c r="B60" s="3">
        <v>135861</v>
      </c>
      <c r="C60" s="3">
        <v>132258</v>
      </c>
      <c r="D60" s="14">
        <v>73423</v>
      </c>
      <c r="E60" s="14">
        <v>58835</v>
      </c>
      <c r="F60" s="14">
        <v>58835</v>
      </c>
      <c r="G60" s="14">
        <v>0</v>
      </c>
      <c r="H60" s="14">
        <v>0</v>
      </c>
      <c r="I60" s="14">
        <v>0</v>
      </c>
    </row>
    <row r="61" spans="1:9" ht="15.75">
      <c r="A61" s="30" t="s">
        <v>69</v>
      </c>
      <c r="B61" s="3">
        <v>8537</v>
      </c>
      <c r="C61" s="3">
        <v>8128</v>
      </c>
      <c r="D61" s="14">
        <v>5823</v>
      </c>
      <c r="E61" s="14">
        <v>2305</v>
      </c>
      <c r="F61" s="14">
        <v>2300</v>
      </c>
      <c r="G61" s="14">
        <v>0</v>
      </c>
      <c r="H61" s="14">
        <v>5</v>
      </c>
      <c r="I61" s="14">
        <v>0</v>
      </c>
    </row>
    <row r="62" spans="1:9" ht="15.75">
      <c r="A62" s="30" t="s">
        <v>71</v>
      </c>
      <c r="B62" s="3">
        <v>4907</v>
      </c>
      <c r="C62" s="3">
        <v>4850</v>
      </c>
      <c r="D62" s="14">
        <v>3902</v>
      </c>
      <c r="E62" s="14">
        <v>948</v>
      </c>
      <c r="F62" s="14">
        <v>948</v>
      </c>
      <c r="G62" s="14">
        <v>0</v>
      </c>
      <c r="H62" s="14">
        <v>0</v>
      </c>
      <c r="I62" s="14">
        <v>0</v>
      </c>
    </row>
    <row r="63" spans="1:9" ht="15.75">
      <c r="A63" s="30" t="s">
        <v>72</v>
      </c>
      <c r="B63" s="3">
        <v>473</v>
      </c>
      <c r="C63" s="3">
        <v>465</v>
      </c>
      <c r="D63" s="14">
        <v>365</v>
      </c>
      <c r="E63" s="14">
        <v>100</v>
      </c>
      <c r="F63" s="14">
        <v>100</v>
      </c>
      <c r="G63" s="14">
        <v>0</v>
      </c>
      <c r="H63" s="14">
        <v>0</v>
      </c>
      <c r="I63" s="14">
        <v>0</v>
      </c>
    </row>
    <row r="64" spans="1:9" ht="15.75">
      <c r="A64" s="30" t="s">
        <v>73</v>
      </c>
      <c r="B64" s="3">
        <v>25245</v>
      </c>
      <c r="C64" s="3">
        <v>24946</v>
      </c>
      <c r="D64" s="14">
        <v>7669</v>
      </c>
      <c r="E64" s="14">
        <v>17278</v>
      </c>
      <c r="F64" s="14">
        <v>8859</v>
      </c>
      <c r="G64" s="14">
        <v>0</v>
      </c>
      <c r="H64" s="14">
        <v>0</v>
      </c>
      <c r="I64" s="14">
        <v>8419</v>
      </c>
    </row>
    <row r="65" spans="1:9" ht="15.75">
      <c r="A65" s="29" t="s">
        <v>78</v>
      </c>
      <c r="B65" s="18"/>
      <c r="C65" s="18"/>
      <c r="D65" s="55"/>
      <c r="E65" s="55"/>
      <c r="F65" s="55"/>
      <c r="G65" s="55"/>
      <c r="H65" s="55"/>
      <c r="I65" s="55"/>
    </row>
    <row r="66" spans="1:9" ht="15.75">
      <c r="A66" s="30" t="s">
        <v>74</v>
      </c>
      <c r="B66" s="3">
        <v>54699</v>
      </c>
      <c r="C66" s="3">
        <v>52227</v>
      </c>
      <c r="D66" s="14">
        <v>31897</v>
      </c>
      <c r="E66" s="14">
        <v>20330</v>
      </c>
      <c r="F66" s="14">
        <v>19403</v>
      </c>
      <c r="G66" s="14">
        <v>218</v>
      </c>
      <c r="H66" s="14">
        <v>708</v>
      </c>
      <c r="I66" s="14">
        <v>0</v>
      </c>
    </row>
    <row r="67" spans="1:9" ht="15.75">
      <c r="A67" s="30" t="s">
        <v>75</v>
      </c>
      <c r="B67" s="3">
        <v>15822</v>
      </c>
      <c r="C67" s="3">
        <v>15752</v>
      </c>
      <c r="D67" s="14">
        <v>10807</v>
      </c>
      <c r="E67" s="14">
        <v>4945</v>
      </c>
      <c r="F67" s="14">
        <v>4945</v>
      </c>
      <c r="G67" s="14">
        <v>0</v>
      </c>
      <c r="H67" s="14">
        <v>0</v>
      </c>
      <c r="I67" s="14">
        <v>0</v>
      </c>
    </row>
    <row r="68" spans="1:9" ht="15.75">
      <c r="A68" s="30" t="s">
        <v>76</v>
      </c>
      <c r="B68" s="3">
        <v>20460</v>
      </c>
      <c r="C68" s="3">
        <v>14755</v>
      </c>
      <c r="D68" s="14">
        <v>9363</v>
      </c>
      <c r="E68" s="14">
        <v>5392</v>
      </c>
      <c r="F68" s="14">
        <v>5392</v>
      </c>
      <c r="G68" s="14">
        <v>0</v>
      </c>
      <c r="H68" s="14">
        <v>0</v>
      </c>
      <c r="I68" s="14">
        <v>0</v>
      </c>
    </row>
    <row r="69" spans="1:9" ht="16.5" thickBot="1">
      <c r="A69" s="20" t="s">
        <v>77</v>
      </c>
      <c r="B69" s="1">
        <v>408</v>
      </c>
      <c r="C69" s="1">
        <v>407</v>
      </c>
      <c r="D69" s="16">
        <v>98</v>
      </c>
      <c r="E69" s="16">
        <v>310</v>
      </c>
      <c r="F69" s="16">
        <v>310</v>
      </c>
      <c r="G69" s="16">
        <v>0</v>
      </c>
      <c r="H69" s="16">
        <v>0</v>
      </c>
      <c r="I69" s="16">
        <v>0</v>
      </c>
    </row>
    <row r="70" ht="15">
      <c r="A70" s="44" t="s">
        <v>100</v>
      </c>
    </row>
    <row r="72" ht="15">
      <c r="A72" t="s">
        <v>117</v>
      </c>
    </row>
  </sheetData>
  <mergeCells count="5">
    <mergeCell ref="F7:I7"/>
    <mergeCell ref="A1:H1"/>
    <mergeCell ref="A2:H2"/>
    <mergeCell ref="A3:H3"/>
    <mergeCell ref="A4:H4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1">
      <selection activeCell="A1" sqref="A1:H1"/>
    </sheetView>
  </sheetViews>
  <sheetFormatPr defaultColWidth="8.88671875" defaultRowHeight="15"/>
  <cols>
    <col min="1" max="1" width="15.6640625" style="0" customWidth="1"/>
    <col min="2" max="2" width="12.4453125" style="0" customWidth="1"/>
    <col min="3" max="3" width="12.99609375" style="0" customWidth="1"/>
    <col min="4" max="4" width="11.3359375" style="0" customWidth="1"/>
    <col min="8" max="8" width="9.99609375" style="0" customWidth="1"/>
    <col min="9" max="9" width="11.996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23"/>
    </row>
    <row r="2" spans="1:9" ht="15.75">
      <c r="A2" s="56" t="s">
        <v>1</v>
      </c>
      <c r="B2" s="56"/>
      <c r="C2" s="56"/>
      <c r="D2" s="56"/>
      <c r="E2" s="56"/>
      <c r="F2" s="56"/>
      <c r="G2" s="56"/>
      <c r="H2" s="56"/>
      <c r="I2" s="23"/>
    </row>
    <row r="3" spans="1:9" ht="15.75">
      <c r="A3" s="56" t="s">
        <v>114</v>
      </c>
      <c r="B3" s="56"/>
      <c r="C3" s="56"/>
      <c r="D3" s="56"/>
      <c r="E3" s="56"/>
      <c r="F3" s="56"/>
      <c r="G3" s="56"/>
      <c r="H3" s="56"/>
      <c r="I3" s="23"/>
    </row>
    <row r="4" spans="1:9" ht="15.75">
      <c r="A4" s="56" t="s">
        <v>115</v>
      </c>
      <c r="B4" s="56"/>
      <c r="C4" s="56"/>
      <c r="D4" s="56"/>
      <c r="E4" s="56"/>
      <c r="F4" s="56"/>
      <c r="G4" s="56"/>
      <c r="H4" s="56"/>
      <c r="I4" s="23"/>
    </row>
    <row r="5" spans="1:8" ht="15.75">
      <c r="A5" s="56" t="s">
        <v>110</v>
      </c>
      <c r="B5" s="56"/>
      <c r="C5" s="56"/>
      <c r="D5" s="56"/>
      <c r="E5" s="56"/>
      <c r="F5" s="56"/>
      <c r="G5" s="56"/>
      <c r="H5" s="56"/>
    </row>
    <row r="6" ht="15.75" thickBot="1"/>
    <row r="7" spans="1:9" ht="16.5" thickBot="1">
      <c r="A7" s="2"/>
      <c r="B7" s="32"/>
      <c r="C7" s="2"/>
      <c r="D7" s="33"/>
      <c r="E7" s="34"/>
      <c r="F7" s="60" t="s">
        <v>11</v>
      </c>
      <c r="G7" s="60"/>
      <c r="H7" s="60"/>
      <c r="I7" s="61"/>
    </row>
    <row r="8" spans="1:9" ht="95.25" thickBot="1">
      <c r="A8" s="35" t="s">
        <v>2</v>
      </c>
      <c r="B8" s="36" t="s">
        <v>101</v>
      </c>
      <c r="C8" s="35" t="s">
        <v>88</v>
      </c>
      <c r="D8" s="35" t="s">
        <v>107</v>
      </c>
      <c r="E8" s="35" t="s">
        <v>18</v>
      </c>
      <c r="F8" s="20" t="s">
        <v>12</v>
      </c>
      <c r="G8" s="35" t="s">
        <v>13</v>
      </c>
      <c r="H8" s="35" t="s">
        <v>14</v>
      </c>
      <c r="I8" s="35" t="s">
        <v>15</v>
      </c>
    </row>
    <row r="9" spans="1:9" ht="15.75">
      <c r="A9" s="25" t="s">
        <v>22</v>
      </c>
      <c r="B9" s="13">
        <f>TLEXACRL!B9</f>
        <v>2030071</v>
      </c>
      <c r="C9" s="13">
        <f>TLEXACRL!C9</f>
        <v>1940603</v>
      </c>
      <c r="D9" s="40">
        <f>TLEXACRL!D9/$C9</f>
        <v>0.5413142203737704</v>
      </c>
      <c r="E9" s="40">
        <f>TLEXACRL!E9/$C9</f>
        <v>0.45868423371498446</v>
      </c>
      <c r="F9" s="40">
        <f>TLEXACRL!F9/$C9</f>
        <v>0.4088780652199342</v>
      </c>
      <c r="G9" s="40">
        <f>TLEXACRL!G9/$C9</f>
        <v>0.02766820416128389</v>
      </c>
      <c r="H9" s="40">
        <f>TLEXACRL!H9/$C9</f>
        <v>0.0022822803015351413</v>
      </c>
      <c r="I9" s="40">
        <f>TLEXACRL!I9/$C9</f>
        <v>0.019854653424734477</v>
      </c>
    </row>
    <row r="10" spans="1:9" ht="15.75">
      <c r="A10" s="29" t="s">
        <v>78</v>
      </c>
      <c r="B10" s="18"/>
      <c r="C10" s="18"/>
      <c r="D10" s="45"/>
      <c r="E10" s="45"/>
      <c r="F10" s="45"/>
      <c r="G10" s="45"/>
      <c r="H10" s="45"/>
      <c r="I10" s="45"/>
    </row>
    <row r="11" spans="1:9" ht="15.75">
      <c r="A11" s="30" t="s">
        <v>23</v>
      </c>
      <c r="B11" s="3">
        <f>TLEXACRL!B11</f>
        <v>18844</v>
      </c>
      <c r="C11" s="3">
        <f>TLEXACRL!C11</f>
        <v>18699</v>
      </c>
      <c r="D11" s="46">
        <f>TLEXACRL!D11/$C11</f>
        <v>0.510294668164073</v>
      </c>
      <c r="E11" s="46">
        <f>TLEXACRL!E11/$C11</f>
        <v>0.48970533183592707</v>
      </c>
      <c r="F11" s="46">
        <f>TLEXACRL!F11/$C11</f>
        <v>0.48970533183592707</v>
      </c>
      <c r="G11" s="46">
        <f>TLEXACRL!G11/$C11</f>
        <v>0</v>
      </c>
      <c r="H11" s="46">
        <f>TLEXACRL!H11/$C11</f>
        <v>0</v>
      </c>
      <c r="I11" s="46">
        <f>TLEXACRL!I11/$C11</f>
        <v>0</v>
      </c>
    </row>
    <row r="12" spans="1:9" ht="15.75">
      <c r="A12" s="30" t="s">
        <v>24</v>
      </c>
      <c r="B12" s="3">
        <f>TLEXACRL!B12</f>
        <v>5334</v>
      </c>
      <c r="C12" s="3">
        <f>TLEXACRL!C12</f>
        <v>5142</v>
      </c>
      <c r="D12" s="46">
        <f>TLEXACRL!D12/$C12</f>
        <v>0.6820303383897316</v>
      </c>
      <c r="E12" s="46">
        <f>TLEXACRL!E12/$C12</f>
        <v>0.31796966161026835</v>
      </c>
      <c r="F12" s="46">
        <f>TLEXACRL!F12/$C12</f>
        <v>0.22987164527421236</v>
      </c>
      <c r="G12" s="46">
        <f>TLEXACRL!G12/$C12</f>
        <v>0</v>
      </c>
      <c r="H12" s="46">
        <f>TLEXACRL!H12/$C12</f>
        <v>0.088098016336056</v>
      </c>
      <c r="I12" s="46">
        <f>TLEXACRL!I12/$C12</f>
        <v>0</v>
      </c>
    </row>
    <row r="13" spans="1:9" ht="15.75">
      <c r="A13" s="30" t="s">
        <v>25</v>
      </c>
      <c r="B13" s="3">
        <f>TLEXACRL!B13</f>
        <v>47792</v>
      </c>
      <c r="C13" s="3">
        <f>TLEXACRL!C13</f>
        <v>45682</v>
      </c>
      <c r="D13" s="46">
        <f>TLEXACRL!D13/$C13</f>
        <v>0.6103935904732718</v>
      </c>
      <c r="E13" s="46">
        <f>TLEXACRL!E13/$C13</f>
        <v>0.3895845190665908</v>
      </c>
      <c r="F13" s="46">
        <f>TLEXACRL!F13/$C13</f>
        <v>0.36491397049165974</v>
      </c>
      <c r="G13" s="46">
        <f>TLEXACRL!G13/$C13</f>
        <v>0.02221881703953417</v>
      </c>
      <c r="H13" s="46">
        <f>TLEXACRL!H13/$C13</f>
        <v>0.002451731535396874</v>
      </c>
      <c r="I13" s="46">
        <f>TLEXACRL!I13/$C13</f>
        <v>0</v>
      </c>
    </row>
    <row r="14" spans="1:9" ht="15.75">
      <c r="A14" s="30" t="s">
        <v>26</v>
      </c>
      <c r="B14" s="3">
        <f>TLEXACRL!B14</f>
        <v>11162</v>
      </c>
      <c r="C14" s="3">
        <f>TLEXACRL!C14</f>
        <v>10708</v>
      </c>
      <c r="D14" s="46">
        <f>TLEXACRL!D14/$C14</f>
        <v>0.5975905864774</v>
      </c>
      <c r="E14" s="46">
        <f>TLEXACRL!E14/$C14</f>
        <v>0.4024094135225999</v>
      </c>
      <c r="F14" s="46">
        <f>TLEXACRL!F14/$C14</f>
        <v>0.4024094135225999</v>
      </c>
      <c r="G14" s="46">
        <f>TLEXACRL!G14/$C14</f>
        <v>0</v>
      </c>
      <c r="H14" s="46">
        <f>TLEXACRL!H14/$C14</f>
        <v>0</v>
      </c>
      <c r="I14" s="46">
        <f>TLEXACRL!I14/$C14</f>
        <v>0</v>
      </c>
    </row>
    <row r="15" spans="1:9" ht="15.75">
      <c r="A15" s="30" t="s">
        <v>27</v>
      </c>
      <c r="B15" s="3">
        <f>TLEXACRL!B15</f>
        <v>449650</v>
      </c>
      <c r="C15" s="3">
        <f>TLEXACRL!C15</f>
        <v>440499</v>
      </c>
      <c r="D15" s="46">
        <f>TLEXACRL!D15/$C15</f>
        <v>0.4985278059655073</v>
      </c>
      <c r="E15" s="46">
        <f>TLEXACRL!E15/$C15</f>
        <v>0.5014699238817796</v>
      </c>
      <c r="F15" s="46">
        <f>TLEXACRL!F15/$C15</f>
        <v>0.4511746905214314</v>
      </c>
      <c r="G15" s="46">
        <f>TLEXACRL!G15/$C15</f>
        <v>0.05029523336034815</v>
      </c>
      <c r="H15" s="46">
        <f>TLEXACRL!H15/$C15</f>
        <v>0</v>
      </c>
      <c r="I15" s="46">
        <f>TLEXACRL!I15/$C15</f>
        <v>0</v>
      </c>
    </row>
    <row r="16" spans="1:9" ht="15.75">
      <c r="A16" s="30" t="s">
        <v>28</v>
      </c>
      <c r="B16" s="3">
        <f>TLEXACRL!B16</f>
        <v>13534</v>
      </c>
      <c r="C16" s="3">
        <f>TLEXACRL!C16</f>
        <v>13375</v>
      </c>
      <c r="D16" s="46">
        <f>TLEXACRL!D16/$C16</f>
        <v>0.6438130841121495</v>
      </c>
      <c r="E16" s="46">
        <f>TLEXACRL!E16/$C16</f>
        <v>0.35618691588785045</v>
      </c>
      <c r="F16" s="46">
        <f>TLEXACRL!F16/$C16</f>
        <v>0.35618691588785045</v>
      </c>
      <c r="G16" s="46">
        <f>TLEXACRL!G16/$C16</f>
        <v>0</v>
      </c>
      <c r="H16" s="46">
        <f>TLEXACRL!H16/$C16</f>
        <v>0</v>
      </c>
      <c r="I16" s="46">
        <f>TLEXACRL!I16/$C16</f>
        <v>0</v>
      </c>
    </row>
    <row r="17" spans="1:9" ht="15.75">
      <c r="A17" s="30" t="s">
        <v>29</v>
      </c>
      <c r="B17" s="3">
        <f>TLEXACRL!B17</f>
        <v>21014</v>
      </c>
      <c r="C17" s="3">
        <f>TLEXACRL!C17</f>
        <v>20875</v>
      </c>
      <c r="D17" s="46">
        <f>TLEXACRL!D17/$C17</f>
        <v>0.597940119760479</v>
      </c>
      <c r="E17" s="46">
        <f>TLEXACRL!E17/$C17</f>
        <v>0.4021077844311377</v>
      </c>
      <c r="F17" s="46">
        <f>TLEXACRL!F17/$C17</f>
        <v>0.39904191616766466</v>
      </c>
      <c r="G17" s="46">
        <f>TLEXACRL!G17/$C17</f>
        <v>0.0030179640718562876</v>
      </c>
      <c r="H17" s="46">
        <f>TLEXACRL!H17/$C17</f>
        <v>0</v>
      </c>
      <c r="I17" s="46">
        <f>TLEXACRL!I17/$C17</f>
        <v>0</v>
      </c>
    </row>
    <row r="18" spans="1:9" ht="15.75">
      <c r="A18" s="30" t="s">
        <v>30</v>
      </c>
      <c r="B18" s="3">
        <f>TLEXACRL!B18</f>
        <v>5597</v>
      </c>
      <c r="C18" s="3">
        <f>TLEXACRL!C18</f>
        <v>5597</v>
      </c>
      <c r="D18" s="46">
        <f>TLEXACRL!D18/$C18</f>
        <v>0.5410041093442916</v>
      </c>
      <c r="E18" s="46">
        <f>TLEXACRL!E18/$C18</f>
        <v>0.4589958906557084</v>
      </c>
      <c r="F18" s="46">
        <f>TLEXACRL!F18/$C18</f>
        <v>0.4589958906557084</v>
      </c>
      <c r="G18" s="46">
        <f>TLEXACRL!G18/$C18</f>
        <v>0</v>
      </c>
      <c r="H18" s="46">
        <f>TLEXACRL!H18/$C18</f>
        <v>0</v>
      </c>
      <c r="I18" s="46">
        <f>TLEXACRL!I18/$C18</f>
        <v>0</v>
      </c>
    </row>
    <row r="19" spans="1:9" ht="15.75">
      <c r="A19" s="30" t="s">
        <v>31</v>
      </c>
      <c r="B19" s="3">
        <f>TLEXACRL!B19</f>
        <v>16589</v>
      </c>
      <c r="C19" s="3">
        <f>TLEXACRL!C19</f>
        <v>13266</v>
      </c>
      <c r="D19" s="46">
        <f>TLEXACRL!D19/$C19</f>
        <v>0.561661390019599</v>
      </c>
      <c r="E19" s="46">
        <f>TLEXACRL!E19/$C19</f>
        <v>0.43833860998040103</v>
      </c>
      <c r="F19" s="46">
        <f>TLEXACRL!F19/$C19</f>
        <v>0.43826322930800543</v>
      </c>
      <c r="G19" s="46">
        <f>TLEXACRL!G19/$C19</f>
        <v>0</v>
      </c>
      <c r="H19" s="46">
        <f>TLEXACRL!H19/$C19</f>
        <v>7.538067239559776E-05</v>
      </c>
      <c r="I19" s="46">
        <f>TLEXACRL!I19/$C19</f>
        <v>0</v>
      </c>
    </row>
    <row r="20" spans="1:9" ht="15.75">
      <c r="A20" s="30" t="s">
        <v>32</v>
      </c>
      <c r="B20" s="3">
        <f>TLEXACRL!B20</f>
        <v>58118</v>
      </c>
      <c r="C20" s="3">
        <f>TLEXACRL!C20</f>
        <v>57430</v>
      </c>
      <c r="D20" s="46">
        <f>TLEXACRL!D20/$C20</f>
        <v>0.40839282604910326</v>
      </c>
      <c r="E20" s="46">
        <f>TLEXACRL!E20/$C20</f>
        <v>0.5915897614487202</v>
      </c>
      <c r="F20" s="46">
        <f>TLEXACRL!F20/$C20</f>
        <v>0.5915897614487202</v>
      </c>
      <c r="G20" s="46">
        <f>TLEXACRL!G20/$C20</f>
        <v>0</v>
      </c>
      <c r="H20" s="46">
        <f>TLEXACRL!H20/$C20</f>
        <v>0</v>
      </c>
      <c r="I20" s="46">
        <f>TLEXACRL!I20/$C20</f>
        <v>0</v>
      </c>
    </row>
    <row r="21" spans="1:9" ht="15.75">
      <c r="A21" s="29" t="s">
        <v>78</v>
      </c>
      <c r="B21" s="18"/>
      <c r="C21" s="18"/>
      <c r="D21" s="45"/>
      <c r="E21" s="45"/>
      <c r="F21" s="45"/>
      <c r="G21" s="45"/>
      <c r="H21" s="45"/>
      <c r="I21" s="45"/>
    </row>
    <row r="22" spans="1:9" ht="15.75">
      <c r="A22" s="30" t="s">
        <v>33</v>
      </c>
      <c r="B22" s="3">
        <f>TLEXACRL!B22</f>
        <v>55922</v>
      </c>
      <c r="C22" s="3">
        <f>TLEXACRL!C22</f>
        <v>55275</v>
      </c>
      <c r="D22" s="46">
        <f>TLEXACRL!D22/$C22</f>
        <v>0.5530348258706468</v>
      </c>
      <c r="E22" s="46">
        <f>TLEXACRL!E22/$C22</f>
        <v>0.4469651741293532</v>
      </c>
      <c r="F22" s="46">
        <f>TLEXACRL!F22/$C22</f>
        <v>0.4469651741293532</v>
      </c>
      <c r="G22" s="46">
        <f>TLEXACRL!G22/$C22</f>
        <v>0</v>
      </c>
      <c r="H22" s="46">
        <f>TLEXACRL!H22/$C22</f>
        <v>0</v>
      </c>
      <c r="I22" s="46">
        <f>TLEXACRL!I22/$C22</f>
        <v>0</v>
      </c>
    </row>
    <row r="23" spans="1:9" ht="15.75">
      <c r="A23" s="30" t="s">
        <v>34</v>
      </c>
      <c r="B23" s="3" t="str">
        <f>TLEXACRL!B23</f>
        <v>.</v>
      </c>
      <c r="C23" s="3" t="str">
        <f>TLEXACRL!C23</f>
        <v>.</v>
      </c>
      <c r="D23" s="54" t="s">
        <v>78</v>
      </c>
      <c r="E23" s="54" t="s">
        <v>78</v>
      </c>
      <c r="F23" s="54" t="s">
        <v>78</v>
      </c>
      <c r="G23" s="54" t="s">
        <v>78</v>
      </c>
      <c r="H23" s="54" t="s">
        <v>78</v>
      </c>
      <c r="I23" s="54" t="s">
        <v>78</v>
      </c>
    </row>
    <row r="24" spans="1:9" ht="15.75">
      <c r="A24" s="30" t="s">
        <v>35</v>
      </c>
      <c r="B24" s="3">
        <f>TLEXACRL!B24</f>
        <v>9776</v>
      </c>
      <c r="C24" s="3">
        <f>TLEXACRL!C24</f>
        <v>9776</v>
      </c>
      <c r="D24" s="46">
        <f>TLEXACRL!D24/$C24</f>
        <v>0.4918166939443535</v>
      </c>
      <c r="E24" s="46">
        <f>TLEXACRL!E24/$C24</f>
        <v>0.5081833060556464</v>
      </c>
      <c r="F24" s="46">
        <f>TLEXACRL!F24/$C24</f>
        <v>0.23649754500818332</v>
      </c>
      <c r="G24" s="46">
        <f>TLEXACRL!G24/$C24</f>
        <v>0</v>
      </c>
      <c r="H24" s="46">
        <f>TLEXACRL!H24/$C24</f>
        <v>0</v>
      </c>
      <c r="I24" s="46">
        <f>TLEXACRL!I24/$C24</f>
        <v>0.27168576104746317</v>
      </c>
    </row>
    <row r="25" spans="1:9" ht="15.75">
      <c r="A25" s="30" t="s">
        <v>36</v>
      </c>
      <c r="B25" s="3">
        <f>TLEXACRL!B25</f>
        <v>1681</v>
      </c>
      <c r="C25" s="3">
        <f>TLEXACRL!C25</f>
        <v>1681</v>
      </c>
      <c r="D25" s="46">
        <f>TLEXACRL!D25/$C25</f>
        <v>0.3456276026174896</v>
      </c>
      <c r="E25" s="46">
        <f>TLEXACRL!E25/$C25</f>
        <v>0.65377751338489</v>
      </c>
      <c r="F25" s="46">
        <f>TLEXACRL!F25/$C25</f>
        <v>0.65377751338489</v>
      </c>
      <c r="G25" s="46">
        <f>TLEXACRL!G25/$C25</f>
        <v>0</v>
      </c>
      <c r="H25" s="46">
        <f>TLEXACRL!H25/$C25</f>
        <v>0</v>
      </c>
      <c r="I25" s="46">
        <f>TLEXACRL!I25/$C25</f>
        <v>0</v>
      </c>
    </row>
    <row r="26" spans="1:9" ht="15.75">
      <c r="A26" s="30" t="s">
        <v>37</v>
      </c>
      <c r="B26" s="3">
        <f>TLEXACRL!B26</f>
        <v>37895</v>
      </c>
      <c r="C26" s="3">
        <f>TLEXACRL!C26</f>
        <v>36747</v>
      </c>
      <c r="D26" s="46">
        <f>TLEXACRL!D26/$C26</f>
        <v>0.35945791493183116</v>
      </c>
      <c r="E26" s="46">
        <f>TLEXACRL!E26/$C26</f>
        <v>0.640514871962337</v>
      </c>
      <c r="F26" s="46">
        <f>TLEXACRL!F26/$C26</f>
        <v>0.5311998258361227</v>
      </c>
      <c r="G26" s="46">
        <f>TLEXACRL!G26/$C26</f>
        <v>0.10931504612621439</v>
      </c>
      <c r="H26" s="46">
        <f>TLEXACRL!H26/$C26</f>
        <v>0</v>
      </c>
      <c r="I26" s="46">
        <f>TLEXACRL!I26/$C26</f>
        <v>0</v>
      </c>
    </row>
    <row r="27" spans="1:9" ht="15.75">
      <c r="A27" s="30" t="s">
        <v>38</v>
      </c>
      <c r="B27" s="3">
        <f>TLEXACRL!B27</f>
        <v>52686</v>
      </c>
      <c r="C27" s="3">
        <f>TLEXACRL!C27</f>
        <v>52509</v>
      </c>
      <c r="D27" s="46">
        <f>TLEXACRL!D27/$C27</f>
        <v>0.6469938486735607</v>
      </c>
      <c r="E27" s="46">
        <f>TLEXACRL!E27/$C27</f>
        <v>0.35300615132643925</v>
      </c>
      <c r="F27" s="46">
        <f>TLEXACRL!F27/$C27</f>
        <v>0.35300615132643925</v>
      </c>
      <c r="G27" s="46">
        <f>TLEXACRL!G27/$C27</f>
        <v>0</v>
      </c>
      <c r="H27" s="46">
        <f>TLEXACRL!H27/$C27</f>
        <v>0</v>
      </c>
      <c r="I27" s="46">
        <f>TLEXACRL!I27/$C27</f>
        <v>0</v>
      </c>
    </row>
    <row r="28" spans="1:9" ht="15.75">
      <c r="A28" s="30" t="s">
        <v>39</v>
      </c>
      <c r="B28" s="3">
        <f>TLEXACRL!B28</f>
        <v>19969</v>
      </c>
      <c r="C28" s="3">
        <f>TLEXACRL!C28</f>
        <v>19791</v>
      </c>
      <c r="D28" s="46">
        <f>TLEXACRL!D28/$C28</f>
        <v>0.7434692537011773</v>
      </c>
      <c r="E28" s="46">
        <f>TLEXACRL!E28/$C28</f>
        <v>0.2565307462988227</v>
      </c>
      <c r="F28" s="46">
        <f>TLEXACRL!F28/$C28</f>
        <v>0.2565307462988227</v>
      </c>
      <c r="G28" s="46">
        <f>TLEXACRL!G28/$C28</f>
        <v>0</v>
      </c>
      <c r="H28" s="46">
        <f>TLEXACRL!H28/$C28</f>
        <v>0</v>
      </c>
      <c r="I28" s="46">
        <f>TLEXACRL!I28/$C28</f>
        <v>0</v>
      </c>
    </row>
    <row r="29" spans="1:9" ht="15.75">
      <c r="A29" s="30" t="s">
        <v>40</v>
      </c>
      <c r="B29" s="3">
        <f>TLEXACRL!B29</f>
        <v>15300</v>
      </c>
      <c r="C29" s="3">
        <f>TLEXACRL!C29</f>
        <v>14994</v>
      </c>
      <c r="D29" s="46">
        <f>TLEXACRL!D29/$C29</f>
        <v>0.699813258636788</v>
      </c>
      <c r="E29" s="46">
        <f>TLEXACRL!E29/$C29</f>
        <v>0.30012004801920766</v>
      </c>
      <c r="F29" s="46">
        <f>TLEXACRL!F29/$C29</f>
        <v>0.30012004801920766</v>
      </c>
      <c r="G29" s="46">
        <f>TLEXACRL!G29/$C29</f>
        <v>0</v>
      </c>
      <c r="H29" s="46">
        <f>TLEXACRL!H29/$C29</f>
        <v>0</v>
      </c>
      <c r="I29" s="46">
        <f>TLEXACRL!I29/$C29</f>
        <v>0</v>
      </c>
    </row>
    <row r="30" spans="1:9" ht="15.75">
      <c r="A30" s="30" t="s">
        <v>41</v>
      </c>
      <c r="B30" s="3">
        <f>TLEXACRL!B30</f>
        <v>34923</v>
      </c>
      <c r="C30" s="3">
        <f>TLEXACRL!C30</f>
        <v>34652</v>
      </c>
      <c r="D30" s="46">
        <f>TLEXACRL!D30/$C30</f>
        <v>0.53771788064181</v>
      </c>
      <c r="E30" s="46">
        <f>TLEXACRL!E30/$C30</f>
        <v>0.46228211935819</v>
      </c>
      <c r="F30" s="46">
        <f>TLEXACRL!F30/$C30</f>
        <v>0.46228211935819</v>
      </c>
      <c r="G30" s="46">
        <f>TLEXACRL!G30/$C30</f>
        <v>0</v>
      </c>
      <c r="H30" s="46">
        <f>TLEXACRL!H30/$C30</f>
        <v>0</v>
      </c>
      <c r="I30" s="46">
        <f>TLEXACRL!I30/$C30</f>
        <v>0</v>
      </c>
    </row>
    <row r="31" spans="1:9" ht="15.75">
      <c r="A31" s="30" t="s">
        <v>42</v>
      </c>
      <c r="B31" s="3">
        <f>TLEXACRL!B31</f>
        <v>22834</v>
      </c>
      <c r="C31" s="3">
        <f>TLEXACRL!C31</f>
        <v>22509</v>
      </c>
      <c r="D31" s="46">
        <f>TLEXACRL!D31/$C31</f>
        <v>0.4859389577502332</v>
      </c>
      <c r="E31" s="46">
        <f>TLEXACRL!E31/$C31</f>
        <v>0.5140610422497668</v>
      </c>
      <c r="F31" s="46">
        <f>TLEXACRL!F31/$C31</f>
        <v>0.5140610422497668</v>
      </c>
      <c r="G31" s="46">
        <f>TLEXACRL!G31/$C31</f>
        <v>0</v>
      </c>
      <c r="H31" s="46">
        <f>TLEXACRL!H31/$C31</f>
        <v>0</v>
      </c>
      <c r="I31" s="46">
        <f>TLEXACRL!I31/$C31</f>
        <v>0</v>
      </c>
    </row>
    <row r="32" spans="1:9" ht="15.75">
      <c r="A32" s="29" t="s">
        <v>78</v>
      </c>
      <c r="B32" s="18"/>
      <c r="C32" s="18"/>
      <c r="D32" s="45"/>
      <c r="E32" s="45"/>
      <c r="F32" s="45"/>
      <c r="G32" s="45"/>
      <c r="H32" s="45"/>
      <c r="I32" s="45"/>
    </row>
    <row r="33" spans="1:9" ht="15.75">
      <c r="A33" s="30" t="s">
        <v>43</v>
      </c>
      <c r="B33" s="3">
        <f>TLEXACRL!B33</f>
        <v>9160</v>
      </c>
      <c r="C33" s="3">
        <f>TLEXACRL!C33</f>
        <v>8297</v>
      </c>
      <c r="D33" s="46">
        <f>TLEXACRL!D33/$C33</f>
        <v>0.7198987585874412</v>
      </c>
      <c r="E33" s="46">
        <f>TLEXACRL!E33/$C33</f>
        <v>0.28022176690370015</v>
      </c>
      <c r="F33" s="46">
        <f>TLEXACRL!F33/$C33</f>
        <v>0.28022176690370015</v>
      </c>
      <c r="G33" s="46">
        <f>TLEXACRL!G33/$C33</f>
        <v>0</v>
      </c>
      <c r="H33" s="46">
        <f>TLEXACRL!H33/$C33</f>
        <v>0</v>
      </c>
      <c r="I33" s="46">
        <f>TLEXACRL!I33/$C33</f>
        <v>0</v>
      </c>
    </row>
    <row r="34" spans="1:9" ht="15.75">
      <c r="A34" s="30" t="s">
        <v>44</v>
      </c>
      <c r="B34" s="3">
        <f>TLEXACRL!B34</f>
        <v>26134</v>
      </c>
      <c r="C34" s="3">
        <f>TLEXACRL!C34</f>
        <v>24978</v>
      </c>
      <c r="D34" s="46">
        <f>TLEXACRL!D34/$C34</f>
        <v>0.5552085835535271</v>
      </c>
      <c r="E34" s="46">
        <f>TLEXACRL!E34/$C34</f>
        <v>0.4447914164464729</v>
      </c>
      <c r="F34" s="46">
        <f>TLEXACRL!F34/$C34</f>
        <v>0.40675794699335416</v>
      </c>
      <c r="G34" s="46">
        <f>TLEXACRL!G34/$C34</f>
        <v>0.038073504684122024</v>
      </c>
      <c r="H34" s="46">
        <f>TLEXACRL!H34/$C34</f>
        <v>0</v>
      </c>
      <c r="I34" s="46">
        <f>TLEXACRL!I34/$C34</f>
        <v>0</v>
      </c>
    </row>
    <row r="35" spans="1:9" ht="15.75">
      <c r="A35" s="30" t="s">
        <v>45</v>
      </c>
      <c r="B35" s="3">
        <f>TLEXACRL!B35</f>
        <v>49377</v>
      </c>
      <c r="C35" s="3">
        <f>TLEXACRL!C35</f>
        <v>49202</v>
      </c>
      <c r="D35" s="46">
        <f>TLEXACRL!D35/$C35</f>
        <v>0.2800495914800211</v>
      </c>
      <c r="E35" s="46">
        <f>TLEXACRL!E35/$C35</f>
        <v>0.7199504085199788</v>
      </c>
      <c r="F35" s="46">
        <f>TLEXACRL!F35/$C35</f>
        <v>0.3698630136986301</v>
      </c>
      <c r="G35" s="46">
        <f>TLEXACRL!G35/$C35</f>
        <v>0.3500873948213487</v>
      </c>
      <c r="H35" s="46">
        <f>TLEXACRL!H35/$C35</f>
        <v>0</v>
      </c>
      <c r="I35" s="46">
        <f>TLEXACRL!I35/$C35</f>
        <v>0</v>
      </c>
    </row>
    <row r="36" spans="1:9" ht="15.75">
      <c r="A36" s="30" t="s">
        <v>46</v>
      </c>
      <c r="B36" s="3">
        <f>TLEXACRL!B36</f>
        <v>75111</v>
      </c>
      <c r="C36" s="3">
        <f>TLEXACRL!C36</f>
        <v>70126</v>
      </c>
      <c r="D36" s="46">
        <f>TLEXACRL!D36/$C36</f>
        <v>0.6158343553033112</v>
      </c>
      <c r="E36" s="46">
        <f>TLEXACRL!E36/$C36</f>
        <v>0.38415138465048626</v>
      </c>
      <c r="F36" s="46">
        <f>TLEXACRL!F36/$C36</f>
        <v>0.38415138465048626</v>
      </c>
      <c r="G36" s="46">
        <f>TLEXACRL!G36/$C36</f>
        <v>0</v>
      </c>
      <c r="H36" s="46">
        <f>TLEXACRL!H36/$C36</f>
        <v>0</v>
      </c>
      <c r="I36" s="46">
        <f>TLEXACRL!I36/$C36</f>
        <v>0</v>
      </c>
    </row>
    <row r="37" spans="1:9" ht="15.75">
      <c r="A37" s="30" t="s">
        <v>47</v>
      </c>
      <c r="B37" s="3">
        <f>TLEXACRL!B37</f>
        <v>36500</v>
      </c>
      <c r="C37" s="3">
        <f>TLEXACRL!C37</f>
        <v>34877</v>
      </c>
      <c r="D37" s="46">
        <f>TLEXACRL!D37/$C37</f>
        <v>0.6357771597327752</v>
      </c>
      <c r="E37" s="46">
        <f>TLEXACRL!E37/$C37</f>
        <v>0.36422284026722485</v>
      </c>
      <c r="F37" s="46">
        <f>TLEXACRL!F37/$C37</f>
        <v>0.2695759382974453</v>
      </c>
      <c r="G37" s="46">
        <f>TLEXACRL!G37/$C37</f>
        <v>0.08340740315967543</v>
      </c>
      <c r="H37" s="46">
        <f>TLEXACRL!H37/$C37</f>
        <v>0.01123949881010408</v>
      </c>
      <c r="I37" s="46">
        <f>TLEXACRL!I37/$C37</f>
        <v>0</v>
      </c>
    </row>
    <row r="38" spans="1:9" ht="15.75">
      <c r="A38" s="30" t="s">
        <v>48</v>
      </c>
      <c r="B38" s="3">
        <f>TLEXACRL!B38</f>
        <v>19833</v>
      </c>
      <c r="C38" s="3">
        <f>TLEXACRL!C38</f>
        <v>19750</v>
      </c>
      <c r="D38" s="46">
        <f>TLEXACRL!D38/$C38</f>
        <v>0.5935189873417721</v>
      </c>
      <c r="E38" s="46">
        <f>TLEXACRL!E38/$C38</f>
        <v>0.40648101265822784</v>
      </c>
      <c r="F38" s="46">
        <f>TLEXACRL!F38/$C38</f>
        <v>0.40648101265822784</v>
      </c>
      <c r="G38" s="46">
        <f>TLEXACRL!G38/$C38</f>
        <v>0</v>
      </c>
      <c r="H38" s="46">
        <f>TLEXACRL!H38/$C38</f>
        <v>0</v>
      </c>
      <c r="I38" s="46">
        <f>TLEXACRL!I38/$C38</f>
        <v>0</v>
      </c>
    </row>
    <row r="39" spans="1:9" ht="15.75">
      <c r="A39" s="30" t="s">
        <v>49</v>
      </c>
      <c r="B39" s="3">
        <f>TLEXACRL!B39</f>
        <v>40845</v>
      </c>
      <c r="C39" s="3">
        <f>TLEXACRL!C39</f>
        <v>40070</v>
      </c>
      <c r="D39" s="46">
        <f>TLEXACRL!D39/$C39</f>
        <v>0.7044172697778887</v>
      </c>
      <c r="E39" s="46">
        <f>TLEXACRL!E39/$C39</f>
        <v>0.2955827302221113</v>
      </c>
      <c r="F39" s="46">
        <f>TLEXACRL!F39/$C39</f>
        <v>0.2955827302221113</v>
      </c>
      <c r="G39" s="46">
        <f>TLEXACRL!G39/$C39</f>
        <v>0</v>
      </c>
      <c r="H39" s="46">
        <f>TLEXACRL!H39/$C39</f>
        <v>0</v>
      </c>
      <c r="I39" s="46">
        <f>TLEXACRL!I39/$C39</f>
        <v>0</v>
      </c>
    </row>
    <row r="40" spans="1:9" ht="15.75">
      <c r="A40" s="30" t="s">
        <v>50</v>
      </c>
      <c r="B40" s="3">
        <f>TLEXACRL!B40</f>
        <v>6169</v>
      </c>
      <c r="C40" s="3">
        <f>TLEXACRL!C40</f>
        <v>6141</v>
      </c>
      <c r="D40" s="46">
        <f>TLEXACRL!D40/$C40</f>
        <v>0.5375346034847744</v>
      </c>
      <c r="E40" s="46">
        <f>TLEXACRL!E40/$C40</f>
        <v>0.46246539651522556</v>
      </c>
      <c r="F40" s="46">
        <f>TLEXACRL!F40/$C40</f>
        <v>0.21201758671226184</v>
      </c>
      <c r="G40" s="46">
        <f>TLEXACRL!G40/$C40</f>
        <v>0</v>
      </c>
      <c r="H40" s="46">
        <f>TLEXACRL!H40/$C40</f>
        <v>0.25028496987461324</v>
      </c>
      <c r="I40" s="46">
        <f>TLEXACRL!I40/$C40</f>
        <v>0</v>
      </c>
    </row>
    <row r="41" spans="1:9" ht="15.75">
      <c r="A41" s="30" t="s">
        <v>51</v>
      </c>
      <c r="B41" s="3">
        <f>TLEXACRL!B41</f>
        <v>10945</v>
      </c>
      <c r="C41" s="3">
        <f>TLEXACRL!C41</f>
        <v>9601</v>
      </c>
      <c r="D41" s="46">
        <f>TLEXACRL!D41/$C41</f>
        <v>0.63493386105614</v>
      </c>
      <c r="E41" s="46">
        <f>TLEXACRL!E41/$C41</f>
        <v>0.3651702947609624</v>
      </c>
      <c r="F41" s="46">
        <f>TLEXACRL!F41/$C41</f>
        <v>0.3545464014165191</v>
      </c>
      <c r="G41" s="46">
        <f>TLEXACRL!G41/$C41</f>
        <v>0</v>
      </c>
      <c r="H41" s="46">
        <f>TLEXACRL!H41/$C41</f>
        <v>0.010623893344443287</v>
      </c>
      <c r="I41" s="46">
        <f>TLEXACRL!I41/$C41</f>
        <v>0</v>
      </c>
    </row>
    <row r="42" spans="1:9" ht="15.75">
      <c r="A42" s="30" t="s">
        <v>52</v>
      </c>
      <c r="B42" s="3">
        <f>TLEXACRL!B42</f>
        <v>10636</v>
      </c>
      <c r="C42" s="3">
        <f>TLEXACRL!C42</f>
        <v>10182</v>
      </c>
      <c r="D42" s="46">
        <f>TLEXACRL!D42/$C42</f>
        <v>0.5567668434492241</v>
      </c>
      <c r="E42" s="46">
        <f>TLEXACRL!E42/$C42</f>
        <v>0.4431349440188568</v>
      </c>
      <c r="F42" s="46">
        <f>TLEXACRL!F42/$C42</f>
        <v>0.4431349440188568</v>
      </c>
      <c r="G42" s="46">
        <f>TLEXACRL!G42/$C42</f>
        <v>0</v>
      </c>
      <c r="H42" s="46">
        <f>TLEXACRL!H42/$C42</f>
        <v>0</v>
      </c>
      <c r="I42" s="46">
        <f>TLEXACRL!I42/$C42</f>
        <v>0</v>
      </c>
    </row>
    <row r="43" spans="1:9" ht="15.75">
      <c r="A43" s="29" t="s">
        <v>78</v>
      </c>
      <c r="B43" s="18"/>
      <c r="C43" s="18"/>
      <c r="D43" s="45"/>
      <c r="E43" s="45"/>
      <c r="F43" s="45"/>
      <c r="G43" s="45"/>
      <c r="H43" s="45"/>
      <c r="I43" s="45"/>
    </row>
    <row r="44" spans="1:9" ht="15.75">
      <c r="A44" s="30" t="s">
        <v>53</v>
      </c>
      <c r="B44" s="3">
        <f>TLEXACRL!B44</f>
        <v>6079</v>
      </c>
      <c r="C44" s="3">
        <f>TLEXACRL!C44</f>
        <v>5954</v>
      </c>
      <c r="D44" s="46">
        <f>TLEXACRL!D44/$C44</f>
        <v>0.6934833725226738</v>
      </c>
      <c r="E44" s="46">
        <f>TLEXACRL!E44/$C44</f>
        <v>0.30651662747732616</v>
      </c>
      <c r="F44" s="46">
        <f>TLEXACRL!F44/$C44</f>
        <v>0.30651662747732616</v>
      </c>
      <c r="G44" s="46">
        <f>TLEXACRL!G44/$C44</f>
        <v>0</v>
      </c>
      <c r="H44" s="46">
        <f>TLEXACRL!H44/$C44</f>
        <v>0</v>
      </c>
      <c r="I44" s="46">
        <f>TLEXACRL!I44/$C44</f>
        <v>0</v>
      </c>
    </row>
    <row r="45" spans="1:9" ht="15.75">
      <c r="A45" s="30" t="s">
        <v>54</v>
      </c>
      <c r="B45" s="3">
        <f>TLEXACRL!B45</f>
        <v>42418</v>
      </c>
      <c r="C45" s="3">
        <f>TLEXACRL!C45</f>
        <v>39854</v>
      </c>
      <c r="D45" s="46">
        <f>TLEXACRL!D45/$C45</f>
        <v>0.5725899533296532</v>
      </c>
      <c r="E45" s="46">
        <f>TLEXACRL!E45/$C45</f>
        <v>0.4273849550860641</v>
      </c>
      <c r="F45" s="46">
        <f>TLEXACRL!F45/$C45</f>
        <v>0.4273849550860641</v>
      </c>
      <c r="G45" s="46">
        <f>TLEXACRL!G45/$C45</f>
        <v>0</v>
      </c>
      <c r="H45" s="46">
        <f>TLEXACRL!H45/$C45</f>
        <v>0</v>
      </c>
      <c r="I45" s="46">
        <f>TLEXACRL!I45/$C45</f>
        <v>0</v>
      </c>
    </row>
    <row r="46" spans="1:9" ht="15.75">
      <c r="A46" s="30" t="s">
        <v>55</v>
      </c>
      <c r="B46" s="3">
        <f>TLEXACRL!B46</f>
        <v>16638</v>
      </c>
      <c r="C46" s="3">
        <f>TLEXACRL!C46</f>
        <v>16478</v>
      </c>
      <c r="D46" s="46">
        <f>TLEXACRL!D46/$C46</f>
        <v>0.7131326617307926</v>
      </c>
      <c r="E46" s="46">
        <f>TLEXACRL!E46/$C46</f>
        <v>0.2868673382692074</v>
      </c>
      <c r="F46" s="46">
        <f>TLEXACRL!F46/$C46</f>
        <v>0.2868673382692074</v>
      </c>
      <c r="G46" s="46">
        <f>TLEXACRL!G46/$C46</f>
        <v>0</v>
      </c>
      <c r="H46" s="46">
        <f>TLEXACRL!H46/$C46</f>
        <v>0</v>
      </c>
      <c r="I46" s="46">
        <f>TLEXACRL!I46/$C46</f>
        <v>0</v>
      </c>
    </row>
    <row r="47" spans="1:9" ht="15.75">
      <c r="A47" s="30" t="s">
        <v>56</v>
      </c>
      <c r="B47" s="3">
        <f>TLEXACRL!B47</f>
        <v>148749</v>
      </c>
      <c r="C47" s="3">
        <f>TLEXACRL!C47</f>
        <v>141546</v>
      </c>
      <c r="D47" s="46">
        <f>TLEXACRL!D47/$C47</f>
        <v>0.5190750710016532</v>
      </c>
      <c r="E47" s="46">
        <f>TLEXACRL!E47/$C47</f>
        <v>0.4809249289983468</v>
      </c>
      <c r="F47" s="46">
        <f>TLEXACRL!F47/$C47</f>
        <v>0.4809249289983468</v>
      </c>
      <c r="G47" s="46">
        <f>TLEXACRL!G47/$C47</f>
        <v>0</v>
      </c>
      <c r="H47" s="46">
        <f>TLEXACRL!H47/$C47</f>
        <v>0</v>
      </c>
      <c r="I47" s="46">
        <f>TLEXACRL!I47/$C47</f>
        <v>0</v>
      </c>
    </row>
    <row r="48" spans="1:9" ht="15.75">
      <c r="A48" s="30" t="s">
        <v>57</v>
      </c>
      <c r="B48" s="3">
        <f>TLEXACRL!B48</f>
        <v>40432</v>
      </c>
      <c r="C48" s="3">
        <f>TLEXACRL!C48</f>
        <v>38904</v>
      </c>
      <c r="D48" s="46">
        <f>TLEXACRL!D48/$C48</f>
        <v>0.4721622455274522</v>
      </c>
      <c r="E48" s="46">
        <f>TLEXACRL!E48/$C48</f>
        <v>0.5278377544725478</v>
      </c>
      <c r="F48" s="46">
        <f>TLEXACRL!F48/$C48</f>
        <v>0.5278377544725478</v>
      </c>
      <c r="G48" s="46">
        <f>TLEXACRL!G48/$C48</f>
        <v>0</v>
      </c>
      <c r="H48" s="46">
        <f>TLEXACRL!H48/$C48</f>
        <v>0</v>
      </c>
      <c r="I48" s="46">
        <f>TLEXACRL!I48/$C48</f>
        <v>0</v>
      </c>
    </row>
    <row r="49" spans="1:9" ht="15.75">
      <c r="A49" s="30" t="s">
        <v>58</v>
      </c>
      <c r="B49" s="3">
        <f>TLEXACRL!B49</f>
        <v>3376</v>
      </c>
      <c r="C49" s="3">
        <f>TLEXACRL!C49</f>
        <v>3353</v>
      </c>
      <c r="D49" s="46">
        <f>TLEXACRL!D49/$C49</f>
        <v>0.6215329555621831</v>
      </c>
      <c r="E49" s="46">
        <f>TLEXACRL!E49/$C49</f>
        <v>0.37846704443781687</v>
      </c>
      <c r="F49" s="46">
        <f>TLEXACRL!F49/$C49</f>
        <v>0.22189084402028034</v>
      </c>
      <c r="G49" s="46">
        <f>TLEXACRL!G49/$C49</f>
        <v>0</v>
      </c>
      <c r="H49" s="46">
        <f>TLEXACRL!H49/$C49</f>
        <v>0.15657620041753653</v>
      </c>
      <c r="I49" s="46">
        <f>TLEXACRL!I49/$C49</f>
        <v>0</v>
      </c>
    </row>
    <row r="50" spans="1:9" ht="15.75">
      <c r="A50" s="30" t="s">
        <v>59</v>
      </c>
      <c r="B50" s="3">
        <f>TLEXACRL!B50</f>
        <v>84292</v>
      </c>
      <c r="C50" s="3">
        <f>TLEXACRL!C50</f>
        <v>84044</v>
      </c>
      <c r="D50" s="46">
        <f>TLEXACRL!D50/$C50</f>
        <v>0.5170981866641283</v>
      </c>
      <c r="E50" s="46">
        <f>TLEXACRL!E50/$C50</f>
        <v>0.4829018133358717</v>
      </c>
      <c r="F50" s="46">
        <f>TLEXACRL!F50/$C50</f>
        <v>0.4829018133358717</v>
      </c>
      <c r="G50" s="46">
        <f>TLEXACRL!G50/$C50</f>
        <v>0</v>
      </c>
      <c r="H50" s="46">
        <f>TLEXACRL!H50/$C50</f>
        <v>0</v>
      </c>
      <c r="I50" s="46">
        <f>TLEXACRL!I50/$C50</f>
        <v>0</v>
      </c>
    </row>
    <row r="51" spans="1:9" ht="15.75">
      <c r="A51" s="30" t="s">
        <v>60</v>
      </c>
      <c r="B51" s="3">
        <f>TLEXACRL!B51</f>
        <v>15049</v>
      </c>
      <c r="C51" s="3">
        <f>TLEXACRL!C51</f>
        <v>14928</v>
      </c>
      <c r="D51" s="46">
        <f>TLEXACRL!D51/$C51</f>
        <v>0.5641747052518756</v>
      </c>
      <c r="E51" s="46">
        <f>TLEXACRL!E51/$C51</f>
        <v>0.4358252947481243</v>
      </c>
      <c r="F51" s="46">
        <f>TLEXACRL!F51/$C51</f>
        <v>0.4358252947481243</v>
      </c>
      <c r="G51" s="46">
        <f>TLEXACRL!G51/$C51</f>
        <v>0</v>
      </c>
      <c r="H51" s="46">
        <f>TLEXACRL!H51/$C51</f>
        <v>0</v>
      </c>
      <c r="I51" s="46">
        <f>TLEXACRL!I51/$C51</f>
        <v>0</v>
      </c>
    </row>
    <row r="52" spans="1:9" ht="15.75">
      <c r="A52" s="30" t="s">
        <v>61</v>
      </c>
      <c r="B52" s="3">
        <f>TLEXACRL!B52</f>
        <v>18708</v>
      </c>
      <c r="C52" s="3">
        <f>TLEXACRL!C52</f>
        <v>16171</v>
      </c>
      <c r="D52" s="46">
        <f>TLEXACRL!D52/$C52</f>
        <v>0.15490693216251314</v>
      </c>
      <c r="E52" s="46">
        <f>TLEXACRL!E52/$C52</f>
        <v>0.8450930678374868</v>
      </c>
      <c r="F52" s="46">
        <f>TLEXACRL!F52/$C52</f>
        <v>0.4132088306227197</v>
      </c>
      <c r="G52" s="46">
        <f>TLEXACRL!G52/$C52</f>
        <v>0</v>
      </c>
      <c r="H52" s="46">
        <f>TLEXACRL!H52/$C52</f>
        <v>0</v>
      </c>
      <c r="I52" s="46">
        <f>TLEXACRL!I52/$C52</f>
        <v>0.43188423721476715</v>
      </c>
    </row>
    <row r="53" spans="1:9" ht="15.75">
      <c r="A53" s="30" t="s">
        <v>62</v>
      </c>
      <c r="B53" s="3">
        <f>TLEXACRL!B53</f>
        <v>80857</v>
      </c>
      <c r="C53" s="3">
        <f>TLEXACRL!C53</f>
        <v>72333</v>
      </c>
      <c r="D53" s="46">
        <f>TLEXACRL!D53/$C53</f>
        <v>0.5790994428545754</v>
      </c>
      <c r="E53" s="46">
        <f>TLEXACRL!E53/$C53</f>
        <v>0.4209143820939267</v>
      </c>
      <c r="F53" s="46">
        <f>TLEXACRL!F53/$C53</f>
        <v>0.3562550979497601</v>
      </c>
      <c r="G53" s="46">
        <f>TLEXACRL!G53/$C53</f>
        <v>0.06465928414416657</v>
      </c>
      <c r="H53" s="46">
        <f>TLEXACRL!H53/$C53</f>
        <v>0</v>
      </c>
      <c r="I53" s="46">
        <f>TLEXACRL!I53/$C53</f>
        <v>0</v>
      </c>
    </row>
    <row r="54" spans="1:9" ht="15.75">
      <c r="A54" s="29" t="s">
        <v>78</v>
      </c>
      <c r="B54" s="18"/>
      <c r="C54" s="18"/>
      <c r="D54" s="45"/>
      <c r="E54" s="45"/>
      <c r="F54" s="45"/>
      <c r="G54" s="45"/>
      <c r="H54" s="45"/>
      <c r="I54" s="45"/>
    </row>
    <row r="55" spans="1:9" ht="15.75">
      <c r="A55" s="30" t="s">
        <v>63</v>
      </c>
      <c r="B55" s="3">
        <f>TLEXACRL!B55</f>
        <v>18929</v>
      </c>
      <c r="C55" s="3">
        <f>TLEXACRL!C55</f>
        <v>16143</v>
      </c>
      <c r="D55" s="46">
        <f>TLEXACRL!D55/$C55</f>
        <v>0.8746205785789506</v>
      </c>
      <c r="E55" s="46">
        <f>TLEXACRL!E55/$C55</f>
        <v>0.12537942142104938</v>
      </c>
      <c r="F55" s="46">
        <f>TLEXACRL!F55/$C55</f>
        <v>0.12537942142104938</v>
      </c>
      <c r="G55" s="46">
        <f>TLEXACRL!G55/$C55</f>
        <v>0</v>
      </c>
      <c r="H55" s="46">
        <f>TLEXACRL!H55/$C55</f>
        <v>0</v>
      </c>
      <c r="I55" s="46">
        <f>TLEXACRL!I55/$C55</f>
        <v>0</v>
      </c>
    </row>
    <row r="56" spans="1:9" ht="15.75">
      <c r="A56" s="30" t="s">
        <v>64</v>
      </c>
      <c r="B56" s="3">
        <f>TLEXACRL!B56</f>
        <v>13348</v>
      </c>
      <c r="C56" s="3">
        <f>TLEXACRL!C56</f>
        <v>10541</v>
      </c>
      <c r="D56" s="46">
        <f>TLEXACRL!D56/$C56</f>
        <v>0.6721373683711223</v>
      </c>
      <c r="E56" s="46">
        <f>TLEXACRL!E56/$C56</f>
        <v>0.32786263162887774</v>
      </c>
      <c r="F56" s="46">
        <f>TLEXACRL!F56/$C56</f>
        <v>0.28393890522720805</v>
      </c>
      <c r="G56" s="46">
        <f>TLEXACRL!G56/$C56</f>
        <v>0.04392372640166967</v>
      </c>
      <c r="H56" s="46">
        <f>TLEXACRL!H56/$C56</f>
        <v>0</v>
      </c>
      <c r="I56" s="46">
        <f>TLEXACRL!I56/$C56</f>
        <v>0</v>
      </c>
    </row>
    <row r="57" spans="1:9" ht="15.75">
      <c r="A57" s="30" t="s">
        <v>65</v>
      </c>
      <c r="B57" s="3">
        <f>TLEXACRL!B57</f>
        <v>20003</v>
      </c>
      <c r="C57" s="3">
        <f>TLEXACRL!C57</f>
        <v>19935</v>
      </c>
      <c r="D57" s="46">
        <f>TLEXACRL!D57/$C57</f>
        <v>0.44268873839979933</v>
      </c>
      <c r="E57" s="46">
        <f>TLEXACRL!E57/$C57</f>
        <v>0.5573112616002006</v>
      </c>
      <c r="F57" s="46">
        <f>TLEXACRL!F57/$C57</f>
        <v>0.3840983195385001</v>
      </c>
      <c r="G57" s="46">
        <f>TLEXACRL!G57/$C57</f>
        <v>0</v>
      </c>
      <c r="H57" s="46">
        <f>TLEXACRL!H57/$C57</f>
        <v>0</v>
      </c>
      <c r="I57" s="46">
        <f>TLEXACRL!I57/$C57</f>
        <v>0.17316277903185354</v>
      </c>
    </row>
    <row r="58" spans="1:9" ht="15.75">
      <c r="A58" s="30" t="s">
        <v>66</v>
      </c>
      <c r="B58" s="3">
        <f>TLEXACRL!B58</f>
        <v>2791</v>
      </c>
      <c r="C58" s="3">
        <f>TLEXACRL!C58</f>
        <v>2785</v>
      </c>
      <c r="D58" s="46">
        <f>TLEXACRL!D58/$C58</f>
        <v>0.19425493716337522</v>
      </c>
      <c r="E58" s="46">
        <f>TLEXACRL!E58/$C58</f>
        <v>0.8057450628366247</v>
      </c>
      <c r="F58" s="46">
        <f>TLEXACRL!F58/$C58</f>
        <v>0.5928186714542191</v>
      </c>
      <c r="G58" s="46">
        <f>TLEXACRL!G58/$C58</f>
        <v>0</v>
      </c>
      <c r="H58" s="46">
        <f>TLEXACRL!H58/$C58</f>
        <v>0.2132854578096948</v>
      </c>
      <c r="I58" s="46">
        <f>TLEXACRL!I58/$C58</f>
        <v>0</v>
      </c>
    </row>
    <row r="59" spans="1:9" ht="15.75">
      <c r="A59" s="30" t="s">
        <v>67</v>
      </c>
      <c r="B59" s="3">
        <f>TLEXACRL!B59</f>
        <v>68660</v>
      </c>
      <c r="C59" s="3">
        <f>TLEXACRL!C59</f>
        <v>51415</v>
      </c>
      <c r="D59" s="46">
        <f>TLEXACRL!D59/$C59</f>
        <v>0.6571623067198289</v>
      </c>
      <c r="E59" s="46">
        <f>TLEXACRL!E59/$C59</f>
        <v>0.34283769328017116</v>
      </c>
      <c r="F59" s="46">
        <f>TLEXACRL!F59/$C59</f>
        <v>0.011825342798794125</v>
      </c>
      <c r="G59" s="46">
        <f>TLEXACRL!G59/$C59</f>
        <v>0</v>
      </c>
      <c r="H59" s="46">
        <f>TLEXACRL!H59/$C59</f>
        <v>0</v>
      </c>
      <c r="I59" s="46">
        <f>TLEXACRL!I59/$C59</f>
        <v>0.331012350481377</v>
      </c>
    </row>
    <row r="60" spans="1:9" ht="15.75">
      <c r="A60" s="30" t="s">
        <v>68</v>
      </c>
      <c r="B60" s="3">
        <f>TLEXACRL!B60</f>
        <v>135861</v>
      </c>
      <c r="C60" s="3">
        <f>TLEXACRL!C60</f>
        <v>132258</v>
      </c>
      <c r="D60" s="46">
        <f>TLEXACRL!D60/$C60</f>
        <v>0.5551497829998941</v>
      </c>
      <c r="E60" s="46">
        <f>TLEXACRL!E60/$C60</f>
        <v>0.44485021700010585</v>
      </c>
      <c r="F60" s="46">
        <f>TLEXACRL!F60/$C60</f>
        <v>0.44485021700010585</v>
      </c>
      <c r="G60" s="46">
        <f>TLEXACRL!G60/$C60</f>
        <v>0</v>
      </c>
      <c r="H60" s="46">
        <f>TLEXACRL!H60/$C60</f>
        <v>0</v>
      </c>
      <c r="I60" s="46">
        <f>TLEXACRL!I60/$C60</f>
        <v>0</v>
      </c>
    </row>
    <row r="61" spans="1:9" ht="15.75">
      <c r="A61" s="30" t="s">
        <v>69</v>
      </c>
      <c r="B61" s="3">
        <f>TLEXACRL!B61</f>
        <v>8537</v>
      </c>
      <c r="C61" s="3">
        <f>TLEXACRL!C61</f>
        <v>8128</v>
      </c>
      <c r="D61" s="46">
        <f>TLEXACRL!D61/$C61</f>
        <v>0.7164124015748031</v>
      </c>
      <c r="E61" s="46">
        <f>TLEXACRL!E61/$C61</f>
        <v>0.2835875984251969</v>
      </c>
      <c r="F61" s="46">
        <f>TLEXACRL!F61/$C61</f>
        <v>0.2829724409448819</v>
      </c>
      <c r="G61" s="46">
        <f>TLEXACRL!G61/$C61</f>
        <v>0</v>
      </c>
      <c r="H61" s="46">
        <f>TLEXACRL!H61/$C61</f>
        <v>0.0006151574803149606</v>
      </c>
      <c r="I61" s="46">
        <f>TLEXACRL!I61/$C61</f>
        <v>0</v>
      </c>
    </row>
    <row r="62" spans="1:9" ht="15.75">
      <c r="A62" s="30" t="s">
        <v>71</v>
      </c>
      <c r="B62" s="3">
        <f>TLEXACRL!B62</f>
        <v>4907</v>
      </c>
      <c r="C62" s="3">
        <f>TLEXACRL!C62</f>
        <v>4850</v>
      </c>
      <c r="D62" s="46">
        <f>TLEXACRL!D62/$C62</f>
        <v>0.8045360824742268</v>
      </c>
      <c r="E62" s="46">
        <f>TLEXACRL!E62/$C62</f>
        <v>0.1954639175257732</v>
      </c>
      <c r="F62" s="46">
        <f>TLEXACRL!F62/$C62</f>
        <v>0.1954639175257732</v>
      </c>
      <c r="G62" s="46">
        <f>TLEXACRL!G62/$C62</f>
        <v>0</v>
      </c>
      <c r="H62" s="46">
        <f>TLEXACRL!H62/$C62</f>
        <v>0</v>
      </c>
      <c r="I62" s="46">
        <f>TLEXACRL!I62/$C62</f>
        <v>0</v>
      </c>
    </row>
    <row r="63" spans="1:9" ht="15.75">
      <c r="A63" s="30" t="s">
        <v>72</v>
      </c>
      <c r="B63" s="3">
        <f>TLEXACRL!B63</f>
        <v>473</v>
      </c>
      <c r="C63" s="3">
        <f>TLEXACRL!C63</f>
        <v>465</v>
      </c>
      <c r="D63" s="46">
        <f>TLEXACRL!D63/$C63</f>
        <v>0.7849462365591398</v>
      </c>
      <c r="E63" s="46">
        <f>TLEXACRL!E63/$C63</f>
        <v>0.21505376344086022</v>
      </c>
      <c r="F63" s="46">
        <f>TLEXACRL!F63/$C63</f>
        <v>0.21505376344086022</v>
      </c>
      <c r="G63" s="46">
        <f>TLEXACRL!G63/$C63</f>
        <v>0</v>
      </c>
      <c r="H63" s="46">
        <f>TLEXACRL!H63/$C63</f>
        <v>0</v>
      </c>
      <c r="I63" s="46">
        <f>TLEXACRL!I63/$C63</f>
        <v>0</v>
      </c>
    </row>
    <row r="64" spans="1:9" ht="15.75">
      <c r="A64" s="30" t="s">
        <v>73</v>
      </c>
      <c r="B64" s="3">
        <f>TLEXACRL!B64</f>
        <v>25245</v>
      </c>
      <c r="C64" s="3">
        <f>TLEXACRL!C64</f>
        <v>24946</v>
      </c>
      <c r="D64" s="46">
        <f>TLEXACRL!D64/$C64</f>
        <v>0.307424035917582</v>
      </c>
      <c r="E64" s="46">
        <f>TLEXACRL!E64/$C64</f>
        <v>0.692616050669446</v>
      </c>
      <c r="F64" s="46">
        <f>TLEXACRL!F64/$C64</f>
        <v>0.3551270744808787</v>
      </c>
      <c r="G64" s="46">
        <f>TLEXACRL!G64/$C64</f>
        <v>0</v>
      </c>
      <c r="H64" s="46">
        <f>TLEXACRL!H64/$C64</f>
        <v>0</v>
      </c>
      <c r="I64" s="46">
        <f>TLEXACRL!I64/$C64</f>
        <v>0.3374889761885673</v>
      </c>
    </row>
    <row r="65" spans="1:9" ht="15.75">
      <c r="A65" s="29" t="s">
        <v>78</v>
      </c>
      <c r="B65" s="18"/>
      <c r="C65" s="18"/>
      <c r="D65" s="45"/>
      <c r="E65" s="45"/>
      <c r="F65" s="45"/>
      <c r="G65" s="45"/>
      <c r="H65" s="45"/>
      <c r="I65" s="45"/>
    </row>
    <row r="66" spans="1:9" ht="15.75">
      <c r="A66" s="30" t="s">
        <v>74</v>
      </c>
      <c r="B66" s="3">
        <f>TLEXACRL!B66</f>
        <v>54699</v>
      </c>
      <c r="C66" s="3">
        <f>TLEXACRL!C66</f>
        <v>52227</v>
      </c>
      <c r="D66" s="46">
        <f>TLEXACRL!D66/$C66</f>
        <v>0.6107377410151837</v>
      </c>
      <c r="E66" s="46">
        <f>TLEXACRL!E66/$C66</f>
        <v>0.38926225898481626</v>
      </c>
      <c r="F66" s="46">
        <f>TLEXACRL!F66/$C66</f>
        <v>0.3715128190399602</v>
      </c>
      <c r="G66" s="46">
        <f>TLEXACRL!G66/$C66</f>
        <v>0.004174086200624198</v>
      </c>
      <c r="H66" s="46">
        <f>TLEXACRL!H66/$C66</f>
        <v>0.013556206559825378</v>
      </c>
      <c r="I66" s="46">
        <f>TLEXACRL!I66/$C66</f>
        <v>0</v>
      </c>
    </row>
    <row r="67" spans="1:9" ht="15.75">
      <c r="A67" s="30" t="s">
        <v>75</v>
      </c>
      <c r="B67" s="3">
        <f>TLEXACRL!B67</f>
        <v>15822</v>
      </c>
      <c r="C67" s="3">
        <f>TLEXACRL!C67</f>
        <v>15752</v>
      </c>
      <c r="D67" s="46">
        <f>TLEXACRL!D67/$C67</f>
        <v>0.6860716099542915</v>
      </c>
      <c r="E67" s="46">
        <f>TLEXACRL!E67/$C67</f>
        <v>0.3139283900457085</v>
      </c>
      <c r="F67" s="46">
        <f>TLEXACRL!F67/$C67</f>
        <v>0.3139283900457085</v>
      </c>
      <c r="G67" s="46">
        <f>TLEXACRL!G67/$C67</f>
        <v>0</v>
      </c>
      <c r="H67" s="46">
        <f>TLEXACRL!H67/$C67</f>
        <v>0</v>
      </c>
      <c r="I67" s="46">
        <f>TLEXACRL!I67/$C67</f>
        <v>0</v>
      </c>
    </row>
    <row r="68" spans="1:9" ht="15.75">
      <c r="A68" s="30" t="s">
        <v>76</v>
      </c>
      <c r="B68" s="3">
        <f>TLEXACRL!B68</f>
        <v>20460</v>
      </c>
      <c r="C68" s="3">
        <f>TLEXACRL!C68</f>
        <v>14755</v>
      </c>
      <c r="D68" s="46">
        <f>TLEXACRL!D68/$C68</f>
        <v>0.6345645543883429</v>
      </c>
      <c r="E68" s="46">
        <f>TLEXACRL!E68/$C68</f>
        <v>0.3654354456116571</v>
      </c>
      <c r="F68" s="46">
        <f>TLEXACRL!F68/$C68</f>
        <v>0.3654354456116571</v>
      </c>
      <c r="G68" s="46">
        <f>TLEXACRL!G68/$C68</f>
        <v>0</v>
      </c>
      <c r="H68" s="46">
        <f>TLEXACRL!H68/$C68</f>
        <v>0</v>
      </c>
      <c r="I68" s="46">
        <f>TLEXACRL!I68/$C68</f>
        <v>0</v>
      </c>
    </row>
    <row r="69" spans="1:9" ht="16.5" thickBot="1">
      <c r="A69" s="20" t="s">
        <v>77</v>
      </c>
      <c r="B69" s="1">
        <f>TLEXACRL!B69</f>
        <v>408</v>
      </c>
      <c r="C69" s="1">
        <f>TLEXACRL!C69</f>
        <v>407</v>
      </c>
      <c r="D69" s="47">
        <f>TLEXACRL!D69/$C69</f>
        <v>0.24078624078624078</v>
      </c>
      <c r="E69" s="47">
        <f>TLEXACRL!E69/$C69</f>
        <v>0.7616707616707616</v>
      </c>
      <c r="F69" s="47">
        <f>TLEXACRL!F69/$C69</f>
        <v>0.7616707616707616</v>
      </c>
      <c r="G69" s="47">
        <f>TLEXACRL!G69/$C69</f>
        <v>0</v>
      </c>
      <c r="H69" s="47">
        <f>TLEXACRL!H69/$C69</f>
        <v>0</v>
      </c>
      <c r="I69" s="47">
        <f>TLEXACRL!I69/$C69</f>
        <v>0</v>
      </c>
    </row>
    <row r="70" ht="15">
      <c r="A70" s="44" t="s">
        <v>100</v>
      </c>
    </row>
    <row r="72" ht="15">
      <c r="A72" t="s">
        <v>117</v>
      </c>
    </row>
  </sheetData>
  <mergeCells count="6">
    <mergeCell ref="F7:I7"/>
    <mergeCell ref="A1:H1"/>
    <mergeCell ref="A2:H2"/>
    <mergeCell ref="A3:H3"/>
    <mergeCell ref="A4:H4"/>
    <mergeCell ref="A5:H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selection activeCell="A1" sqref="A1:H1"/>
    </sheetView>
  </sheetViews>
  <sheetFormatPr defaultColWidth="8.88671875" defaultRowHeight="15"/>
  <cols>
    <col min="1" max="2" width="17.88671875" style="0" customWidth="1"/>
    <col min="3" max="3" width="9.99609375" style="0" bestFit="1" customWidth="1"/>
    <col min="4" max="4" width="8.99609375" style="0" bestFit="1" customWidth="1"/>
    <col min="5" max="5" width="11.6640625" style="0" customWidth="1"/>
    <col min="6" max="6" width="10.4453125" style="0" customWidth="1"/>
    <col min="7" max="7" width="10.3359375" style="0" customWidth="1"/>
    <col min="8" max="8" width="11.10546875" style="0" customWidth="1"/>
    <col min="9" max="9" width="8.99609375" style="0" bestFit="1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23"/>
    </row>
    <row r="2" spans="1:9" ht="15.75">
      <c r="A2" s="56" t="s">
        <v>1</v>
      </c>
      <c r="B2" s="56"/>
      <c r="C2" s="56"/>
      <c r="D2" s="56"/>
      <c r="E2" s="56"/>
      <c r="F2" s="56"/>
      <c r="G2" s="56"/>
      <c r="H2" s="56"/>
      <c r="I2" s="22"/>
    </row>
    <row r="3" spans="1:9" ht="15.75">
      <c r="A3" s="56" t="s">
        <v>16</v>
      </c>
      <c r="B3" s="56"/>
      <c r="C3" s="56"/>
      <c r="D3" s="56"/>
      <c r="E3" s="56"/>
      <c r="F3" s="56"/>
      <c r="G3" s="56"/>
      <c r="H3" s="56"/>
      <c r="I3" s="22"/>
    </row>
    <row r="4" spans="1:9" ht="15.75">
      <c r="A4" s="56" t="s">
        <v>110</v>
      </c>
      <c r="B4" s="56"/>
      <c r="C4" s="56"/>
      <c r="D4" s="56"/>
      <c r="E4" s="56"/>
      <c r="F4" s="56"/>
      <c r="G4" s="56"/>
      <c r="H4" s="56"/>
      <c r="I4" s="22"/>
    </row>
    <row r="5" ht="15.75" thickBot="1"/>
    <row r="6" spans="1:9" ht="16.5" customHeight="1" thickBot="1">
      <c r="A6" s="2"/>
      <c r="B6" s="32"/>
      <c r="C6" s="57" t="s">
        <v>17</v>
      </c>
      <c r="D6" s="60"/>
      <c r="E6" s="60"/>
      <c r="F6" s="60"/>
      <c r="G6" s="60"/>
      <c r="H6" s="60"/>
      <c r="I6" s="61"/>
    </row>
    <row r="7" spans="1:9" ht="48" thickBot="1">
      <c r="A7" s="20" t="s">
        <v>2</v>
      </c>
      <c r="B7" s="35" t="s">
        <v>101</v>
      </c>
      <c r="C7" s="7" t="s">
        <v>18</v>
      </c>
      <c r="D7" s="8" t="s">
        <v>13</v>
      </c>
      <c r="E7" s="8" t="s">
        <v>19</v>
      </c>
      <c r="F7" s="8" t="s">
        <v>20</v>
      </c>
      <c r="G7" s="8" t="s">
        <v>14</v>
      </c>
      <c r="H7" s="8" t="s">
        <v>15</v>
      </c>
      <c r="I7" s="8" t="s">
        <v>21</v>
      </c>
    </row>
    <row r="8" spans="1:9" ht="15.75">
      <c r="A8" s="25" t="s">
        <v>22</v>
      </c>
      <c r="B8" s="4">
        <f>SUM(B10:B68)</f>
        <v>2030071</v>
      </c>
      <c r="C8" s="4">
        <f aca="true" t="shared" si="0" ref="C8:I8">SUM(C10:C68)</f>
        <v>36289</v>
      </c>
      <c r="D8" s="4">
        <f t="shared" si="0"/>
        <v>227</v>
      </c>
      <c r="E8" s="4">
        <f t="shared" si="0"/>
        <v>35992</v>
      </c>
      <c r="F8" s="4">
        <f t="shared" si="0"/>
        <v>59</v>
      </c>
      <c r="G8" s="4">
        <f t="shared" si="0"/>
        <v>10</v>
      </c>
      <c r="H8" s="4">
        <f t="shared" si="0"/>
        <v>1</v>
      </c>
      <c r="I8" s="4">
        <f t="shared" si="0"/>
        <v>0</v>
      </c>
    </row>
    <row r="9" spans="1:9" ht="15.75">
      <c r="A9" s="29" t="s">
        <v>78</v>
      </c>
      <c r="B9" s="19"/>
      <c r="C9" s="19" t="s">
        <v>78</v>
      </c>
      <c r="D9" s="19" t="s">
        <v>78</v>
      </c>
      <c r="E9" s="19" t="s">
        <v>78</v>
      </c>
      <c r="F9" s="19" t="s">
        <v>78</v>
      </c>
      <c r="G9" s="19" t="s">
        <v>78</v>
      </c>
      <c r="H9" s="19" t="s">
        <v>78</v>
      </c>
      <c r="I9" s="19" t="s">
        <v>78</v>
      </c>
    </row>
    <row r="10" spans="1:9" ht="15.75">
      <c r="A10" s="30" t="s">
        <v>23</v>
      </c>
      <c r="B10" s="5">
        <v>18844</v>
      </c>
      <c r="C10" s="5">
        <v>102</v>
      </c>
      <c r="D10" s="5">
        <v>0</v>
      </c>
      <c r="E10" s="5">
        <v>102</v>
      </c>
      <c r="F10" s="5">
        <v>0</v>
      </c>
      <c r="G10" s="5">
        <v>0</v>
      </c>
      <c r="H10" s="5">
        <v>0</v>
      </c>
      <c r="I10" s="5">
        <v>0</v>
      </c>
    </row>
    <row r="11" spans="1:9" ht="15.75">
      <c r="A11" s="30" t="s">
        <v>24</v>
      </c>
      <c r="B11" s="5">
        <v>5334</v>
      </c>
      <c r="C11" s="5">
        <v>183</v>
      </c>
      <c r="D11" s="5">
        <v>0</v>
      </c>
      <c r="E11" s="5">
        <v>183</v>
      </c>
      <c r="F11" s="5">
        <v>0</v>
      </c>
      <c r="G11" s="5">
        <v>0</v>
      </c>
      <c r="H11" s="5">
        <v>0</v>
      </c>
      <c r="I11" s="5">
        <v>0</v>
      </c>
    </row>
    <row r="12" spans="1:9" ht="15.75">
      <c r="A12" s="30" t="s">
        <v>25</v>
      </c>
      <c r="B12" s="5">
        <v>47792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5.75">
      <c r="A13" s="30" t="s">
        <v>26</v>
      </c>
      <c r="B13" s="5">
        <v>11162</v>
      </c>
      <c r="C13" s="5">
        <v>17</v>
      </c>
      <c r="D13" s="5">
        <v>0</v>
      </c>
      <c r="E13" s="5">
        <v>17</v>
      </c>
      <c r="F13" s="5">
        <v>0</v>
      </c>
      <c r="G13" s="5">
        <v>0</v>
      </c>
      <c r="H13" s="5">
        <v>0</v>
      </c>
      <c r="I13" s="5">
        <v>0</v>
      </c>
    </row>
    <row r="14" spans="1:9" ht="15.75">
      <c r="A14" s="30" t="s">
        <v>27</v>
      </c>
      <c r="B14" s="5">
        <v>449650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ht="15.75">
      <c r="A15" s="30" t="s">
        <v>28</v>
      </c>
      <c r="B15" s="5">
        <v>13534</v>
      </c>
      <c r="C15" s="5">
        <v>130</v>
      </c>
      <c r="D15" s="5">
        <v>0</v>
      </c>
      <c r="E15" s="5">
        <v>125</v>
      </c>
      <c r="F15" s="5">
        <v>5</v>
      </c>
      <c r="G15" s="5">
        <v>0</v>
      </c>
      <c r="H15" s="5">
        <v>0</v>
      </c>
      <c r="I15" s="5">
        <v>0</v>
      </c>
    </row>
    <row r="16" spans="1:9" ht="15.75">
      <c r="A16" s="30" t="s">
        <v>29</v>
      </c>
      <c r="B16" s="5">
        <v>21014</v>
      </c>
      <c r="C16" s="5">
        <v>131</v>
      </c>
      <c r="D16" s="5">
        <v>24</v>
      </c>
      <c r="E16" s="5">
        <v>107</v>
      </c>
      <c r="F16" s="5">
        <v>0</v>
      </c>
      <c r="G16" s="5">
        <v>0</v>
      </c>
      <c r="H16" s="5">
        <v>0</v>
      </c>
      <c r="I16" s="5">
        <v>0</v>
      </c>
    </row>
    <row r="17" spans="1:9" ht="15.75">
      <c r="A17" s="30" t="s">
        <v>30</v>
      </c>
      <c r="B17" s="5">
        <v>5597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ht="15.75">
      <c r="A18" s="30" t="s">
        <v>31</v>
      </c>
      <c r="B18" s="5">
        <v>16589</v>
      </c>
      <c r="C18" s="5">
        <v>3086</v>
      </c>
      <c r="D18" s="5">
        <v>0</v>
      </c>
      <c r="E18" s="5">
        <v>3086</v>
      </c>
      <c r="F18" s="5">
        <v>0</v>
      </c>
      <c r="G18" s="5">
        <v>0</v>
      </c>
      <c r="H18" s="5">
        <v>0</v>
      </c>
      <c r="I18" s="5">
        <v>0</v>
      </c>
    </row>
    <row r="19" spans="1:9" ht="15.75">
      <c r="A19" s="30" t="s">
        <v>32</v>
      </c>
      <c r="B19" s="5">
        <v>58118</v>
      </c>
      <c r="C19" s="5">
        <v>317</v>
      </c>
      <c r="D19" s="5">
        <v>0</v>
      </c>
      <c r="E19" s="5">
        <v>317</v>
      </c>
      <c r="F19" s="5">
        <v>0</v>
      </c>
      <c r="G19" s="5">
        <v>0</v>
      </c>
      <c r="H19" s="5">
        <v>0</v>
      </c>
      <c r="I19" s="5">
        <v>0</v>
      </c>
    </row>
    <row r="20" spans="1:9" ht="15.75">
      <c r="A20" s="29" t="s">
        <v>78</v>
      </c>
      <c r="B20" s="19"/>
      <c r="C20" s="19"/>
      <c r="D20" s="19"/>
      <c r="E20" s="19"/>
      <c r="F20" s="19"/>
      <c r="G20" s="19"/>
      <c r="H20" s="19"/>
      <c r="I20" s="19"/>
    </row>
    <row r="21" spans="1:9" ht="15.75">
      <c r="A21" s="30" t="s">
        <v>33</v>
      </c>
      <c r="B21" s="5">
        <v>55922</v>
      </c>
      <c r="C21" s="5">
        <v>607</v>
      </c>
      <c r="D21" s="5">
        <v>0</v>
      </c>
      <c r="E21" s="5">
        <v>607</v>
      </c>
      <c r="F21" s="5">
        <v>0</v>
      </c>
      <c r="G21" s="5">
        <v>0</v>
      </c>
      <c r="H21" s="5">
        <v>0</v>
      </c>
      <c r="I21" s="5">
        <v>0</v>
      </c>
    </row>
    <row r="22" spans="1:9" ht="15.75">
      <c r="A22" s="30" t="s">
        <v>34</v>
      </c>
      <c r="B22" s="5" t="s">
        <v>70</v>
      </c>
      <c r="C22" s="5" t="s">
        <v>70</v>
      </c>
      <c r="D22" s="5" t="s">
        <v>70</v>
      </c>
      <c r="E22" s="5" t="s">
        <v>70</v>
      </c>
      <c r="F22" s="5" t="s">
        <v>70</v>
      </c>
      <c r="G22" s="5" t="s">
        <v>70</v>
      </c>
      <c r="H22" s="5" t="s">
        <v>70</v>
      </c>
      <c r="I22" s="5" t="s">
        <v>70</v>
      </c>
    </row>
    <row r="23" spans="1:9" ht="15.75">
      <c r="A23" s="30" t="s">
        <v>35</v>
      </c>
      <c r="B23" s="5">
        <v>9776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ht="15.75">
      <c r="A24" s="30" t="s">
        <v>36</v>
      </c>
      <c r="B24" s="5">
        <v>1681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5.75">
      <c r="A25" s="30" t="s">
        <v>37</v>
      </c>
      <c r="B25" s="5">
        <v>37895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5.75">
      <c r="A26" s="30" t="s">
        <v>38</v>
      </c>
      <c r="B26" s="5">
        <v>52686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 ht="15.75">
      <c r="A27" s="30" t="s">
        <v>39</v>
      </c>
      <c r="B27" s="5">
        <v>19969</v>
      </c>
      <c r="C27" s="5">
        <v>170</v>
      </c>
      <c r="D27" s="5">
        <v>0</v>
      </c>
      <c r="E27" s="5">
        <v>163</v>
      </c>
      <c r="F27" s="5">
        <v>7</v>
      </c>
      <c r="G27" s="5">
        <v>0</v>
      </c>
      <c r="H27" s="5">
        <v>0</v>
      </c>
      <c r="I27" s="5">
        <v>0</v>
      </c>
    </row>
    <row r="28" spans="1:9" ht="15.75">
      <c r="A28" s="30" t="s">
        <v>40</v>
      </c>
      <c r="B28" s="5">
        <v>15300</v>
      </c>
      <c r="C28" s="5">
        <v>265</v>
      </c>
      <c r="D28" s="5">
        <v>0</v>
      </c>
      <c r="E28" s="5">
        <v>265</v>
      </c>
      <c r="F28" s="5">
        <v>0</v>
      </c>
      <c r="G28" s="5">
        <v>0</v>
      </c>
      <c r="H28" s="5">
        <v>0</v>
      </c>
      <c r="I28" s="5">
        <v>0</v>
      </c>
    </row>
    <row r="29" spans="1:9" ht="15.75">
      <c r="A29" s="30" t="s">
        <v>41</v>
      </c>
      <c r="B29" s="5">
        <v>34923</v>
      </c>
      <c r="C29" s="5">
        <v>212</v>
      </c>
      <c r="D29" s="5">
        <v>0</v>
      </c>
      <c r="E29" s="5">
        <v>212</v>
      </c>
      <c r="F29" s="5">
        <v>0</v>
      </c>
      <c r="G29" s="5">
        <v>0</v>
      </c>
      <c r="H29" s="5">
        <v>0</v>
      </c>
      <c r="I29" s="5">
        <v>0</v>
      </c>
    </row>
    <row r="30" spans="1:9" ht="15.75">
      <c r="A30" s="30" t="s">
        <v>42</v>
      </c>
      <c r="B30" s="5">
        <v>22834</v>
      </c>
      <c r="C30" s="5">
        <v>325</v>
      </c>
      <c r="D30" s="5">
        <v>0</v>
      </c>
      <c r="E30" s="5">
        <v>325</v>
      </c>
      <c r="F30" s="5">
        <v>0</v>
      </c>
      <c r="G30" s="5">
        <v>0</v>
      </c>
      <c r="H30" s="5">
        <v>0</v>
      </c>
      <c r="I30" s="5">
        <v>0</v>
      </c>
    </row>
    <row r="31" spans="1:9" ht="15.75">
      <c r="A31" s="29" t="s">
        <v>78</v>
      </c>
      <c r="B31" s="19"/>
      <c r="C31" s="19"/>
      <c r="D31" s="19"/>
      <c r="E31" s="19"/>
      <c r="F31" s="19"/>
      <c r="G31" s="19"/>
      <c r="H31" s="19"/>
      <c r="I31" s="19"/>
    </row>
    <row r="32" spans="1:9" ht="15.75">
      <c r="A32" s="30" t="s">
        <v>43</v>
      </c>
      <c r="B32" s="5">
        <v>9160</v>
      </c>
      <c r="C32" s="5">
        <v>803</v>
      </c>
      <c r="D32" s="5">
        <v>0</v>
      </c>
      <c r="E32" s="5">
        <v>803</v>
      </c>
      <c r="F32" s="5">
        <v>0</v>
      </c>
      <c r="G32" s="5">
        <v>0</v>
      </c>
      <c r="H32" s="5">
        <v>0</v>
      </c>
      <c r="I32" s="5">
        <v>0</v>
      </c>
    </row>
    <row r="33" spans="1:9" ht="15.75">
      <c r="A33" s="30" t="s">
        <v>44</v>
      </c>
      <c r="B33" s="5">
        <v>26134</v>
      </c>
      <c r="C33" s="5">
        <v>1114</v>
      </c>
      <c r="D33" s="5">
        <v>72</v>
      </c>
      <c r="E33" s="5">
        <v>1041</v>
      </c>
      <c r="F33" s="5">
        <v>0</v>
      </c>
      <c r="G33" s="5">
        <v>0</v>
      </c>
      <c r="H33" s="5">
        <v>0</v>
      </c>
      <c r="I33" s="5">
        <v>0</v>
      </c>
    </row>
    <row r="34" spans="1:9" ht="15.75">
      <c r="A34" s="30" t="s">
        <v>45</v>
      </c>
      <c r="B34" s="5">
        <v>49377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5.75">
      <c r="A35" s="30" t="s">
        <v>46</v>
      </c>
      <c r="B35" s="5">
        <v>75111</v>
      </c>
      <c r="C35" s="5">
        <v>4985</v>
      </c>
      <c r="D35" s="5">
        <v>0</v>
      </c>
      <c r="E35" s="5">
        <v>4985</v>
      </c>
      <c r="F35" s="5">
        <v>0</v>
      </c>
      <c r="G35" s="5">
        <v>0</v>
      </c>
      <c r="H35" s="5">
        <v>0</v>
      </c>
      <c r="I35" s="5">
        <v>0</v>
      </c>
    </row>
    <row r="36" spans="1:9" ht="15.75">
      <c r="A36" s="30" t="s">
        <v>47</v>
      </c>
      <c r="B36" s="5">
        <v>36500</v>
      </c>
      <c r="C36" s="5">
        <v>1623</v>
      </c>
      <c r="D36" s="5">
        <v>45</v>
      </c>
      <c r="E36" s="5">
        <v>1569</v>
      </c>
      <c r="F36" s="5">
        <v>9</v>
      </c>
      <c r="G36" s="5">
        <v>0</v>
      </c>
      <c r="H36" s="5">
        <v>0</v>
      </c>
      <c r="I36" s="5">
        <v>0</v>
      </c>
    </row>
    <row r="37" spans="1:9" ht="15.75">
      <c r="A37" s="30" t="s">
        <v>48</v>
      </c>
      <c r="B37" s="5">
        <v>19833</v>
      </c>
      <c r="C37" s="5">
        <v>70</v>
      </c>
      <c r="D37" s="5">
        <v>0</v>
      </c>
      <c r="E37" s="5">
        <v>70</v>
      </c>
      <c r="F37" s="5">
        <v>0</v>
      </c>
      <c r="G37" s="5">
        <v>0</v>
      </c>
      <c r="H37" s="5">
        <v>0</v>
      </c>
      <c r="I37" s="5">
        <v>0</v>
      </c>
    </row>
    <row r="38" spans="1:9" ht="15.75">
      <c r="A38" s="30" t="s">
        <v>49</v>
      </c>
      <c r="B38" s="5">
        <v>40845</v>
      </c>
      <c r="C38" s="5">
        <v>774</v>
      </c>
      <c r="D38" s="5">
        <v>0</v>
      </c>
      <c r="E38" s="5">
        <v>739</v>
      </c>
      <c r="F38" s="5">
        <v>35</v>
      </c>
      <c r="G38" s="5">
        <v>0</v>
      </c>
      <c r="H38" s="5">
        <v>0</v>
      </c>
      <c r="I38" s="5">
        <v>0</v>
      </c>
    </row>
    <row r="39" spans="1:9" ht="15.75">
      <c r="A39" s="30" t="s">
        <v>50</v>
      </c>
      <c r="B39" s="5">
        <v>6169</v>
      </c>
      <c r="C39" s="5">
        <v>9</v>
      </c>
      <c r="D39" s="5">
        <v>0</v>
      </c>
      <c r="E39" s="5">
        <v>9</v>
      </c>
      <c r="F39" s="5">
        <v>1</v>
      </c>
      <c r="G39" s="5">
        <v>0</v>
      </c>
      <c r="H39" s="5">
        <v>0</v>
      </c>
      <c r="I39" s="5">
        <v>0</v>
      </c>
    </row>
    <row r="40" spans="1:9" ht="15.75">
      <c r="A40" s="30" t="s">
        <v>51</v>
      </c>
      <c r="B40" s="5">
        <v>10945</v>
      </c>
      <c r="C40" s="5">
        <v>75</v>
      </c>
      <c r="D40" s="5">
        <v>0</v>
      </c>
      <c r="E40" s="5">
        <v>75</v>
      </c>
      <c r="F40" s="5">
        <v>0</v>
      </c>
      <c r="G40" s="5">
        <v>0</v>
      </c>
      <c r="H40" s="5">
        <v>0</v>
      </c>
      <c r="I40" s="5">
        <v>0</v>
      </c>
    </row>
    <row r="41" spans="1:9" ht="15.75">
      <c r="A41" s="30" t="s">
        <v>52</v>
      </c>
      <c r="B41" s="5">
        <v>10636</v>
      </c>
      <c r="C41" s="5">
        <v>35</v>
      </c>
      <c r="D41" s="5">
        <v>0</v>
      </c>
      <c r="E41" s="5">
        <v>35</v>
      </c>
      <c r="F41" s="5">
        <v>0</v>
      </c>
      <c r="G41" s="5">
        <v>0</v>
      </c>
      <c r="H41" s="5">
        <v>0</v>
      </c>
      <c r="I41" s="5">
        <v>0</v>
      </c>
    </row>
    <row r="42" spans="1:9" ht="15.75">
      <c r="A42" s="29" t="s">
        <v>78</v>
      </c>
      <c r="B42" s="19"/>
      <c r="C42" s="19"/>
      <c r="D42" s="19"/>
      <c r="E42" s="19"/>
      <c r="F42" s="19"/>
      <c r="G42" s="19"/>
      <c r="H42" s="19"/>
      <c r="I42" s="19"/>
    </row>
    <row r="43" spans="1:9" ht="15.75">
      <c r="A43" s="30" t="s">
        <v>53</v>
      </c>
      <c r="B43" s="5">
        <v>6079</v>
      </c>
      <c r="C43" s="5">
        <v>125</v>
      </c>
      <c r="D43" s="5">
        <v>0</v>
      </c>
      <c r="E43" s="5">
        <v>124</v>
      </c>
      <c r="F43" s="5">
        <v>1</v>
      </c>
      <c r="G43" s="5">
        <v>0</v>
      </c>
      <c r="H43" s="5">
        <v>0</v>
      </c>
      <c r="I43" s="5">
        <v>0</v>
      </c>
    </row>
    <row r="44" spans="1:9" ht="15.75">
      <c r="A44" s="30" t="s">
        <v>54</v>
      </c>
      <c r="B44" s="5">
        <v>42418</v>
      </c>
      <c r="C44" s="5">
        <v>2564</v>
      </c>
      <c r="D44" s="5">
        <v>0</v>
      </c>
      <c r="E44" s="5">
        <v>2564</v>
      </c>
      <c r="F44" s="5">
        <v>0</v>
      </c>
      <c r="G44" s="5">
        <v>0</v>
      </c>
      <c r="H44" s="5">
        <v>0</v>
      </c>
      <c r="I44" s="5">
        <v>0</v>
      </c>
    </row>
    <row r="45" spans="1:9" ht="15.75">
      <c r="A45" s="30" t="s">
        <v>55</v>
      </c>
      <c r="B45" s="5">
        <v>16638</v>
      </c>
      <c r="C45" s="5">
        <v>100</v>
      </c>
      <c r="D45" s="5">
        <v>0</v>
      </c>
      <c r="E45" s="5">
        <v>92</v>
      </c>
      <c r="F45" s="5">
        <v>0</v>
      </c>
      <c r="G45" s="5">
        <v>8</v>
      </c>
      <c r="H45" s="5">
        <v>0</v>
      </c>
      <c r="I45" s="5">
        <v>0</v>
      </c>
    </row>
    <row r="46" spans="1:9" ht="15.75">
      <c r="A46" s="30" t="s">
        <v>56</v>
      </c>
      <c r="B46" s="5">
        <v>148749</v>
      </c>
      <c r="C46" s="5">
        <v>6337</v>
      </c>
      <c r="D46" s="5">
        <v>0</v>
      </c>
      <c r="E46" s="5">
        <v>6337</v>
      </c>
      <c r="F46" s="5">
        <v>0</v>
      </c>
      <c r="G46" s="5">
        <v>0</v>
      </c>
      <c r="H46" s="5">
        <v>0</v>
      </c>
      <c r="I46" s="5">
        <v>0</v>
      </c>
    </row>
    <row r="47" spans="1:9" ht="15.75">
      <c r="A47" s="30" t="s">
        <v>57</v>
      </c>
      <c r="B47" s="5">
        <v>40432</v>
      </c>
      <c r="C47" s="5">
        <v>29</v>
      </c>
      <c r="D47" s="5">
        <v>0</v>
      </c>
      <c r="E47" s="5">
        <v>29</v>
      </c>
      <c r="F47" s="5">
        <v>0</v>
      </c>
      <c r="G47" s="5">
        <v>0</v>
      </c>
      <c r="H47" s="5">
        <v>0</v>
      </c>
      <c r="I47" s="5">
        <v>0</v>
      </c>
    </row>
    <row r="48" spans="1:9" ht="15.75">
      <c r="A48" s="30" t="s">
        <v>58</v>
      </c>
      <c r="B48" s="5">
        <v>3376</v>
      </c>
      <c r="C48" s="5">
        <v>6</v>
      </c>
      <c r="D48" s="5">
        <v>0</v>
      </c>
      <c r="E48" s="5">
        <v>6</v>
      </c>
      <c r="F48" s="5">
        <v>0</v>
      </c>
      <c r="G48" s="5">
        <v>0</v>
      </c>
      <c r="H48" s="5">
        <v>0</v>
      </c>
      <c r="I48" s="5">
        <v>0</v>
      </c>
    </row>
    <row r="49" spans="1:9" ht="15.75">
      <c r="A49" s="30" t="s">
        <v>59</v>
      </c>
      <c r="B49" s="5">
        <v>84292</v>
      </c>
      <c r="C49" s="5">
        <v>149</v>
      </c>
      <c r="D49" s="5">
        <v>0</v>
      </c>
      <c r="E49" s="5">
        <v>149</v>
      </c>
      <c r="F49" s="5">
        <v>0</v>
      </c>
      <c r="G49" s="5">
        <v>0</v>
      </c>
      <c r="H49" s="5">
        <v>0</v>
      </c>
      <c r="I49" s="5">
        <v>0</v>
      </c>
    </row>
    <row r="50" spans="1:9" ht="15.75">
      <c r="A50" s="30" t="s">
        <v>60</v>
      </c>
      <c r="B50" s="5">
        <v>15049</v>
      </c>
      <c r="C50" s="5">
        <v>119</v>
      </c>
      <c r="D50" s="5">
        <v>0</v>
      </c>
      <c r="E50" s="5">
        <v>119</v>
      </c>
      <c r="F50" s="5">
        <v>0</v>
      </c>
      <c r="G50" s="5">
        <v>0</v>
      </c>
      <c r="H50" s="5">
        <v>0</v>
      </c>
      <c r="I50" s="5">
        <v>0</v>
      </c>
    </row>
    <row r="51" spans="1:9" ht="15.75">
      <c r="A51" s="30" t="s">
        <v>61</v>
      </c>
      <c r="B51" s="5">
        <v>18708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 ht="15.75">
      <c r="A52" s="30" t="s">
        <v>62</v>
      </c>
      <c r="B52" s="5">
        <v>80857</v>
      </c>
      <c r="C52" s="5">
        <v>6112</v>
      </c>
      <c r="D52" s="5">
        <v>4</v>
      </c>
      <c r="E52" s="5">
        <v>6108</v>
      </c>
      <c r="F52" s="5">
        <v>0</v>
      </c>
      <c r="G52" s="5">
        <v>0</v>
      </c>
      <c r="H52" s="5">
        <v>0</v>
      </c>
      <c r="I52" s="5">
        <v>0</v>
      </c>
    </row>
    <row r="53" spans="1:9" ht="15.75">
      <c r="A53" s="29" t="s">
        <v>78</v>
      </c>
      <c r="B53" s="19"/>
      <c r="C53" s="19"/>
      <c r="D53" s="19"/>
      <c r="E53" s="19"/>
      <c r="F53" s="19"/>
      <c r="G53" s="19"/>
      <c r="H53" s="19"/>
      <c r="I53" s="19"/>
    </row>
    <row r="54" spans="1:9" ht="15.75">
      <c r="A54" s="30" t="s">
        <v>63</v>
      </c>
      <c r="B54" s="5">
        <v>18929</v>
      </c>
      <c r="C54" s="5">
        <v>286</v>
      </c>
      <c r="D54" s="5">
        <v>0</v>
      </c>
      <c r="E54" s="5">
        <v>286</v>
      </c>
      <c r="F54" s="5">
        <v>0</v>
      </c>
      <c r="G54" s="5">
        <v>0</v>
      </c>
      <c r="H54" s="5">
        <v>0</v>
      </c>
      <c r="I54" s="5">
        <v>0</v>
      </c>
    </row>
    <row r="55" spans="1:9" ht="15.75">
      <c r="A55" s="30" t="s">
        <v>64</v>
      </c>
      <c r="B55" s="5">
        <v>13348</v>
      </c>
      <c r="C55" s="5">
        <v>2805</v>
      </c>
      <c r="D55" s="5">
        <v>81</v>
      </c>
      <c r="E55" s="5">
        <v>2724</v>
      </c>
      <c r="F55" s="5">
        <v>0</v>
      </c>
      <c r="G55" s="5">
        <v>0</v>
      </c>
      <c r="H55" s="5">
        <v>0</v>
      </c>
      <c r="I55" s="5">
        <v>0</v>
      </c>
    </row>
    <row r="56" spans="1:9" ht="15.75">
      <c r="A56" s="30" t="s">
        <v>65</v>
      </c>
      <c r="B56" s="5">
        <v>20003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ht="15.75">
      <c r="A57" s="30" t="s">
        <v>66</v>
      </c>
      <c r="B57" s="5">
        <v>2791</v>
      </c>
      <c r="C57" s="5">
        <v>6</v>
      </c>
      <c r="D57" s="5">
        <v>0</v>
      </c>
      <c r="E57" s="5">
        <v>6</v>
      </c>
      <c r="F57" s="5">
        <v>0</v>
      </c>
      <c r="G57" s="5">
        <v>0</v>
      </c>
      <c r="H57" s="5">
        <v>0</v>
      </c>
      <c r="I57" s="5">
        <v>0</v>
      </c>
    </row>
    <row r="58" spans="1:9" ht="15.75">
      <c r="A58" s="30" t="s">
        <v>67</v>
      </c>
      <c r="B58" s="5">
        <v>68660</v>
      </c>
      <c r="C58" s="5">
        <v>1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0</v>
      </c>
    </row>
    <row r="59" spans="1:9" ht="15.75">
      <c r="A59" s="30" t="s">
        <v>68</v>
      </c>
      <c r="B59" s="5">
        <v>135861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ht="15.75">
      <c r="A60" s="30" t="s">
        <v>69</v>
      </c>
      <c r="B60" s="5">
        <v>8537</v>
      </c>
      <c r="C60" s="5">
        <v>55</v>
      </c>
      <c r="D60" s="5">
        <v>0</v>
      </c>
      <c r="E60" s="5">
        <v>54</v>
      </c>
      <c r="F60" s="5">
        <v>1</v>
      </c>
      <c r="G60" s="5">
        <v>0</v>
      </c>
      <c r="H60" s="5">
        <v>0</v>
      </c>
      <c r="I60" s="5">
        <v>0</v>
      </c>
    </row>
    <row r="61" spans="1:9" ht="15.75">
      <c r="A61" s="30" t="s">
        <v>71</v>
      </c>
      <c r="B61" s="5">
        <v>4907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ht="15.75">
      <c r="A62" s="30" t="s">
        <v>72</v>
      </c>
      <c r="B62" s="5">
        <v>473</v>
      </c>
      <c r="C62" s="5">
        <v>8</v>
      </c>
      <c r="D62" s="5">
        <v>0</v>
      </c>
      <c r="E62" s="5">
        <v>8</v>
      </c>
      <c r="F62" s="5">
        <v>0</v>
      </c>
      <c r="G62" s="5">
        <v>0</v>
      </c>
      <c r="H62" s="5">
        <v>0</v>
      </c>
      <c r="I62" s="5">
        <v>0</v>
      </c>
    </row>
    <row r="63" spans="1:9" ht="15.75">
      <c r="A63" s="30" t="s">
        <v>73</v>
      </c>
      <c r="B63" s="5">
        <v>25245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ht="15.75">
      <c r="A64" s="29" t="s">
        <v>78</v>
      </c>
      <c r="B64" s="19"/>
      <c r="C64" s="19"/>
      <c r="D64" s="19"/>
      <c r="E64" s="19"/>
      <c r="F64" s="19"/>
      <c r="G64" s="19"/>
      <c r="H64" s="19"/>
      <c r="I64" s="19"/>
    </row>
    <row r="65" spans="1:9" ht="15.75">
      <c r="A65" s="30" t="s">
        <v>74</v>
      </c>
      <c r="B65" s="5">
        <v>54699</v>
      </c>
      <c r="C65" s="5">
        <v>2472</v>
      </c>
      <c r="D65" s="5">
        <v>1</v>
      </c>
      <c r="E65" s="5">
        <v>2469</v>
      </c>
      <c r="F65" s="5">
        <v>0</v>
      </c>
      <c r="G65" s="5">
        <v>2</v>
      </c>
      <c r="H65" s="5">
        <v>0</v>
      </c>
      <c r="I65" s="5">
        <v>0</v>
      </c>
    </row>
    <row r="66" spans="1:9" ht="15.75">
      <c r="A66" s="30" t="s">
        <v>75</v>
      </c>
      <c r="B66" s="5">
        <v>15822</v>
      </c>
      <c r="C66" s="5">
        <v>3</v>
      </c>
      <c r="D66" s="5">
        <v>0</v>
      </c>
      <c r="E66" s="5">
        <v>3</v>
      </c>
      <c r="F66" s="5">
        <v>0</v>
      </c>
      <c r="G66" s="5">
        <v>0</v>
      </c>
      <c r="H66" s="5">
        <v>0</v>
      </c>
      <c r="I66" s="5">
        <v>0</v>
      </c>
    </row>
    <row r="67" spans="1:9" ht="15.75">
      <c r="A67" s="30" t="s">
        <v>76</v>
      </c>
      <c r="B67" s="5">
        <v>20460</v>
      </c>
      <c r="C67" s="5">
        <v>79</v>
      </c>
      <c r="D67" s="5">
        <v>0</v>
      </c>
      <c r="E67" s="5">
        <v>79</v>
      </c>
      <c r="F67" s="5">
        <v>0</v>
      </c>
      <c r="G67" s="5">
        <v>0</v>
      </c>
      <c r="H67" s="5">
        <v>0</v>
      </c>
      <c r="I67" s="5">
        <v>0</v>
      </c>
    </row>
    <row r="68" spans="1:9" ht="16.5" thickBot="1">
      <c r="A68" s="20" t="s">
        <v>77</v>
      </c>
      <c r="B68" s="6">
        <v>408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ht="15">
      <c r="A69" s="44" t="s">
        <v>100</v>
      </c>
    </row>
    <row r="71" ht="15">
      <c r="A71" t="s">
        <v>117</v>
      </c>
    </row>
  </sheetData>
  <mergeCells count="5">
    <mergeCell ref="C6:I6"/>
    <mergeCell ref="A1:H1"/>
    <mergeCell ref="A2:H2"/>
    <mergeCell ref="A3:H3"/>
    <mergeCell ref="A4:H4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selection activeCell="A2" sqref="A2:H2"/>
    </sheetView>
  </sheetViews>
  <sheetFormatPr defaultColWidth="8.88671875" defaultRowHeight="15"/>
  <cols>
    <col min="1" max="1" width="16.6640625" style="0" customWidth="1"/>
    <col min="2" max="2" width="11.99609375" style="0" customWidth="1"/>
    <col min="3" max="3" width="9.99609375" style="0" bestFit="1" customWidth="1"/>
    <col min="5" max="5" width="11.5546875" style="0" customWidth="1"/>
    <col min="6" max="6" width="10.5546875" style="0" customWidth="1"/>
    <col min="7" max="7" width="10.6640625" style="0" customWidth="1"/>
    <col min="8" max="8" width="10.996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23"/>
    </row>
    <row r="2" spans="1:9" ht="15.75">
      <c r="A2" s="56" t="s">
        <v>1</v>
      </c>
      <c r="B2" s="56"/>
      <c r="C2" s="56"/>
      <c r="D2" s="56"/>
      <c r="E2" s="56"/>
      <c r="F2" s="56"/>
      <c r="G2" s="56"/>
      <c r="H2" s="56"/>
      <c r="I2" s="22"/>
    </row>
    <row r="3" spans="1:9" ht="15.75">
      <c r="A3" s="56" t="s">
        <v>98</v>
      </c>
      <c r="B3" s="56"/>
      <c r="C3" s="56"/>
      <c r="D3" s="56"/>
      <c r="E3" s="56"/>
      <c r="F3" s="56"/>
      <c r="G3" s="56"/>
      <c r="H3" s="56"/>
      <c r="I3" s="22"/>
    </row>
    <row r="4" spans="1:9" ht="15.75">
      <c r="A4" s="56" t="s">
        <v>110</v>
      </c>
      <c r="B4" s="56"/>
      <c r="C4" s="56"/>
      <c r="D4" s="56"/>
      <c r="E4" s="56"/>
      <c r="F4" s="56"/>
      <c r="G4" s="56"/>
      <c r="H4" s="56"/>
      <c r="I4" s="22"/>
    </row>
    <row r="5" ht="15.75" thickBot="1"/>
    <row r="6" spans="1:9" ht="16.5" thickBot="1">
      <c r="A6" s="2"/>
      <c r="B6" s="32"/>
      <c r="C6" s="57" t="s">
        <v>17</v>
      </c>
      <c r="D6" s="60"/>
      <c r="E6" s="60"/>
      <c r="F6" s="60"/>
      <c r="G6" s="60"/>
      <c r="H6" s="60"/>
      <c r="I6" s="61"/>
    </row>
    <row r="7" spans="1:9" ht="63.75" thickBot="1">
      <c r="A7" s="20" t="s">
        <v>2</v>
      </c>
      <c r="B7" s="35" t="s">
        <v>101</v>
      </c>
      <c r="C7" s="7" t="s">
        <v>18</v>
      </c>
      <c r="D7" s="8" t="s">
        <v>13</v>
      </c>
      <c r="E7" s="8" t="s">
        <v>19</v>
      </c>
      <c r="F7" s="8" t="s">
        <v>20</v>
      </c>
      <c r="G7" s="8" t="s">
        <v>14</v>
      </c>
      <c r="H7" s="8" t="s">
        <v>15</v>
      </c>
      <c r="I7" s="8" t="s">
        <v>21</v>
      </c>
    </row>
    <row r="8" spans="1:9" ht="15.75">
      <c r="A8" s="25" t="s">
        <v>22</v>
      </c>
      <c r="B8" s="4">
        <f>TLEXTERM!B8</f>
        <v>2030071</v>
      </c>
      <c r="C8" s="4">
        <f>TLEXTERM!C8</f>
        <v>36289</v>
      </c>
      <c r="D8" s="9">
        <f>TLEXTERM!D8/$C8</f>
        <v>0.00625533908346882</v>
      </c>
      <c r="E8" s="9">
        <f>TLEXTERM!E8/$C8</f>
        <v>0.9918157017277963</v>
      </c>
      <c r="F8" s="9">
        <f>TLEXTERM!F8/$C8</f>
        <v>0.0016258370305051117</v>
      </c>
      <c r="G8" s="9">
        <f>TLEXTERM!G8/$C8</f>
        <v>0.0002755655983906969</v>
      </c>
      <c r="H8" s="9">
        <f>TLEXTERM!H8/$C8</f>
        <v>2.755655983906969E-05</v>
      </c>
      <c r="I8" s="9">
        <f>TLEXTERM!I8/$C8</f>
        <v>0</v>
      </c>
    </row>
    <row r="9" spans="1:9" ht="15.75">
      <c r="A9" s="29" t="s">
        <v>78</v>
      </c>
      <c r="B9" s="19"/>
      <c r="C9" s="19"/>
      <c r="D9" s="45" t="s">
        <v>78</v>
      </c>
      <c r="E9" s="45" t="s">
        <v>78</v>
      </c>
      <c r="F9" s="45" t="s">
        <v>78</v>
      </c>
      <c r="G9" s="45" t="s">
        <v>78</v>
      </c>
      <c r="H9" s="45" t="s">
        <v>78</v>
      </c>
      <c r="I9" s="45" t="s">
        <v>78</v>
      </c>
    </row>
    <row r="10" spans="1:9" ht="15.75">
      <c r="A10" s="30" t="s">
        <v>23</v>
      </c>
      <c r="B10" s="5">
        <f>TLEXTERM!B10</f>
        <v>18844</v>
      </c>
      <c r="C10" s="5">
        <f>TLEXTERM!C10</f>
        <v>102</v>
      </c>
      <c r="D10" s="10">
        <f>TLEXTERM!D10/$C10</f>
        <v>0</v>
      </c>
      <c r="E10" s="10">
        <f>TLEXTERM!E10/$C10</f>
        <v>1</v>
      </c>
      <c r="F10" s="10">
        <f>TLEXTERM!F10/$C10</f>
        <v>0</v>
      </c>
      <c r="G10" s="10">
        <f>TLEXTERM!G10/$C10</f>
        <v>0</v>
      </c>
      <c r="H10" s="10">
        <f>TLEXTERM!H10/$C10</f>
        <v>0</v>
      </c>
      <c r="I10" s="10">
        <f>TLEXTERM!I10/$C10</f>
        <v>0</v>
      </c>
    </row>
    <row r="11" spans="1:9" ht="15.75">
      <c r="A11" s="30" t="s">
        <v>24</v>
      </c>
      <c r="B11" s="5">
        <f>TLEXTERM!B11</f>
        <v>5334</v>
      </c>
      <c r="C11" s="5">
        <f>TLEXTERM!C11</f>
        <v>183</v>
      </c>
      <c r="D11" s="10">
        <f>TLEXTERM!D11/$C11</f>
        <v>0</v>
      </c>
      <c r="E11" s="10">
        <f>TLEXTERM!E11/$C11</f>
        <v>1</v>
      </c>
      <c r="F11" s="10">
        <f>TLEXTERM!F11/$C11</f>
        <v>0</v>
      </c>
      <c r="G11" s="10">
        <f>TLEXTERM!G11/$C11</f>
        <v>0</v>
      </c>
      <c r="H11" s="10">
        <f>TLEXTERM!H11/$C11</f>
        <v>0</v>
      </c>
      <c r="I11" s="10">
        <f>TLEXTERM!I11/$C11</f>
        <v>0</v>
      </c>
    </row>
    <row r="12" spans="1:9" ht="15.75">
      <c r="A12" s="30" t="s">
        <v>25</v>
      </c>
      <c r="B12" s="5">
        <f>TLEXTERM!B12</f>
        <v>47792</v>
      </c>
      <c r="C12" s="5">
        <f>TLEXTERM!C12</f>
        <v>0</v>
      </c>
      <c r="D12" s="10" t="e">
        <f>TLEXTERM!D12/$C12</f>
        <v>#DIV/0!</v>
      </c>
      <c r="E12" s="10" t="e">
        <f>TLEXTERM!E12/$C12</f>
        <v>#DIV/0!</v>
      </c>
      <c r="F12" s="10" t="e">
        <f>TLEXTERM!F12/$C12</f>
        <v>#DIV/0!</v>
      </c>
      <c r="G12" s="10" t="e">
        <f>TLEXTERM!G12/$C12</f>
        <v>#DIV/0!</v>
      </c>
      <c r="H12" s="10" t="e">
        <f>TLEXTERM!H12/$C12</f>
        <v>#DIV/0!</v>
      </c>
      <c r="I12" s="10" t="e">
        <f>TLEXTERM!I12/$C12</f>
        <v>#DIV/0!</v>
      </c>
    </row>
    <row r="13" spans="1:9" ht="15.75">
      <c r="A13" s="30" t="s">
        <v>26</v>
      </c>
      <c r="B13" s="5">
        <f>TLEXTERM!B13</f>
        <v>11162</v>
      </c>
      <c r="C13" s="5">
        <f>TLEXTERM!C13</f>
        <v>17</v>
      </c>
      <c r="D13" s="10">
        <f>TLEXTERM!D13/$C13</f>
        <v>0</v>
      </c>
      <c r="E13" s="10">
        <f>TLEXTERM!E13/$C13</f>
        <v>1</v>
      </c>
      <c r="F13" s="10">
        <f>TLEXTERM!F13/$C13</f>
        <v>0</v>
      </c>
      <c r="G13" s="10">
        <f>TLEXTERM!G13/$C13</f>
        <v>0</v>
      </c>
      <c r="H13" s="10">
        <f>TLEXTERM!H13/$C13</f>
        <v>0</v>
      </c>
      <c r="I13" s="10">
        <f>TLEXTERM!I13/$C13</f>
        <v>0</v>
      </c>
    </row>
    <row r="14" spans="1:9" ht="15.75">
      <c r="A14" s="30" t="s">
        <v>27</v>
      </c>
      <c r="B14" s="5">
        <f>TLEXTERM!B14</f>
        <v>449650</v>
      </c>
      <c r="C14" s="5">
        <f>TLEXTERM!C14</f>
        <v>0</v>
      </c>
      <c r="D14" s="10" t="e">
        <f>TLEXTERM!D14/$C14</f>
        <v>#DIV/0!</v>
      </c>
      <c r="E14" s="10" t="e">
        <f>TLEXTERM!E14/$C14</f>
        <v>#DIV/0!</v>
      </c>
      <c r="F14" s="10" t="e">
        <f>TLEXTERM!F14/$C14</f>
        <v>#DIV/0!</v>
      </c>
      <c r="G14" s="10" t="e">
        <f>TLEXTERM!G14/$C14</f>
        <v>#DIV/0!</v>
      </c>
      <c r="H14" s="10" t="e">
        <f>TLEXTERM!H14/$C14</f>
        <v>#DIV/0!</v>
      </c>
      <c r="I14" s="10" t="e">
        <f>TLEXTERM!I14/$C14</f>
        <v>#DIV/0!</v>
      </c>
    </row>
    <row r="15" spans="1:9" ht="15.75">
      <c r="A15" s="30" t="s">
        <v>28</v>
      </c>
      <c r="B15" s="5">
        <f>TLEXTERM!B15</f>
        <v>13534</v>
      </c>
      <c r="C15" s="5">
        <f>TLEXTERM!C15</f>
        <v>130</v>
      </c>
      <c r="D15" s="10">
        <f>TLEXTERM!D15/$C15</f>
        <v>0</v>
      </c>
      <c r="E15" s="10">
        <f>TLEXTERM!E15/$C15</f>
        <v>0.9615384615384616</v>
      </c>
      <c r="F15" s="10">
        <f>TLEXTERM!F15/$C15</f>
        <v>0.038461538461538464</v>
      </c>
      <c r="G15" s="10">
        <f>TLEXTERM!G15/$C15</f>
        <v>0</v>
      </c>
      <c r="H15" s="10">
        <f>TLEXTERM!H15/$C15</f>
        <v>0</v>
      </c>
      <c r="I15" s="10">
        <f>TLEXTERM!I15/$C15</f>
        <v>0</v>
      </c>
    </row>
    <row r="16" spans="1:9" ht="15.75">
      <c r="A16" s="30" t="s">
        <v>29</v>
      </c>
      <c r="B16" s="5">
        <f>TLEXTERM!B16</f>
        <v>21014</v>
      </c>
      <c r="C16" s="5">
        <f>TLEXTERM!C16</f>
        <v>131</v>
      </c>
      <c r="D16" s="10">
        <f>TLEXTERM!D16/$C16</f>
        <v>0.183206106870229</v>
      </c>
      <c r="E16" s="10">
        <f>TLEXTERM!E16/$C16</f>
        <v>0.816793893129771</v>
      </c>
      <c r="F16" s="10">
        <f>TLEXTERM!F16/$C16</f>
        <v>0</v>
      </c>
      <c r="G16" s="10">
        <f>TLEXTERM!G16/$C16</f>
        <v>0</v>
      </c>
      <c r="H16" s="10">
        <f>TLEXTERM!H16/$C16</f>
        <v>0</v>
      </c>
      <c r="I16" s="10">
        <f>TLEXTERM!I16/$C16</f>
        <v>0</v>
      </c>
    </row>
    <row r="17" spans="1:9" ht="15.75">
      <c r="A17" s="30" t="s">
        <v>30</v>
      </c>
      <c r="B17" s="5">
        <f>TLEXTERM!B17</f>
        <v>5597</v>
      </c>
      <c r="C17" s="5">
        <f>TLEXTERM!C17</f>
        <v>0</v>
      </c>
      <c r="D17" s="10" t="e">
        <f>TLEXTERM!D17/$C17</f>
        <v>#DIV/0!</v>
      </c>
      <c r="E17" s="10" t="e">
        <f>TLEXTERM!E17/$C17</f>
        <v>#DIV/0!</v>
      </c>
      <c r="F17" s="10" t="e">
        <f>TLEXTERM!F17/$C17</f>
        <v>#DIV/0!</v>
      </c>
      <c r="G17" s="10" t="e">
        <f>TLEXTERM!G17/$C17</f>
        <v>#DIV/0!</v>
      </c>
      <c r="H17" s="10" t="e">
        <f>TLEXTERM!H17/$C17</f>
        <v>#DIV/0!</v>
      </c>
      <c r="I17" s="10" t="e">
        <f>TLEXTERM!I17/$C17</f>
        <v>#DIV/0!</v>
      </c>
    </row>
    <row r="18" spans="1:9" ht="15.75">
      <c r="A18" s="30" t="s">
        <v>31</v>
      </c>
      <c r="B18" s="5">
        <f>TLEXTERM!B18</f>
        <v>16589</v>
      </c>
      <c r="C18" s="5">
        <f>TLEXTERM!C18</f>
        <v>3086</v>
      </c>
      <c r="D18" s="10">
        <f>TLEXTERM!D18/$C18</f>
        <v>0</v>
      </c>
      <c r="E18" s="10">
        <f>TLEXTERM!E18/$C18</f>
        <v>1</v>
      </c>
      <c r="F18" s="10">
        <f>TLEXTERM!F18/$C18</f>
        <v>0</v>
      </c>
      <c r="G18" s="10">
        <f>TLEXTERM!G18/$C18</f>
        <v>0</v>
      </c>
      <c r="H18" s="10">
        <f>TLEXTERM!H18/$C18</f>
        <v>0</v>
      </c>
      <c r="I18" s="10">
        <f>TLEXTERM!I18/$C18</f>
        <v>0</v>
      </c>
    </row>
    <row r="19" spans="1:9" ht="15.75">
      <c r="A19" s="30" t="s">
        <v>32</v>
      </c>
      <c r="B19" s="5">
        <f>TLEXTERM!B19</f>
        <v>58118</v>
      </c>
      <c r="C19" s="5">
        <f>TLEXTERM!C19</f>
        <v>317</v>
      </c>
      <c r="D19" s="10">
        <f>TLEXTERM!D19/$C19</f>
        <v>0</v>
      </c>
      <c r="E19" s="10">
        <f>TLEXTERM!E19/$C19</f>
        <v>1</v>
      </c>
      <c r="F19" s="10">
        <f>TLEXTERM!F19/$C19</f>
        <v>0</v>
      </c>
      <c r="G19" s="10">
        <f>TLEXTERM!G19/$C19</f>
        <v>0</v>
      </c>
      <c r="H19" s="10">
        <f>TLEXTERM!H19/$C19</f>
        <v>0</v>
      </c>
      <c r="I19" s="10">
        <f>TLEXTERM!I19/$C19</f>
        <v>0</v>
      </c>
    </row>
    <row r="20" spans="1:9" ht="15.75">
      <c r="A20" s="29" t="s">
        <v>78</v>
      </c>
      <c r="B20" s="53" t="s">
        <v>78</v>
      </c>
      <c r="C20" s="53" t="s">
        <v>78</v>
      </c>
      <c r="D20" s="45"/>
      <c r="E20" s="45"/>
      <c r="F20" s="45"/>
      <c r="G20" s="45"/>
      <c r="H20" s="45"/>
      <c r="I20" s="45"/>
    </row>
    <row r="21" spans="1:9" ht="15.75">
      <c r="A21" s="30" t="s">
        <v>33</v>
      </c>
      <c r="B21" s="5">
        <f>TLEXTERM!B21</f>
        <v>55922</v>
      </c>
      <c r="C21" s="5">
        <f>TLEXTERM!C21</f>
        <v>607</v>
      </c>
      <c r="D21" s="10">
        <f>TLEXTERM!D21/$C21</f>
        <v>0</v>
      </c>
      <c r="E21" s="10">
        <f>TLEXTERM!E21/$C21</f>
        <v>1</v>
      </c>
      <c r="F21" s="10">
        <f>TLEXTERM!F21/$C21</f>
        <v>0</v>
      </c>
      <c r="G21" s="10">
        <f>TLEXTERM!G21/$C21</f>
        <v>0</v>
      </c>
      <c r="H21" s="10">
        <f>TLEXTERM!H21/$C21</f>
        <v>0</v>
      </c>
      <c r="I21" s="10">
        <f>TLEXTERM!I21/$C21</f>
        <v>0</v>
      </c>
    </row>
    <row r="22" spans="1:9" ht="15.75">
      <c r="A22" s="30" t="s">
        <v>34</v>
      </c>
      <c r="B22" s="5" t="str">
        <f>TLEXTERM!B22</f>
        <v>.</v>
      </c>
      <c r="C22" s="5" t="str">
        <f>TLEXTERM!C22</f>
        <v>.</v>
      </c>
      <c r="D22" s="12" t="s">
        <v>78</v>
      </c>
      <c r="E22" s="12" t="s">
        <v>78</v>
      </c>
      <c r="F22" s="12" t="s">
        <v>78</v>
      </c>
      <c r="G22" s="12" t="s">
        <v>78</v>
      </c>
      <c r="H22" s="12" t="s">
        <v>78</v>
      </c>
      <c r="I22" s="12" t="s">
        <v>78</v>
      </c>
    </row>
    <row r="23" spans="1:9" ht="15.75">
      <c r="A23" s="30" t="s">
        <v>35</v>
      </c>
      <c r="B23" s="5">
        <f>TLEXTERM!B23</f>
        <v>9776</v>
      </c>
      <c r="C23" s="5">
        <f>TLEXTERM!C23</f>
        <v>0</v>
      </c>
      <c r="D23" s="10" t="e">
        <f>TLEXTERM!D23/$C23</f>
        <v>#DIV/0!</v>
      </c>
      <c r="E23" s="10" t="e">
        <f>TLEXTERM!E23/$C23</f>
        <v>#DIV/0!</v>
      </c>
      <c r="F23" s="10" t="e">
        <f>TLEXTERM!F23/$C23</f>
        <v>#DIV/0!</v>
      </c>
      <c r="G23" s="10" t="e">
        <f>TLEXTERM!G23/$C23</f>
        <v>#DIV/0!</v>
      </c>
      <c r="H23" s="10" t="e">
        <f>TLEXTERM!H23/$C23</f>
        <v>#DIV/0!</v>
      </c>
      <c r="I23" s="10" t="e">
        <f>TLEXTERM!I23/$C23</f>
        <v>#DIV/0!</v>
      </c>
    </row>
    <row r="24" spans="1:9" ht="15.75">
      <c r="A24" s="30" t="s">
        <v>36</v>
      </c>
      <c r="B24" s="5">
        <f>TLEXTERM!B24</f>
        <v>1681</v>
      </c>
      <c r="C24" s="5">
        <f>TLEXTERM!C24</f>
        <v>0</v>
      </c>
      <c r="D24" s="10" t="e">
        <f>TLEXTERM!D24/$C24</f>
        <v>#DIV/0!</v>
      </c>
      <c r="E24" s="10" t="e">
        <f>TLEXTERM!E24/$C24</f>
        <v>#DIV/0!</v>
      </c>
      <c r="F24" s="10" t="e">
        <f>TLEXTERM!F24/$C24</f>
        <v>#DIV/0!</v>
      </c>
      <c r="G24" s="10" t="e">
        <f>TLEXTERM!G24/$C24</f>
        <v>#DIV/0!</v>
      </c>
      <c r="H24" s="10" t="e">
        <f>TLEXTERM!H24/$C24</f>
        <v>#DIV/0!</v>
      </c>
      <c r="I24" s="10" t="e">
        <f>TLEXTERM!I24/$C24</f>
        <v>#DIV/0!</v>
      </c>
    </row>
    <row r="25" spans="1:9" ht="15.75">
      <c r="A25" s="30" t="s">
        <v>37</v>
      </c>
      <c r="B25" s="5">
        <f>TLEXTERM!B25</f>
        <v>37895</v>
      </c>
      <c r="C25" s="5">
        <f>TLEXTERM!C25</f>
        <v>0</v>
      </c>
      <c r="D25" s="10" t="e">
        <f>TLEXTERM!D25/$C25</f>
        <v>#DIV/0!</v>
      </c>
      <c r="E25" s="10" t="e">
        <f>TLEXTERM!E25/$C25</f>
        <v>#DIV/0!</v>
      </c>
      <c r="F25" s="10" t="e">
        <f>TLEXTERM!F25/$C25</f>
        <v>#DIV/0!</v>
      </c>
      <c r="G25" s="10" t="e">
        <f>TLEXTERM!G25/$C25</f>
        <v>#DIV/0!</v>
      </c>
      <c r="H25" s="10" t="e">
        <f>TLEXTERM!H25/$C25</f>
        <v>#DIV/0!</v>
      </c>
      <c r="I25" s="10" t="e">
        <f>TLEXTERM!I25/$C25</f>
        <v>#DIV/0!</v>
      </c>
    </row>
    <row r="26" spans="1:9" ht="15.75">
      <c r="A26" s="30" t="s">
        <v>38</v>
      </c>
      <c r="B26" s="5">
        <f>TLEXTERM!B26</f>
        <v>52686</v>
      </c>
      <c r="C26" s="5">
        <f>TLEXTERM!C26</f>
        <v>0</v>
      </c>
      <c r="D26" s="10" t="e">
        <f>TLEXTERM!D26/$C26</f>
        <v>#DIV/0!</v>
      </c>
      <c r="E26" s="10" t="e">
        <f>TLEXTERM!E26/$C26</f>
        <v>#DIV/0!</v>
      </c>
      <c r="F26" s="10" t="e">
        <f>TLEXTERM!F26/$C26</f>
        <v>#DIV/0!</v>
      </c>
      <c r="G26" s="10" t="e">
        <f>TLEXTERM!G26/$C26</f>
        <v>#DIV/0!</v>
      </c>
      <c r="H26" s="10" t="e">
        <f>TLEXTERM!H26/$C26</f>
        <v>#DIV/0!</v>
      </c>
      <c r="I26" s="10" t="e">
        <f>TLEXTERM!I26/$C26</f>
        <v>#DIV/0!</v>
      </c>
    </row>
    <row r="27" spans="1:9" ht="15.75">
      <c r="A27" s="30" t="s">
        <v>39</v>
      </c>
      <c r="B27" s="5">
        <f>TLEXTERM!B27</f>
        <v>19969</v>
      </c>
      <c r="C27" s="5">
        <f>TLEXTERM!C27</f>
        <v>170</v>
      </c>
      <c r="D27" s="10">
        <f>TLEXTERM!D27/$C27</f>
        <v>0</v>
      </c>
      <c r="E27" s="10">
        <f>TLEXTERM!E27/$C27</f>
        <v>0.9588235294117647</v>
      </c>
      <c r="F27" s="10">
        <f>TLEXTERM!F27/$C27</f>
        <v>0.041176470588235294</v>
      </c>
      <c r="G27" s="10">
        <f>TLEXTERM!G27/$C27</f>
        <v>0</v>
      </c>
      <c r="H27" s="10">
        <f>TLEXTERM!H27/$C27</f>
        <v>0</v>
      </c>
      <c r="I27" s="10">
        <f>TLEXTERM!I27/$C27</f>
        <v>0</v>
      </c>
    </row>
    <row r="28" spans="1:9" ht="15.75">
      <c r="A28" s="30" t="s">
        <v>40</v>
      </c>
      <c r="B28" s="5">
        <f>TLEXTERM!B28</f>
        <v>15300</v>
      </c>
      <c r="C28" s="5">
        <f>TLEXTERM!C28</f>
        <v>265</v>
      </c>
      <c r="D28" s="10">
        <f>TLEXTERM!D28/$C28</f>
        <v>0</v>
      </c>
      <c r="E28" s="10">
        <f>TLEXTERM!E28/$C28</f>
        <v>1</v>
      </c>
      <c r="F28" s="10">
        <f>TLEXTERM!F28/$C28</f>
        <v>0</v>
      </c>
      <c r="G28" s="10">
        <f>TLEXTERM!G28/$C28</f>
        <v>0</v>
      </c>
      <c r="H28" s="10">
        <f>TLEXTERM!H28/$C28</f>
        <v>0</v>
      </c>
      <c r="I28" s="10">
        <f>TLEXTERM!I28/$C28</f>
        <v>0</v>
      </c>
    </row>
    <row r="29" spans="1:9" ht="15.75">
      <c r="A29" s="30" t="s">
        <v>41</v>
      </c>
      <c r="B29" s="5">
        <f>TLEXTERM!B29</f>
        <v>34923</v>
      </c>
      <c r="C29" s="5">
        <f>TLEXTERM!C29</f>
        <v>212</v>
      </c>
      <c r="D29" s="10">
        <f>TLEXTERM!D29/$C29</f>
        <v>0</v>
      </c>
      <c r="E29" s="10">
        <f>TLEXTERM!E29/$C29</f>
        <v>1</v>
      </c>
      <c r="F29" s="10">
        <f>TLEXTERM!F29/$C29</f>
        <v>0</v>
      </c>
      <c r="G29" s="10">
        <f>TLEXTERM!G29/$C29</f>
        <v>0</v>
      </c>
      <c r="H29" s="10">
        <f>TLEXTERM!H29/$C29</f>
        <v>0</v>
      </c>
      <c r="I29" s="10">
        <f>TLEXTERM!I29/$C29</f>
        <v>0</v>
      </c>
    </row>
    <row r="30" spans="1:9" ht="15.75">
      <c r="A30" s="30" t="s">
        <v>42</v>
      </c>
      <c r="B30" s="5">
        <f>TLEXTERM!B30</f>
        <v>22834</v>
      </c>
      <c r="C30" s="5">
        <f>TLEXTERM!C30</f>
        <v>325</v>
      </c>
      <c r="D30" s="10">
        <f>TLEXTERM!D30/$C30</f>
        <v>0</v>
      </c>
      <c r="E30" s="10">
        <f>TLEXTERM!E30/$C30</f>
        <v>1</v>
      </c>
      <c r="F30" s="10">
        <f>TLEXTERM!F30/$C30</f>
        <v>0</v>
      </c>
      <c r="G30" s="10">
        <f>TLEXTERM!G30/$C30</f>
        <v>0</v>
      </c>
      <c r="H30" s="10">
        <f>TLEXTERM!H30/$C30</f>
        <v>0</v>
      </c>
      <c r="I30" s="10">
        <f>TLEXTERM!I30/$C30</f>
        <v>0</v>
      </c>
    </row>
    <row r="31" spans="1:9" ht="15.75">
      <c r="A31" s="29" t="s">
        <v>78</v>
      </c>
      <c r="B31" s="53" t="s">
        <v>78</v>
      </c>
      <c r="C31" s="53" t="s">
        <v>78</v>
      </c>
      <c r="D31" s="45"/>
      <c r="E31" s="45"/>
      <c r="F31" s="45"/>
      <c r="G31" s="45"/>
      <c r="H31" s="45"/>
      <c r="I31" s="45"/>
    </row>
    <row r="32" spans="1:9" ht="15.75">
      <c r="A32" s="30" t="s">
        <v>43</v>
      </c>
      <c r="B32" s="5">
        <f>TLEXTERM!B32</f>
        <v>9160</v>
      </c>
      <c r="C32" s="5">
        <f>TLEXTERM!C32</f>
        <v>803</v>
      </c>
      <c r="D32" s="10">
        <f>TLEXTERM!D32/$C32</f>
        <v>0</v>
      </c>
      <c r="E32" s="10">
        <f>TLEXTERM!E32/$C32</f>
        <v>1</v>
      </c>
      <c r="F32" s="10">
        <f>TLEXTERM!F32/$C32</f>
        <v>0</v>
      </c>
      <c r="G32" s="10">
        <f>TLEXTERM!G32/$C32</f>
        <v>0</v>
      </c>
      <c r="H32" s="10">
        <f>TLEXTERM!H32/$C32</f>
        <v>0</v>
      </c>
      <c r="I32" s="10">
        <f>TLEXTERM!I32/$C32</f>
        <v>0</v>
      </c>
    </row>
    <row r="33" spans="1:9" ht="15.75">
      <c r="A33" s="30" t="s">
        <v>44</v>
      </c>
      <c r="B33" s="5">
        <f>TLEXTERM!B33</f>
        <v>26134</v>
      </c>
      <c r="C33" s="5">
        <f>TLEXTERM!C33</f>
        <v>1114</v>
      </c>
      <c r="D33" s="10">
        <f>TLEXTERM!D33/$C33</f>
        <v>0.06463195691202872</v>
      </c>
      <c r="E33" s="10">
        <f>TLEXTERM!E33/$C33</f>
        <v>0.9344703770197487</v>
      </c>
      <c r="F33" s="10">
        <f>TLEXTERM!F33/$C33</f>
        <v>0</v>
      </c>
      <c r="G33" s="10">
        <f>TLEXTERM!G33/$C33</f>
        <v>0</v>
      </c>
      <c r="H33" s="10">
        <f>TLEXTERM!H33/$C33</f>
        <v>0</v>
      </c>
      <c r="I33" s="10">
        <f>TLEXTERM!I33/$C33</f>
        <v>0</v>
      </c>
    </row>
    <row r="34" spans="1:9" ht="15.75">
      <c r="A34" s="30" t="s">
        <v>45</v>
      </c>
      <c r="B34" s="5">
        <f>TLEXTERM!B34</f>
        <v>49377</v>
      </c>
      <c r="C34" s="5">
        <f>TLEXTERM!C34</f>
        <v>0</v>
      </c>
      <c r="D34" s="10" t="e">
        <f>TLEXTERM!D34/$C34</f>
        <v>#DIV/0!</v>
      </c>
      <c r="E34" s="10" t="e">
        <f>TLEXTERM!E34/$C34</f>
        <v>#DIV/0!</v>
      </c>
      <c r="F34" s="10" t="e">
        <f>TLEXTERM!F34/$C34</f>
        <v>#DIV/0!</v>
      </c>
      <c r="G34" s="10" t="e">
        <f>TLEXTERM!G34/$C34</f>
        <v>#DIV/0!</v>
      </c>
      <c r="H34" s="10" t="e">
        <f>TLEXTERM!H34/$C34</f>
        <v>#DIV/0!</v>
      </c>
      <c r="I34" s="10" t="e">
        <f>TLEXTERM!I34/$C34</f>
        <v>#DIV/0!</v>
      </c>
    </row>
    <row r="35" spans="1:9" ht="15.75">
      <c r="A35" s="30" t="s">
        <v>46</v>
      </c>
      <c r="B35" s="5">
        <f>TLEXTERM!B35</f>
        <v>75111</v>
      </c>
      <c r="C35" s="5">
        <f>TLEXTERM!C35</f>
        <v>4985</v>
      </c>
      <c r="D35" s="10">
        <f>TLEXTERM!D35/$C35</f>
        <v>0</v>
      </c>
      <c r="E35" s="10">
        <f>TLEXTERM!E35/$C35</f>
        <v>1</v>
      </c>
      <c r="F35" s="10">
        <f>TLEXTERM!F35/$C35</f>
        <v>0</v>
      </c>
      <c r="G35" s="10">
        <f>TLEXTERM!G35/$C35</f>
        <v>0</v>
      </c>
      <c r="H35" s="10">
        <f>TLEXTERM!H35/$C35</f>
        <v>0</v>
      </c>
      <c r="I35" s="10">
        <f>TLEXTERM!I35/$C35</f>
        <v>0</v>
      </c>
    </row>
    <row r="36" spans="1:9" ht="15.75">
      <c r="A36" s="30" t="s">
        <v>47</v>
      </c>
      <c r="B36" s="5">
        <f>TLEXTERM!B36</f>
        <v>36500</v>
      </c>
      <c r="C36" s="5">
        <f>TLEXTERM!C36</f>
        <v>1623</v>
      </c>
      <c r="D36" s="10">
        <f>TLEXTERM!D36/$C36</f>
        <v>0.027726432532347505</v>
      </c>
      <c r="E36" s="10">
        <f>TLEXTERM!E36/$C36</f>
        <v>0.966728280961183</v>
      </c>
      <c r="F36" s="10">
        <f>TLEXTERM!F36/$C36</f>
        <v>0.005545286506469501</v>
      </c>
      <c r="G36" s="10">
        <f>TLEXTERM!G36/$C36</f>
        <v>0</v>
      </c>
      <c r="H36" s="10">
        <f>TLEXTERM!H36/$C36</f>
        <v>0</v>
      </c>
      <c r="I36" s="10">
        <f>TLEXTERM!I36/$C36</f>
        <v>0</v>
      </c>
    </row>
    <row r="37" spans="1:9" ht="15.75">
      <c r="A37" s="30" t="s">
        <v>48</v>
      </c>
      <c r="B37" s="5">
        <f>TLEXTERM!B37</f>
        <v>19833</v>
      </c>
      <c r="C37" s="5">
        <f>TLEXTERM!C37</f>
        <v>70</v>
      </c>
      <c r="D37" s="10">
        <f>TLEXTERM!D37/$C37</f>
        <v>0</v>
      </c>
      <c r="E37" s="10">
        <f>TLEXTERM!E37/$C37</f>
        <v>1</v>
      </c>
      <c r="F37" s="10">
        <f>TLEXTERM!F37/$C37</f>
        <v>0</v>
      </c>
      <c r="G37" s="10">
        <f>TLEXTERM!G37/$C37</f>
        <v>0</v>
      </c>
      <c r="H37" s="10">
        <f>TLEXTERM!H37/$C37</f>
        <v>0</v>
      </c>
      <c r="I37" s="10">
        <f>TLEXTERM!I37/$C37</f>
        <v>0</v>
      </c>
    </row>
    <row r="38" spans="1:9" ht="15.75">
      <c r="A38" s="30" t="s">
        <v>49</v>
      </c>
      <c r="B38" s="5">
        <f>TLEXTERM!B38</f>
        <v>40845</v>
      </c>
      <c r="C38" s="5">
        <f>TLEXTERM!C38</f>
        <v>774</v>
      </c>
      <c r="D38" s="10">
        <f>TLEXTERM!D38/$C38</f>
        <v>0</v>
      </c>
      <c r="E38" s="10">
        <f>TLEXTERM!E38/$C38</f>
        <v>0.9547803617571059</v>
      </c>
      <c r="F38" s="10">
        <f>TLEXTERM!F38/$C38</f>
        <v>0.04521963824289406</v>
      </c>
      <c r="G38" s="10">
        <f>TLEXTERM!G38/$C38</f>
        <v>0</v>
      </c>
      <c r="H38" s="10">
        <f>TLEXTERM!H38/$C38</f>
        <v>0</v>
      </c>
      <c r="I38" s="10">
        <f>TLEXTERM!I38/$C38</f>
        <v>0</v>
      </c>
    </row>
    <row r="39" spans="1:9" ht="15.75">
      <c r="A39" s="30" t="s">
        <v>50</v>
      </c>
      <c r="B39" s="5">
        <f>TLEXTERM!B39</f>
        <v>6169</v>
      </c>
      <c r="C39" s="5">
        <f>TLEXTERM!C39</f>
        <v>9</v>
      </c>
      <c r="D39" s="10">
        <f>TLEXTERM!D39/$C39</f>
        <v>0</v>
      </c>
      <c r="E39" s="10">
        <f>TLEXTERM!E39/$C39</f>
        <v>1</v>
      </c>
      <c r="F39" s="10">
        <f>TLEXTERM!F39/$C39</f>
        <v>0.1111111111111111</v>
      </c>
      <c r="G39" s="10">
        <f>TLEXTERM!G39/$C39</f>
        <v>0</v>
      </c>
      <c r="H39" s="10">
        <f>TLEXTERM!H39/$C39</f>
        <v>0</v>
      </c>
      <c r="I39" s="10">
        <f>TLEXTERM!I39/$C39</f>
        <v>0</v>
      </c>
    </row>
    <row r="40" spans="1:9" ht="15.75">
      <c r="A40" s="30" t="s">
        <v>51</v>
      </c>
      <c r="B40" s="5">
        <f>TLEXTERM!B40</f>
        <v>10945</v>
      </c>
      <c r="C40" s="5">
        <f>TLEXTERM!C40</f>
        <v>75</v>
      </c>
      <c r="D40" s="10">
        <f>TLEXTERM!D40/$C40</f>
        <v>0</v>
      </c>
      <c r="E40" s="10">
        <f>TLEXTERM!E40/$C40</f>
        <v>1</v>
      </c>
      <c r="F40" s="10">
        <f>TLEXTERM!F40/$C40</f>
        <v>0</v>
      </c>
      <c r="G40" s="10">
        <f>TLEXTERM!G40/$C40</f>
        <v>0</v>
      </c>
      <c r="H40" s="10">
        <f>TLEXTERM!H40/$C40</f>
        <v>0</v>
      </c>
      <c r="I40" s="10">
        <f>TLEXTERM!I40/$C40</f>
        <v>0</v>
      </c>
    </row>
    <row r="41" spans="1:9" ht="15.75">
      <c r="A41" s="30" t="s">
        <v>52</v>
      </c>
      <c r="B41" s="5">
        <f>TLEXTERM!B41</f>
        <v>10636</v>
      </c>
      <c r="C41" s="5">
        <f>TLEXTERM!C41</f>
        <v>35</v>
      </c>
      <c r="D41" s="10">
        <f>TLEXTERM!D41/$C41</f>
        <v>0</v>
      </c>
      <c r="E41" s="10">
        <f>TLEXTERM!E41/$C41</f>
        <v>1</v>
      </c>
      <c r="F41" s="10">
        <f>TLEXTERM!F41/$C41</f>
        <v>0</v>
      </c>
      <c r="G41" s="10">
        <f>TLEXTERM!G41/$C41</f>
        <v>0</v>
      </c>
      <c r="H41" s="10">
        <f>TLEXTERM!H41/$C41</f>
        <v>0</v>
      </c>
      <c r="I41" s="10">
        <f>TLEXTERM!I41/$C41</f>
        <v>0</v>
      </c>
    </row>
    <row r="42" spans="1:9" ht="15.75">
      <c r="A42" s="29" t="s">
        <v>78</v>
      </c>
      <c r="B42" s="53" t="s">
        <v>78</v>
      </c>
      <c r="C42" s="53" t="s">
        <v>78</v>
      </c>
      <c r="D42" s="45"/>
      <c r="E42" s="45"/>
      <c r="F42" s="45"/>
      <c r="G42" s="45"/>
      <c r="H42" s="45"/>
      <c r="I42" s="45"/>
    </row>
    <row r="43" spans="1:9" ht="15.75">
      <c r="A43" s="30" t="s">
        <v>53</v>
      </c>
      <c r="B43" s="5">
        <f>TLEXTERM!B43</f>
        <v>6079</v>
      </c>
      <c r="C43" s="5">
        <f>TLEXTERM!C43</f>
        <v>125</v>
      </c>
      <c r="D43" s="10">
        <f>TLEXTERM!D43/$C43</f>
        <v>0</v>
      </c>
      <c r="E43" s="10">
        <f>TLEXTERM!E43/$C43</f>
        <v>0.992</v>
      </c>
      <c r="F43" s="10">
        <f>TLEXTERM!F43/$C43</f>
        <v>0.008</v>
      </c>
      <c r="G43" s="10">
        <f>TLEXTERM!G43/$C43</f>
        <v>0</v>
      </c>
      <c r="H43" s="10">
        <f>TLEXTERM!H43/$C43</f>
        <v>0</v>
      </c>
      <c r="I43" s="10">
        <f>TLEXTERM!I43/$C43</f>
        <v>0</v>
      </c>
    </row>
    <row r="44" spans="1:9" ht="15.75">
      <c r="A44" s="30" t="s">
        <v>54</v>
      </c>
      <c r="B44" s="5">
        <f>TLEXTERM!B44</f>
        <v>42418</v>
      </c>
      <c r="C44" s="5">
        <f>TLEXTERM!C44</f>
        <v>2564</v>
      </c>
      <c r="D44" s="10">
        <f>TLEXTERM!D44/$C44</f>
        <v>0</v>
      </c>
      <c r="E44" s="10">
        <f>TLEXTERM!E44/$C44</f>
        <v>1</v>
      </c>
      <c r="F44" s="10">
        <f>TLEXTERM!F44/$C44</f>
        <v>0</v>
      </c>
      <c r="G44" s="10">
        <f>TLEXTERM!G44/$C44</f>
        <v>0</v>
      </c>
      <c r="H44" s="10">
        <f>TLEXTERM!H44/$C44</f>
        <v>0</v>
      </c>
      <c r="I44" s="10">
        <f>TLEXTERM!I44/$C44</f>
        <v>0</v>
      </c>
    </row>
    <row r="45" spans="1:9" ht="15.75">
      <c r="A45" s="30" t="s">
        <v>55</v>
      </c>
      <c r="B45" s="5">
        <f>TLEXTERM!B45</f>
        <v>16638</v>
      </c>
      <c r="C45" s="5">
        <f>TLEXTERM!C45</f>
        <v>100</v>
      </c>
      <c r="D45" s="10">
        <f>TLEXTERM!D45/$C45</f>
        <v>0</v>
      </c>
      <c r="E45" s="10">
        <f>TLEXTERM!E45/$C45</f>
        <v>0.92</v>
      </c>
      <c r="F45" s="10">
        <f>TLEXTERM!F45/$C45</f>
        <v>0</v>
      </c>
      <c r="G45" s="10">
        <f>TLEXTERM!G45/$C45</f>
        <v>0.08</v>
      </c>
      <c r="H45" s="10">
        <f>TLEXTERM!H45/$C45</f>
        <v>0</v>
      </c>
      <c r="I45" s="10">
        <f>TLEXTERM!I45/$C45</f>
        <v>0</v>
      </c>
    </row>
    <row r="46" spans="1:9" ht="15.75">
      <c r="A46" s="30" t="s">
        <v>56</v>
      </c>
      <c r="B46" s="5">
        <f>TLEXTERM!B46</f>
        <v>148749</v>
      </c>
      <c r="C46" s="5">
        <f>TLEXTERM!C46</f>
        <v>6337</v>
      </c>
      <c r="D46" s="10">
        <f>TLEXTERM!D46/$C46</f>
        <v>0</v>
      </c>
      <c r="E46" s="10">
        <f>TLEXTERM!E46/$C46</f>
        <v>1</v>
      </c>
      <c r="F46" s="10">
        <f>TLEXTERM!F46/$C46</f>
        <v>0</v>
      </c>
      <c r="G46" s="10">
        <f>TLEXTERM!G46/$C46</f>
        <v>0</v>
      </c>
      <c r="H46" s="10">
        <f>TLEXTERM!H46/$C46</f>
        <v>0</v>
      </c>
      <c r="I46" s="10">
        <f>TLEXTERM!I46/$C46</f>
        <v>0</v>
      </c>
    </row>
    <row r="47" spans="1:9" ht="15.75">
      <c r="A47" s="30" t="s">
        <v>57</v>
      </c>
      <c r="B47" s="5">
        <f>TLEXTERM!B47</f>
        <v>40432</v>
      </c>
      <c r="C47" s="5">
        <f>TLEXTERM!C47</f>
        <v>29</v>
      </c>
      <c r="D47" s="10">
        <f>TLEXTERM!D47/$C47</f>
        <v>0</v>
      </c>
      <c r="E47" s="10">
        <f>TLEXTERM!E47/$C47</f>
        <v>1</v>
      </c>
      <c r="F47" s="10">
        <f>TLEXTERM!F47/$C47</f>
        <v>0</v>
      </c>
      <c r="G47" s="10">
        <f>TLEXTERM!G47/$C47</f>
        <v>0</v>
      </c>
      <c r="H47" s="10">
        <f>TLEXTERM!H47/$C47</f>
        <v>0</v>
      </c>
      <c r="I47" s="10">
        <f>TLEXTERM!I47/$C47</f>
        <v>0</v>
      </c>
    </row>
    <row r="48" spans="1:9" ht="15.75">
      <c r="A48" s="30" t="s">
        <v>58</v>
      </c>
      <c r="B48" s="5">
        <f>TLEXTERM!B48</f>
        <v>3376</v>
      </c>
      <c r="C48" s="5">
        <f>TLEXTERM!C48</f>
        <v>6</v>
      </c>
      <c r="D48" s="10">
        <f>TLEXTERM!D48/$C48</f>
        <v>0</v>
      </c>
      <c r="E48" s="10">
        <f>TLEXTERM!E48/$C48</f>
        <v>1</v>
      </c>
      <c r="F48" s="10">
        <f>TLEXTERM!F48/$C48</f>
        <v>0</v>
      </c>
      <c r="G48" s="10">
        <f>TLEXTERM!G48/$C48</f>
        <v>0</v>
      </c>
      <c r="H48" s="10">
        <f>TLEXTERM!H48/$C48</f>
        <v>0</v>
      </c>
      <c r="I48" s="10">
        <f>TLEXTERM!I48/$C48</f>
        <v>0</v>
      </c>
    </row>
    <row r="49" spans="1:9" ht="15.75">
      <c r="A49" s="30" t="s">
        <v>59</v>
      </c>
      <c r="B49" s="5">
        <f>TLEXTERM!B49</f>
        <v>84292</v>
      </c>
      <c r="C49" s="5">
        <f>TLEXTERM!C49</f>
        <v>149</v>
      </c>
      <c r="D49" s="10">
        <f>TLEXTERM!D49/$C49</f>
        <v>0</v>
      </c>
      <c r="E49" s="10">
        <f>TLEXTERM!E49/$C49</f>
        <v>1</v>
      </c>
      <c r="F49" s="10">
        <f>TLEXTERM!F49/$C49</f>
        <v>0</v>
      </c>
      <c r="G49" s="10">
        <f>TLEXTERM!G49/$C49</f>
        <v>0</v>
      </c>
      <c r="H49" s="10">
        <f>TLEXTERM!H49/$C49</f>
        <v>0</v>
      </c>
      <c r="I49" s="10">
        <f>TLEXTERM!I49/$C49</f>
        <v>0</v>
      </c>
    </row>
    <row r="50" spans="1:9" ht="15.75">
      <c r="A50" s="30" t="s">
        <v>60</v>
      </c>
      <c r="B50" s="5">
        <f>TLEXTERM!B50</f>
        <v>15049</v>
      </c>
      <c r="C50" s="5">
        <f>TLEXTERM!C50</f>
        <v>119</v>
      </c>
      <c r="D50" s="10">
        <f>TLEXTERM!D50/$C50</f>
        <v>0</v>
      </c>
      <c r="E50" s="10">
        <f>TLEXTERM!E50/$C50</f>
        <v>1</v>
      </c>
      <c r="F50" s="10">
        <f>TLEXTERM!F50/$C50</f>
        <v>0</v>
      </c>
      <c r="G50" s="10">
        <f>TLEXTERM!G50/$C50</f>
        <v>0</v>
      </c>
      <c r="H50" s="10">
        <f>TLEXTERM!H50/$C50</f>
        <v>0</v>
      </c>
      <c r="I50" s="10">
        <f>TLEXTERM!I50/$C50</f>
        <v>0</v>
      </c>
    </row>
    <row r="51" spans="1:9" ht="15.75">
      <c r="A51" s="30" t="s">
        <v>61</v>
      </c>
      <c r="B51" s="5">
        <f>TLEXTERM!B51</f>
        <v>18708</v>
      </c>
      <c r="C51" s="5">
        <f>TLEXTERM!C51</f>
        <v>0</v>
      </c>
      <c r="D51" s="10" t="e">
        <f>TLEXTERM!D51/$C51</f>
        <v>#DIV/0!</v>
      </c>
      <c r="E51" s="10" t="e">
        <f>TLEXTERM!E51/$C51</f>
        <v>#DIV/0!</v>
      </c>
      <c r="F51" s="10" t="e">
        <f>TLEXTERM!F51/$C51</f>
        <v>#DIV/0!</v>
      </c>
      <c r="G51" s="10" t="e">
        <f>TLEXTERM!G51/$C51</f>
        <v>#DIV/0!</v>
      </c>
      <c r="H51" s="10" t="e">
        <f>TLEXTERM!H51/$C51</f>
        <v>#DIV/0!</v>
      </c>
      <c r="I51" s="10" t="e">
        <f>TLEXTERM!I51/$C51</f>
        <v>#DIV/0!</v>
      </c>
    </row>
    <row r="52" spans="1:9" ht="15.75">
      <c r="A52" s="30" t="s">
        <v>62</v>
      </c>
      <c r="B52" s="5">
        <f>TLEXTERM!B52</f>
        <v>80857</v>
      </c>
      <c r="C52" s="5">
        <f>TLEXTERM!C52</f>
        <v>6112</v>
      </c>
      <c r="D52" s="10">
        <f>TLEXTERM!D52/$C52</f>
        <v>0.0006544502617801048</v>
      </c>
      <c r="E52" s="10">
        <f>TLEXTERM!E52/$C52</f>
        <v>0.9993455497382199</v>
      </c>
      <c r="F52" s="10">
        <f>TLEXTERM!F52/$C52</f>
        <v>0</v>
      </c>
      <c r="G52" s="10">
        <f>TLEXTERM!G52/$C52</f>
        <v>0</v>
      </c>
      <c r="H52" s="10">
        <f>TLEXTERM!H52/$C52</f>
        <v>0</v>
      </c>
      <c r="I52" s="10">
        <f>TLEXTERM!I52/$C52</f>
        <v>0</v>
      </c>
    </row>
    <row r="53" spans="1:9" ht="15.75">
      <c r="A53" s="29" t="s">
        <v>78</v>
      </c>
      <c r="B53" s="53" t="s">
        <v>78</v>
      </c>
      <c r="C53" s="53" t="s">
        <v>78</v>
      </c>
      <c r="D53" s="45"/>
      <c r="E53" s="45"/>
      <c r="F53" s="45"/>
      <c r="G53" s="45"/>
      <c r="H53" s="45"/>
      <c r="I53" s="45"/>
    </row>
    <row r="54" spans="1:9" ht="15.75">
      <c r="A54" s="30" t="s">
        <v>63</v>
      </c>
      <c r="B54" s="5">
        <f>TLEXTERM!B54</f>
        <v>18929</v>
      </c>
      <c r="C54" s="5">
        <f>TLEXTERM!C54</f>
        <v>286</v>
      </c>
      <c r="D54" s="10">
        <f>TLEXTERM!D54/$C54</f>
        <v>0</v>
      </c>
      <c r="E54" s="10">
        <f>TLEXTERM!E54/$C54</f>
        <v>1</v>
      </c>
      <c r="F54" s="10">
        <f>TLEXTERM!F54/$C54</f>
        <v>0</v>
      </c>
      <c r="G54" s="10">
        <f>TLEXTERM!G54/$C54</f>
        <v>0</v>
      </c>
      <c r="H54" s="10">
        <f>TLEXTERM!H54/$C54</f>
        <v>0</v>
      </c>
      <c r="I54" s="10">
        <f>TLEXTERM!I54/$C54</f>
        <v>0</v>
      </c>
    </row>
    <row r="55" spans="1:9" ht="15.75">
      <c r="A55" s="30" t="s">
        <v>64</v>
      </c>
      <c r="B55" s="5">
        <f>TLEXTERM!B55</f>
        <v>13348</v>
      </c>
      <c r="C55" s="5">
        <f>TLEXTERM!C55</f>
        <v>2805</v>
      </c>
      <c r="D55" s="10">
        <f>TLEXTERM!D55/$C55</f>
        <v>0.028877005347593583</v>
      </c>
      <c r="E55" s="10">
        <f>TLEXTERM!E55/$C55</f>
        <v>0.9711229946524064</v>
      </c>
      <c r="F55" s="10">
        <f>TLEXTERM!F55/$C55</f>
        <v>0</v>
      </c>
      <c r="G55" s="10">
        <f>TLEXTERM!G55/$C55</f>
        <v>0</v>
      </c>
      <c r="H55" s="10">
        <f>TLEXTERM!H55/$C55</f>
        <v>0</v>
      </c>
      <c r="I55" s="10">
        <f>TLEXTERM!I55/$C55</f>
        <v>0</v>
      </c>
    </row>
    <row r="56" spans="1:9" ht="15.75">
      <c r="A56" s="30" t="s">
        <v>65</v>
      </c>
      <c r="B56" s="5">
        <f>TLEXTERM!B56</f>
        <v>20003</v>
      </c>
      <c r="C56" s="5">
        <f>TLEXTERM!C56</f>
        <v>0</v>
      </c>
      <c r="D56" s="10" t="e">
        <f>TLEXTERM!D56/$C56</f>
        <v>#DIV/0!</v>
      </c>
      <c r="E56" s="10" t="e">
        <f>TLEXTERM!E56/$C56</f>
        <v>#DIV/0!</v>
      </c>
      <c r="F56" s="10" t="e">
        <f>TLEXTERM!F56/$C56</f>
        <v>#DIV/0!</v>
      </c>
      <c r="G56" s="10" t="e">
        <f>TLEXTERM!G56/$C56</f>
        <v>#DIV/0!</v>
      </c>
      <c r="H56" s="10" t="e">
        <f>TLEXTERM!H56/$C56</f>
        <v>#DIV/0!</v>
      </c>
      <c r="I56" s="10" t="e">
        <f>TLEXTERM!I56/$C56</f>
        <v>#DIV/0!</v>
      </c>
    </row>
    <row r="57" spans="1:9" ht="15.75">
      <c r="A57" s="30" t="s">
        <v>66</v>
      </c>
      <c r="B57" s="5">
        <f>TLEXTERM!B57</f>
        <v>2791</v>
      </c>
      <c r="C57" s="5">
        <f>TLEXTERM!C57</f>
        <v>6</v>
      </c>
      <c r="D57" s="10">
        <f>TLEXTERM!D57/$C57</f>
        <v>0</v>
      </c>
      <c r="E57" s="10">
        <f>TLEXTERM!E57/$C57</f>
        <v>1</v>
      </c>
      <c r="F57" s="10">
        <f>TLEXTERM!F57/$C57</f>
        <v>0</v>
      </c>
      <c r="G57" s="10">
        <f>TLEXTERM!G57/$C57</f>
        <v>0</v>
      </c>
      <c r="H57" s="10">
        <f>TLEXTERM!H57/$C57</f>
        <v>0</v>
      </c>
      <c r="I57" s="10">
        <f>TLEXTERM!I57/$C57</f>
        <v>0</v>
      </c>
    </row>
    <row r="58" spans="1:9" ht="15.75">
      <c r="A58" s="30" t="s">
        <v>67</v>
      </c>
      <c r="B58" s="5">
        <f>TLEXTERM!B58</f>
        <v>68660</v>
      </c>
      <c r="C58" s="5">
        <f>TLEXTERM!C58</f>
        <v>1</v>
      </c>
      <c r="D58" s="10">
        <f>TLEXTERM!D58/$C58</f>
        <v>0</v>
      </c>
      <c r="E58" s="10">
        <f>TLEXTERM!E58/$C58</f>
        <v>0</v>
      </c>
      <c r="F58" s="10">
        <f>TLEXTERM!F58/$C58</f>
        <v>0</v>
      </c>
      <c r="G58" s="10">
        <f>TLEXTERM!G58/$C58</f>
        <v>0</v>
      </c>
      <c r="H58" s="10">
        <f>TLEXTERM!H58/$C58</f>
        <v>1</v>
      </c>
      <c r="I58" s="10">
        <f>TLEXTERM!I58/$C58</f>
        <v>0</v>
      </c>
    </row>
    <row r="59" spans="1:9" ht="15.75">
      <c r="A59" s="30" t="s">
        <v>68</v>
      </c>
      <c r="B59" s="5">
        <f>TLEXTERM!B59</f>
        <v>135861</v>
      </c>
      <c r="C59" s="5">
        <f>TLEXTERM!C59</f>
        <v>0</v>
      </c>
      <c r="D59" s="10" t="e">
        <f>TLEXTERM!D59/$C59</f>
        <v>#DIV/0!</v>
      </c>
      <c r="E59" s="10" t="e">
        <f>TLEXTERM!E59/$C59</f>
        <v>#DIV/0!</v>
      </c>
      <c r="F59" s="10" t="e">
        <f>TLEXTERM!F59/$C59</f>
        <v>#DIV/0!</v>
      </c>
      <c r="G59" s="10" t="e">
        <f>TLEXTERM!G59/$C59</f>
        <v>#DIV/0!</v>
      </c>
      <c r="H59" s="10" t="e">
        <f>TLEXTERM!H59/$C59</f>
        <v>#DIV/0!</v>
      </c>
      <c r="I59" s="10" t="e">
        <f>TLEXTERM!I59/$C59</f>
        <v>#DIV/0!</v>
      </c>
    </row>
    <row r="60" spans="1:9" ht="15.75">
      <c r="A60" s="30" t="s">
        <v>69</v>
      </c>
      <c r="B60" s="5">
        <f>TLEXTERM!B60</f>
        <v>8537</v>
      </c>
      <c r="C60" s="5">
        <f>TLEXTERM!C60</f>
        <v>55</v>
      </c>
      <c r="D60" s="10">
        <f>TLEXTERM!D60/$C60</f>
        <v>0</v>
      </c>
      <c r="E60" s="10">
        <f>TLEXTERM!E60/$C60</f>
        <v>0.9818181818181818</v>
      </c>
      <c r="F60" s="10">
        <f>TLEXTERM!F60/$C60</f>
        <v>0.01818181818181818</v>
      </c>
      <c r="G60" s="10">
        <f>TLEXTERM!G60/$C60</f>
        <v>0</v>
      </c>
      <c r="H60" s="10">
        <f>TLEXTERM!H60/$C60</f>
        <v>0</v>
      </c>
      <c r="I60" s="10">
        <f>TLEXTERM!I60/$C60</f>
        <v>0</v>
      </c>
    </row>
    <row r="61" spans="1:9" ht="15.75">
      <c r="A61" s="30" t="s">
        <v>71</v>
      </c>
      <c r="B61" s="5">
        <f>TLEXTERM!B61</f>
        <v>4907</v>
      </c>
      <c r="C61" s="5">
        <f>TLEXTERM!C61</f>
        <v>0</v>
      </c>
      <c r="D61" s="10" t="e">
        <f>TLEXTERM!D61/$C61</f>
        <v>#DIV/0!</v>
      </c>
      <c r="E61" s="10" t="e">
        <f>TLEXTERM!E61/$C61</f>
        <v>#DIV/0!</v>
      </c>
      <c r="F61" s="10" t="e">
        <f>TLEXTERM!F61/$C61</f>
        <v>#DIV/0!</v>
      </c>
      <c r="G61" s="10" t="e">
        <f>TLEXTERM!G61/$C61</f>
        <v>#DIV/0!</v>
      </c>
      <c r="H61" s="10" t="e">
        <f>TLEXTERM!H61/$C61</f>
        <v>#DIV/0!</v>
      </c>
      <c r="I61" s="10" t="e">
        <f>TLEXTERM!I61/$C61</f>
        <v>#DIV/0!</v>
      </c>
    </row>
    <row r="62" spans="1:9" ht="15.75">
      <c r="A62" s="30" t="s">
        <v>72</v>
      </c>
      <c r="B62" s="5">
        <f>TLEXTERM!B62</f>
        <v>473</v>
      </c>
      <c r="C62" s="5">
        <f>TLEXTERM!C62</f>
        <v>8</v>
      </c>
      <c r="D62" s="10">
        <f>TLEXTERM!D62/$C62</f>
        <v>0</v>
      </c>
      <c r="E62" s="10">
        <f>TLEXTERM!E62/$C62</f>
        <v>1</v>
      </c>
      <c r="F62" s="10">
        <f>TLEXTERM!F62/$C62</f>
        <v>0</v>
      </c>
      <c r="G62" s="10">
        <f>TLEXTERM!G62/$C62</f>
        <v>0</v>
      </c>
      <c r="H62" s="10">
        <f>TLEXTERM!H62/$C62</f>
        <v>0</v>
      </c>
      <c r="I62" s="10">
        <f>TLEXTERM!I62/$C62</f>
        <v>0</v>
      </c>
    </row>
    <row r="63" spans="1:9" ht="15.75">
      <c r="A63" s="30" t="s">
        <v>73</v>
      </c>
      <c r="B63" s="5">
        <f>TLEXTERM!B63</f>
        <v>25245</v>
      </c>
      <c r="C63" s="5">
        <f>TLEXTERM!C63</f>
        <v>0</v>
      </c>
      <c r="D63" s="10" t="e">
        <f>TLEXTERM!D63/$C63</f>
        <v>#DIV/0!</v>
      </c>
      <c r="E63" s="10" t="e">
        <f>TLEXTERM!E63/$C63</f>
        <v>#DIV/0!</v>
      </c>
      <c r="F63" s="10" t="e">
        <f>TLEXTERM!F63/$C63</f>
        <v>#DIV/0!</v>
      </c>
      <c r="G63" s="10" t="e">
        <f>TLEXTERM!G63/$C63</f>
        <v>#DIV/0!</v>
      </c>
      <c r="H63" s="10" t="e">
        <f>TLEXTERM!H63/$C63</f>
        <v>#DIV/0!</v>
      </c>
      <c r="I63" s="10" t="e">
        <f>TLEXTERM!I63/$C63</f>
        <v>#DIV/0!</v>
      </c>
    </row>
    <row r="64" spans="1:9" ht="15.75">
      <c r="A64" s="29" t="s">
        <v>78</v>
      </c>
      <c r="B64" s="53" t="s">
        <v>78</v>
      </c>
      <c r="C64" s="53" t="s">
        <v>78</v>
      </c>
      <c r="D64" s="45"/>
      <c r="E64" s="45"/>
      <c r="F64" s="45"/>
      <c r="G64" s="45"/>
      <c r="H64" s="45"/>
      <c r="I64" s="45"/>
    </row>
    <row r="65" spans="1:9" ht="15.75">
      <c r="A65" s="30" t="s">
        <v>74</v>
      </c>
      <c r="B65" s="5">
        <f>TLEXTERM!B65</f>
        <v>54699</v>
      </c>
      <c r="C65" s="5">
        <f>TLEXTERM!C65</f>
        <v>2472</v>
      </c>
      <c r="D65" s="10">
        <f>TLEXTERM!D65/$C65</f>
        <v>0.0004045307443365696</v>
      </c>
      <c r="E65" s="10">
        <f>TLEXTERM!E65/$C65</f>
        <v>0.9987864077669902</v>
      </c>
      <c r="F65" s="10">
        <f>TLEXTERM!F65/$C65</f>
        <v>0</v>
      </c>
      <c r="G65" s="10">
        <f>TLEXTERM!G65/$C65</f>
        <v>0.0008090614886731392</v>
      </c>
      <c r="H65" s="10">
        <f>TLEXTERM!H65/$C65</f>
        <v>0</v>
      </c>
      <c r="I65" s="10">
        <f>TLEXTERM!I65/$C65</f>
        <v>0</v>
      </c>
    </row>
    <row r="66" spans="1:9" ht="15.75">
      <c r="A66" s="30" t="s">
        <v>75</v>
      </c>
      <c r="B66" s="5">
        <f>TLEXTERM!B66</f>
        <v>15822</v>
      </c>
      <c r="C66" s="5">
        <f>TLEXTERM!C66</f>
        <v>3</v>
      </c>
      <c r="D66" s="10">
        <f>TLEXTERM!D66/$C66</f>
        <v>0</v>
      </c>
      <c r="E66" s="10">
        <f>TLEXTERM!E66/$C66</f>
        <v>1</v>
      </c>
      <c r="F66" s="10">
        <f>TLEXTERM!F66/$C66</f>
        <v>0</v>
      </c>
      <c r="G66" s="10">
        <f>TLEXTERM!G66/$C66</f>
        <v>0</v>
      </c>
      <c r="H66" s="10">
        <f>TLEXTERM!H66/$C66</f>
        <v>0</v>
      </c>
      <c r="I66" s="10">
        <f>TLEXTERM!I66/$C66</f>
        <v>0</v>
      </c>
    </row>
    <row r="67" spans="1:9" ht="15.75">
      <c r="A67" s="30" t="s">
        <v>76</v>
      </c>
      <c r="B67" s="5">
        <f>TLEXTERM!B67</f>
        <v>20460</v>
      </c>
      <c r="C67" s="5">
        <f>TLEXTERM!C67</f>
        <v>79</v>
      </c>
      <c r="D67" s="10">
        <f>TLEXTERM!D67/$C67</f>
        <v>0</v>
      </c>
      <c r="E67" s="10">
        <f>TLEXTERM!E67/$C67</f>
        <v>1</v>
      </c>
      <c r="F67" s="10">
        <f>TLEXTERM!F67/$C67</f>
        <v>0</v>
      </c>
      <c r="G67" s="10">
        <f>TLEXTERM!G67/$C67</f>
        <v>0</v>
      </c>
      <c r="H67" s="10">
        <f>TLEXTERM!H67/$C67</f>
        <v>0</v>
      </c>
      <c r="I67" s="10">
        <f>TLEXTERM!I67/$C67</f>
        <v>0</v>
      </c>
    </row>
    <row r="68" spans="1:9" ht="16.5" thickBot="1">
      <c r="A68" s="20" t="s">
        <v>77</v>
      </c>
      <c r="B68" s="6">
        <f>TLEXTERM!B68</f>
        <v>408</v>
      </c>
      <c r="C68" s="6">
        <f>TLEXTERM!C68</f>
        <v>0</v>
      </c>
      <c r="D68" s="11" t="e">
        <f>TLEXTERM!D68/$C68</f>
        <v>#DIV/0!</v>
      </c>
      <c r="E68" s="11" t="e">
        <f>TLEXTERM!E68/$C68</f>
        <v>#DIV/0!</v>
      </c>
      <c r="F68" s="11" t="e">
        <f>TLEXTERM!F68/$C68</f>
        <v>#DIV/0!</v>
      </c>
      <c r="G68" s="11" t="e">
        <f>TLEXTERM!G68/$C68</f>
        <v>#DIV/0!</v>
      </c>
      <c r="H68" s="11" t="e">
        <f>TLEXTERM!H68/$C68</f>
        <v>#DIV/0!</v>
      </c>
      <c r="I68" s="11" t="e">
        <f>TLEXTERM!I68/$C68</f>
        <v>#DIV/0!</v>
      </c>
    </row>
    <row r="69" ht="15">
      <c r="A69" s="44" t="s">
        <v>100</v>
      </c>
    </row>
    <row r="71" ht="15">
      <c r="A71" t="s">
        <v>117</v>
      </c>
    </row>
  </sheetData>
  <mergeCells count="5">
    <mergeCell ref="C6:I6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1">
      <selection activeCell="A1" sqref="A1:E1"/>
    </sheetView>
  </sheetViews>
  <sheetFormatPr defaultColWidth="8.88671875" defaultRowHeight="15"/>
  <cols>
    <col min="1" max="1" width="17.21484375" style="0" customWidth="1"/>
    <col min="2" max="2" width="15.88671875" style="0" customWidth="1"/>
    <col min="3" max="3" width="16.21484375" style="0" customWidth="1"/>
    <col min="4" max="4" width="13.3359375" style="0" customWidth="1"/>
    <col min="5" max="5" width="10.77734375" style="0" customWidth="1"/>
    <col min="6" max="6" width="13.88671875" style="0" customWidth="1"/>
    <col min="7" max="7" width="15.3359375" style="0" customWidth="1"/>
  </cols>
  <sheetData>
    <row r="1" spans="1:5" ht="15.75">
      <c r="A1" s="56" t="s">
        <v>0</v>
      </c>
      <c r="B1" s="56"/>
      <c r="C1" s="56"/>
      <c r="D1" s="56"/>
      <c r="E1" s="56"/>
    </row>
    <row r="2" spans="1:5" ht="15.75">
      <c r="A2" s="56" t="s">
        <v>1</v>
      </c>
      <c r="B2" s="56"/>
      <c r="C2" s="56"/>
      <c r="D2" s="56"/>
      <c r="E2" s="56"/>
    </row>
    <row r="3" spans="1:5" ht="15.75">
      <c r="A3" s="56" t="s">
        <v>85</v>
      </c>
      <c r="B3" s="56"/>
      <c r="C3" s="56"/>
      <c r="D3" s="56"/>
      <c r="E3" s="56"/>
    </row>
    <row r="4" spans="1:5" ht="15.75">
      <c r="A4" s="56" t="s">
        <v>110</v>
      </c>
      <c r="B4" s="56"/>
      <c r="C4" s="56"/>
      <c r="D4" s="56"/>
      <c r="E4" s="56"/>
    </row>
    <row r="5" ht="15.75" thickBot="1"/>
    <row r="6" spans="1:7" ht="38.25" customHeight="1" thickBot="1">
      <c r="A6" s="2"/>
      <c r="B6" s="60" t="s">
        <v>86</v>
      </c>
      <c r="C6" s="60"/>
      <c r="D6" s="65" t="s">
        <v>109</v>
      </c>
      <c r="E6" s="62" t="s">
        <v>108</v>
      </c>
      <c r="F6" s="63"/>
      <c r="G6" s="64"/>
    </row>
    <row r="7" spans="1:7" ht="63.75" thickBot="1">
      <c r="A7" s="20" t="s">
        <v>2</v>
      </c>
      <c r="B7" s="21" t="s">
        <v>102</v>
      </c>
      <c r="C7" s="52" t="s">
        <v>103</v>
      </c>
      <c r="D7" s="66"/>
      <c r="E7" s="21" t="s">
        <v>104</v>
      </c>
      <c r="F7" s="8" t="s">
        <v>91</v>
      </c>
      <c r="G7" s="8" t="s">
        <v>92</v>
      </c>
    </row>
    <row r="8" spans="1:7" ht="15.75">
      <c r="A8" s="25" t="s">
        <v>22</v>
      </c>
      <c r="B8" s="13">
        <f>SUM(B10:B68)</f>
        <v>2030071</v>
      </c>
      <c r="C8" s="13">
        <f>SUM(C10:C68)</f>
        <v>1183428</v>
      </c>
      <c r="D8" s="50">
        <v>21.9</v>
      </c>
      <c r="E8" s="49">
        <v>43</v>
      </c>
      <c r="F8" s="2">
        <v>10.5</v>
      </c>
      <c r="G8" s="49">
        <v>3.1</v>
      </c>
    </row>
    <row r="9" spans="1:7" ht="15.75">
      <c r="A9" s="29" t="s">
        <v>78</v>
      </c>
      <c r="B9" s="19" t="s">
        <v>78</v>
      </c>
      <c r="C9" s="19" t="s">
        <v>78</v>
      </c>
      <c r="D9" s="18" t="s">
        <v>78</v>
      </c>
      <c r="E9" s="18" t="s">
        <v>78</v>
      </c>
      <c r="F9" s="18" t="s">
        <v>78</v>
      </c>
      <c r="G9" s="18" t="s">
        <v>78</v>
      </c>
    </row>
    <row r="10" spans="1:7" ht="15.75">
      <c r="A10" s="30" t="s">
        <v>23</v>
      </c>
      <c r="B10" s="38">
        <v>18844</v>
      </c>
      <c r="C10" s="5">
        <v>9644</v>
      </c>
      <c r="D10" s="50">
        <v>18.1</v>
      </c>
      <c r="E10" s="3">
        <v>48.1</v>
      </c>
      <c r="F10" s="3">
        <v>4.9</v>
      </c>
      <c r="G10" s="3">
        <v>0.5</v>
      </c>
    </row>
    <row r="11" spans="1:7" ht="15.75">
      <c r="A11" s="30" t="s">
        <v>24</v>
      </c>
      <c r="B11" s="5">
        <v>5334</v>
      </c>
      <c r="C11" s="5">
        <v>4142</v>
      </c>
      <c r="D11" s="3">
        <v>21.7</v>
      </c>
      <c r="E11" s="3">
        <v>41.9</v>
      </c>
      <c r="F11" s="3">
        <v>7.8</v>
      </c>
      <c r="G11" s="3">
        <v>3.4</v>
      </c>
    </row>
    <row r="12" spans="1:7" ht="15.75">
      <c r="A12" s="30" t="s">
        <v>25</v>
      </c>
      <c r="B12" s="5">
        <v>47792</v>
      </c>
      <c r="C12" s="5">
        <v>29012</v>
      </c>
      <c r="D12" s="3">
        <v>5.4</v>
      </c>
      <c r="E12" s="50">
        <v>95.1</v>
      </c>
      <c r="F12" s="50">
        <v>0</v>
      </c>
      <c r="G12" s="50">
        <v>0</v>
      </c>
    </row>
    <row r="13" spans="1:7" ht="15.75">
      <c r="A13" s="30" t="s">
        <v>26</v>
      </c>
      <c r="B13" s="5">
        <v>11162</v>
      </c>
      <c r="C13" s="5">
        <v>6416</v>
      </c>
      <c r="D13" s="3">
        <v>12.1</v>
      </c>
      <c r="E13" s="3">
        <v>60.4</v>
      </c>
      <c r="F13" s="3">
        <v>0.6</v>
      </c>
      <c r="G13" s="3">
        <v>0.1</v>
      </c>
    </row>
    <row r="14" spans="1:7" ht="15.75">
      <c r="A14" s="30" t="s">
        <v>27</v>
      </c>
      <c r="B14" s="5">
        <v>449650</v>
      </c>
      <c r="C14" s="5">
        <v>241756</v>
      </c>
      <c r="D14" s="3">
        <v>30.8</v>
      </c>
      <c r="E14" s="3">
        <v>27.9</v>
      </c>
      <c r="F14" s="3">
        <v>29.8</v>
      </c>
      <c r="G14" s="50">
        <v>0</v>
      </c>
    </row>
    <row r="15" spans="1:7" ht="15.75">
      <c r="A15" s="30" t="s">
        <v>28</v>
      </c>
      <c r="B15" s="5">
        <v>13534</v>
      </c>
      <c r="C15" s="5">
        <v>8741</v>
      </c>
      <c r="D15" s="3">
        <v>18.2</v>
      </c>
      <c r="E15" s="50">
        <v>46.2</v>
      </c>
      <c r="F15" s="3">
        <v>3</v>
      </c>
      <c r="G15" s="3">
        <v>1</v>
      </c>
    </row>
    <row r="16" spans="1:7" ht="15.75">
      <c r="A16" s="30" t="s">
        <v>29</v>
      </c>
      <c r="B16" s="5">
        <v>21014</v>
      </c>
      <c r="C16" s="5">
        <v>12676</v>
      </c>
      <c r="D16" s="3">
        <v>18.8</v>
      </c>
      <c r="E16" s="50">
        <v>37.1</v>
      </c>
      <c r="F16" s="3">
        <v>2.2</v>
      </c>
      <c r="G16" s="3">
        <v>0.6</v>
      </c>
    </row>
    <row r="17" spans="1:7" ht="15.75">
      <c r="A17" s="30" t="s">
        <v>30</v>
      </c>
      <c r="B17" s="5">
        <v>5597</v>
      </c>
      <c r="C17" s="5">
        <v>3028</v>
      </c>
      <c r="D17" s="3">
        <v>13.5</v>
      </c>
      <c r="E17" s="3">
        <v>60.4</v>
      </c>
      <c r="F17" s="3">
        <v>1.8</v>
      </c>
      <c r="G17" s="50">
        <v>0</v>
      </c>
    </row>
    <row r="18" spans="1:7" ht="15.75">
      <c r="A18" s="30" t="s">
        <v>31</v>
      </c>
      <c r="B18" s="5">
        <v>16589</v>
      </c>
      <c r="C18" s="5">
        <v>10538</v>
      </c>
      <c r="D18" s="3">
        <v>40.5</v>
      </c>
      <c r="E18" s="3">
        <v>18.4</v>
      </c>
      <c r="F18" s="3">
        <v>13.2</v>
      </c>
      <c r="G18" s="3">
        <v>18.6</v>
      </c>
    </row>
    <row r="19" spans="1:7" ht="15.75">
      <c r="A19" s="30" t="s">
        <v>32</v>
      </c>
      <c r="B19" s="5">
        <v>58118</v>
      </c>
      <c r="C19" s="5">
        <v>23772</v>
      </c>
      <c r="D19" s="3">
        <v>15.1</v>
      </c>
      <c r="E19" s="50">
        <v>55.4</v>
      </c>
      <c r="F19" s="3">
        <v>1.7</v>
      </c>
      <c r="G19" s="3">
        <v>0.5</v>
      </c>
    </row>
    <row r="20" spans="1:7" ht="15.75">
      <c r="A20" s="29" t="s">
        <v>78</v>
      </c>
      <c r="B20" s="18"/>
      <c r="C20" s="19"/>
      <c r="D20" s="18"/>
      <c r="E20" s="18"/>
      <c r="F20" s="18"/>
      <c r="G20" s="18"/>
    </row>
    <row r="21" spans="1:7" ht="15.75">
      <c r="A21" s="30" t="s">
        <v>33</v>
      </c>
      <c r="B21" s="5">
        <v>55922</v>
      </c>
      <c r="C21" s="5">
        <v>31176</v>
      </c>
      <c r="D21" s="3">
        <v>19</v>
      </c>
      <c r="E21" s="3">
        <v>44.2</v>
      </c>
      <c r="F21" s="3">
        <v>3.2</v>
      </c>
      <c r="G21" s="3">
        <v>1.1</v>
      </c>
    </row>
    <row r="22" spans="1:7" ht="15.75">
      <c r="A22" s="30" t="s">
        <v>34</v>
      </c>
      <c r="B22" s="5" t="s">
        <v>70</v>
      </c>
      <c r="C22" s="5" t="s">
        <v>70</v>
      </c>
      <c r="D22" s="3" t="s">
        <v>70</v>
      </c>
      <c r="E22" s="3" t="s">
        <v>70</v>
      </c>
      <c r="F22" s="3" t="s">
        <v>70</v>
      </c>
      <c r="G22" s="3" t="s">
        <v>70</v>
      </c>
    </row>
    <row r="23" spans="1:7" ht="15.75">
      <c r="A23" s="30" t="s">
        <v>35</v>
      </c>
      <c r="B23" s="5">
        <v>9776</v>
      </c>
      <c r="C23" s="5">
        <v>7464</v>
      </c>
      <c r="D23" s="3">
        <v>25</v>
      </c>
      <c r="E23" s="3">
        <v>33.3</v>
      </c>
      <c r="F23" s="3">
        <v>15</v>
      </c>
      <c r="G23" s="50">
        <v>0</v>
      </c>
    </row>
    <row r="24" spans="1:7" ht="15.75">
      <c r="A24" s="30" t="s">
        <v>36</v>
      </c>
      <c r="B24" s="5">
        <v>1681</v>
      </c>
      <c r="C24" s="5">
        <v>581</v>
      </c>
      <c r="D24" s="50">
        <v>6.3</v>
      </c>
      <c r="E24" s="3">
        <v>87.5</v>
      </c>
      <c r="F24" s="50">
        <v>0</v>
      </c>
      <c r="G24" s="50">
        <v>0</v>
      </c>
    </row>
    <row r="25" spans="1:7" ht="15.75">
      <c r="A25" s="30" t="s">
        <v>37</v>
      </c>
      <c r="B25" s="5">
        <v>37895</v>
      </c>
      <c r="C25" s="5">
        <v>17227</v>
      </c>
      <c r="D25" s="3">
        <v>19.3</v>
      </c>
      <c r="E25" s="3">
        <v>38.2</v>
      </c>
      <c r="F25" s="3">
        <v>3</v>
      </c>
      <c r="G25" s="50">
        <v>0</v>
      </c>
    </row>
    <row r="26" spans="1:7" ht="15.75">
      <c r="A26" s="30" t="s">
        <v>38</v>
      </c>
      <c r="B26" s="5">
        <v>52686</v>
      </c>
      <c r="C26" s="5">
        <v>33973</v>
      </c>
      <c r="D26" s="3">
        <v>7.8</v>
      </c>
      <c r="E26" s="50">
        <v>84</v>
      </c>
      <c r="F26" s="50">
        <v>0</v>
      </c>
      <c r="G26" s="50">
        <v>0</v>
      </c>
    </row>
    <row r="27" spans="1:7" ht="15.75">
      <c r="A27" s="30" t="s">
        <v>39</v>
      </c>
      <c r="B27" s="5">
        <v>19969</v>
      </c>
      <c r="C27" s="5">
        <v>14884</v>
      </c>
      <c r="D27" s="3">
        <v>20.3</v>
      </c>
      <c r="E27" s="50">
        <v>41.4</v>
      </c>
      <c r="F27" s="3">
        <v>6.8</v>
      </c>
      <c r="G27" s="3">
        <v>0.9</v>
      </c>
    </row>
    <row r="28" spans="1:7" ht="15.75">
      <c r="A28" s="30" t="s">
        <v>40</v>
      </c>
      <c r="B28" s="5">
        <v>15300</v>
      </c>
      <c r="C28" s="5">
        <v>10758</v>
      </c>
      <c r="D28" s="3">
        <v>19</v>
      </c>
      <c r="E28" s="3">
        <v>45.4</v>
      </c>
      <c r="F28" s="3">
        <v>4.4</v>
      </c>
      <c r="G28" s="3">
        <v>1.7</v>
      </c>
    </row>
    <row r="29" spans="1:7" ht="15.75">
      <c r="A29" s="30" t="s">
        <v>41</v>
      </c>
      <c r="B29" s="5">
        <v>34923</v>
      </c>
      <c r="C29" s="5">
        <v>18845</v>
      </c>
      <c r="D29" s="3">
        <v>21</v>
      </c>
      <c r="E29" s="3">
        <v>39.9</v>
      </c>
      <c r="F29" s="3">
        <v>7.3</v>
      </c>
      <c r="G29" s="3">
        <v>0.6</v>
      </c>
    </row>
    <row r="30" spans="1:7" ht="15.75">
      <c r="A30" s="30" t="s">
        <v>42</v>
      </c>
      <c r="B30" s="5">
        <v>22834</v>
      </c>
      <c r="C30" s="5">
        <v>11264</v>
      </c>
      <c r="D30" s="3">
        <v>19.2</v>
      </c>
      <c r="E30" s="3">
        <v>45.7</v>
      </c>
      <c r="F30" s="3">
        <v>4.1</v>
      </c>
      <c r="G30" s="3">
        <v>1.4</v>
      </c>
    </row>
    <row r="31" spans="1:7" ht="15.75">
      <c r="A31" s="29" t="s">
        <v>78</v>
      </c>
      <c r="B31" s="18"/>
      <c r="C31" s="19"/>
      <c r="D31" s="18"/>
      <c r="E31" s="18"/>
      <c r="F31" s="18"/>
      <c r="G31" s="18"/>
    </row>
    <row r="32" spans="1:7" ht="15.75">
      <c r="A32" s="30" t="s">
        <v>43</v>
      </c>
      <c r="B32" s="5">
        <v>9160</v>
      </c>
      <c r="C32" s="5">
        <v>6776</v>
      </c>
      <c r="D32" s="3">
        <v>28.5</v>
      </c>
      <c r="E32" s="3">
        <v>31.5</v>
      </c>
      <c r="F32" s="3">
        <v>8.7</v>
      </c>
      <c r="G32" s="3">
        <v>8.8</v>
      </c>
    </row>
    <row r="33" spans="1:7" ht="15.75">
      <c r="A33" s="30" t="s">
        <v>44</v>
      </c>
      <c r="B33" s="5">
        <v>26134</v>
      </c>
      <c r="C33" s="5">
        <v>15933</v>
      </c>
      <c r="D33" s="3">
        <v>24.9</v>
      </c>
      <c r="E33" s="50">
        <v>35.5</v>
      </c>
      <c r="F33" s="3">
        <v>8.5</v>
      </c>
      <c r="G33" s="50">
        <v>4.3</v>
      </c>
    </row>
    <row r="34" spans="1:7" ht="15.75">
      <c r="A34" s="30" t="s">
        <v>45</v>
      </c>
      <c r="B34" s="5">
        <v>49377</v>
      </c>
      <c r="C34" s="5">
        <v>31005</v>
      </c>
      <c r="D34" s="50">
        <v>10.4</v>
      </c>
      <c r="E34" s="3">
        <v>65.5</v>
      </c>
      <c r="F34" s="50">
        <v>0.8</v>
      </c>
      <c r="G34" s="50">
        <v>0</v>
      </c>
    </row>
    <row r="35" spans="1:7" ht="15.75">
      <c r="A35" s="30" t="s">
        <v>46</v>
      </c>
      <c r="B35" s="5">
        <v>75111</v>
      </c>
      <c r="C35" s="5">
        <v>48171</v>
      </c>
      <c r="D35" s="3">
        <v>26.2</v>
      </c>
      <c r="E35" s="3">
        <v>39.3</v>
      </c>
      <c r="F35" s="3">
        <v>9.2</v>
      </c>
      <c r="G35" s="3">
        <v>6.6</v>
      </c>
    </row>
    <row r="36" spans="1:7" ht="15.75">
      <c r="A36" s="30" t="s">
        <v>47</v>
      </c>
      <c r="B36" s="5">
        <v>36500</v>
      </c>
      <c r="C36" s="5">
        <v>27098</v>
      </c>
      <c r="D36" s="3">
        <v>24.6</v>
      </c>
      <c r="E36" s="3">
        <v>37.9</v>
      </c>
      <c r="F36" s="50">
        <v>11</v>
      </c>
      <c r="G36" s="3">
        <v>4.4</v>
      </c>
    </row>
    <row r="37" spans="1:7" ht="15.75">
      <c r="A37" s="30" t="s">
        <v>48</v>
      </c>
      <c r="B37" s="5">
        <v>19833</v>
      </c>
      <c r="C37" s="5">
        <v>11792</v>
      </c>
      <c r="D37" s="50">
        <v>15.5</v>
      </c>
      <c r="E37" s="3">
        <v>52.5</v>
      </c>
      <c r="F37" s="3">
        <v>2.5</v>
      </c>
      <c r="G37" s="3">
        <v>0.4</v>
      </c>
    </row>
    <row r="38" spans="1:7" ht="15.75">
      <c r="A38" s="30" t="s">
        <v>49</v>
      </c>
      <c r="B38" s="5">
        <v>40845</v>
      </c>
      <c r="C38" s="5">
        <v>29000</v>
      </c>
      <c r="D38" s="3">
        <v>24.5</v>
      </c>
      <c r="E38" s="3">
        <v>32.8</v>
      </c>
      <c r="F38" s="3">
        <v>10.8</v>
      </c>
      <c r="G38" s="50">
        <v>1.9</v>
      </c>
    </row>
    <row r="39" spans="1:7" ht="15.75">
      <c r="A39" s="30" t="s">
        <v>50</v>
      </c>
      <c r="B39" s="5">
        <v>6169</v>
      </c>
      <c r="C39" s="5">
        <v>4848</v>
      </c>
      <c r="D39" s="50">
        <v>13.7</v>
      </c>
      <c r="E39" s="3">
        <v>56.5</v>
      </c>
      <c r="F39" s="3">
        <v>2.4</v>
      </c>
      <c r="G39" s="3">
        <v>0.2</v>
      </c>
    </row>
    <row r="40" spans="1:7" ht="15.75">
      <c r="A40" s="30" t="s">
        <v>51</v>
      </c>
      <c r="B40" s="5">
        <v>10945</v>
      </c>
      <c r="C40" s="5">
        <v>6273</v>
      </c>
      <c r="D40" s="3">
        <v>12.8</v>
      </c>
      <c r="E40" s="3">
        <v>67</v>
      </c>
      <c r="F40" s="3">
        <v>4.2</v>
      </c>
      <c r="G40" s="3">
        <v>0.7</v>
      </c>
    </row>
    <row r="41" spans="1:7" ht="15.75">
      <c r="A41" s="30" t="s">
        <v>52</v>
      </c>
      <c r="B41" s="5">
        <v>10636</v>
      </c>
      <c r="C41" s="5">
        <v>5704</v>
      </c>
      <c r="D41" s="3">
        <v>16.3</v>
      </c>
      <c r="E41" s="3">
        <v>51.4</v>
      </c>
      <c r="F41" s="3">
        <v>4.2</v>
      </c>
      <c r="G41" s="3">
        <v>0.3</v>
      </c>
    </row>
    <row r="42" spans="1:7" ht="15.75">
      <c r="A42" s="29" t="s">
        <v>78</v>
      </c>
      <c r="B42" s="18"/>
      <c r="C42" s="19"/>
      <c r="D42" s="18"/>
      <c r="E42" s="18"/>
      <c r="F42" s="18"/>
      <c r="G42" s="18"/>
    </row>
    <row r="43" spans="1:7" ht="15.75">
      <c r="A43" s="30" t="s">
        <v>53</v>
      </c>
      <c r="B43" s="5">
        <v>6079</v>
      </c>
      <c r="C43" s="5">
        <v>4254</v>
      </c>
      <c r="D43" s="3">
        <v>20.9</v>
      </c>
      <c r="E43" s="50">
        <v>41.8</v>
      </c>
      <c r="F43" s="3">
        <v>6.6</v>
      </c>
      <c r="G43" s="3">
        <v>2.1</v>
      </c>
    </row>
    <row r="44" spans="1:7" ht="15.75">
      <c r="A44" s="30" t="s">
        <v>54</v>
      </c>
      <c r="B44" s="5">
        <v>42418</v>
      </c>
      <c r="C44" s="5">
        <v>25385</v>
      </c>
      <c r="D44" s="3">
        <v>27.1</v>
      </c>
      <c r="E44" s="3">
        <v>34.2</v>
      </c>
      <c r="F44" s="3">
        <v>9.8</v>
      </c>
      <c r="G44" s="3">
        <v>6</v>
      </c>
    </row>
    <row r="45" spans="1:7" ht="15.75">
      <c r="A45" s="30" t="s">
        <v>55</v>
      </c>
      <c r="B45" s="5">
        <v>16638</v>
      </c>
      <c r="C45" s="5">
        <v>11851</v>
      </c>
      <c r="D45" s="3">
        <v>20.1</v>
      </c>
      <c r="E45" s="3">
        <v>43.8</v>
      </c>
      <c r="F45" s="3">
        <v>7.6</v>
      </c>
      <c r="G45" s="50">
        <v>0.6</v>
      </c>
    </row>
    <row r="46" spans="1:7" ht="15.75">
      <c r="A46" s="30" t="s">
        <v>56</v>
      </c>
      <c r="B46" s="5">
        <v>148749</v>
      </c>
      <c r="C46" s="5">
        <v>79811</v>
      </c>
      <c r="D46" s="3">
        <v>30</v>
      </c>
      <c r="E46" s="3">
        <v>27.7</v>
      </c>
      <c r="F46" s="3">
        <v>13.3</v>
      </c>
      <c r="G46" s="3">
        <v>4.3</v>
      </c>
    </row>
    <row r="47" spans="1:7" ht="15.75">
      <c r="A47" s="30" t="s">
        <v>57</v>
      </c>
      <c r="B47" s="5">
        <v>40432</v>
      </c>
      <c r="C47" s="5">
        <v>18399</v>
      </c>
      <c r="D47" s="3">
        <v>18.8</v>
      </c>
      <c r="E47" s="3">
        <v>43.4</v>
      </c>
      <c r="F47" s="50">
        <v>4.7</v>
      </c>
      <c r="G47" s="3">
        <v>0.1</v>
      </c>
    </row>
    <row r="48" spans="1:7" ht="15.75">
      <c r="A48" s="30" t="s">
        <v>58</v>
      </c>
      <c r="B48" s="5">
        <v>3376</v>
      </c>
      <c r="C48" s="5">
        <v>2615</v>
      </c>
      <c r="D48" s="3">
        <v>12.6</v>
      </c>
      <c r="E48" s="3">
        <v>63</v>
      </c>
      <c r="F48" s="3">
        <v>2.2</v>
      </c>
      <c r="G48" s="50">
        <v>0.2</v>
      </c>
    </row>
    <row r="49" spans="1:7" ht="15.75">
      <c r="A49" s="30" t="s">
        <v>59</v>
      </c>
      <c r="B49" s="5">
        <v>84292</v>
      </c>
      <c r="C49" s="5">
        <v>43608</v>
      </c>
      <c r="D49" s="3">
        <v>16</v>
      </c>
      <c r="E49" s="3">
        <v>46</v>
      </c>
      <c r="F49" s="3">
        <v>0.6</v>
      </c>
      <c r="G49" s="50">
        <v>0.2</v>
      </c>
    </row>
    <row r="50" spans="1:7" ht="15.75">
      <c r="A50" s="30" t="s">
        <v>60</v>
      </c>
      <c r="B50" s="5">
        <v>15049</v>
      </c>
      <c r="C50" s="5">
        <v>8541</v>
      </c>
      <c r="D50" s="3">
        <v>17.7</v>
      </c>
      <c r="E50" s="3">
        <v>50</v>
      </c>
      <c r="F50" s="3">
        <v>5.1</v>
      </c>
      <c r="G50" s="3">
        <v>0.8</v>
      </c>
    </row>
    <row r="51" spans="1:7" ht="15.75">
      <c r="A51" s="30" t="s">
        <v>61</v>
      </c>
      <c r="B51" s="5">
        <v>18708</v>
      </c>
      <c r="C51" s="5">
        <v>9491</v>
      </c>
      <c r="D51" s="50">
        <v>0.5</v>
      </c>
      <c r="E51" s="50">
        <v>100</v>
      </c>
      <c r="F51" s="50">
        <v>0</v>
      </c>
      <c r="G51" s="50">
        <v>0</v>
      </c>
    </row>
    <row r="52" spans="1:7" ht="15.75">
      <c r="A52" s="30" t="s">
        <v>62</v>
      </c>
      <c r="B52" s="5">
        <v>80857</v>
      </c>
      <c r="C52" s="5">
        <v>52677</v>
      </c>
      <c r="D52" s="3">
        <v>27.7</v>
      </c>
      <c r="E52" s="3">
        <v>33.4</v>
      </c>
      <c r="F52" s="3">
        <v>11.6</v>
      </c>
      <c r="G52" s="3">
        <v>7.6</v>
      </c>
    </row>
    <row r="53" spans="1:7" ht="15.75">
      <c r="A53" s="29" t="s">
        <v>78</v>
      </c>
      <c r="B53" s="18"/>
      <c r="C53" s="19"/>
      <c r="D53" s="18"/>
      <c r="E53" s="18"/>
      <c r="F53" s="18"/>
      <c r="G53" s="18"/>
    </row>
    <row r="54" spans="1:7" ht="15.75">
      <c r="A54" s="30" t="s">
        <v>63</v>
      </c>
      <c r="B54" s="5">
        <v>18929</v>
      </c>
      <c r="C54" s="5">
        <v>14405</v>
      </c>
      <c r="D54" s="3">
        <v>24.2</v>
      </c>
      <c r="E54" s="3">
        <v>36.4</v>
      </c>
      <c r="F54" s="50">
        <v>11.3</v>
      </c>
      <c r="G54" s="3">
        <v>1.5</v>
      </c>
    </row>
    <row r="55" spans="1:7" ht="15.75">
      <c r="A55" s="30" t="s">
        <v>64</v>
      </c>
      <c r="B55" s="5">
        <v>13348</v>
      </c>
      <c r="C55" s="5">
        <v>10353</v>
      </c>
      <c r="D55" s="3">
        <v>38.5</v>
      </c>
      <c r="E55" s="3">
        <v>20.2</v>
      </c>
      <c r="F55" s="3">
        <v>12.3</v>
      </c>
      <c r="G55" s="3">
        <v>21</v>
      </c>
    </row>
    <row r="56" spans="1:7" ht="15.75">
      <c r="A56" s="30" t="s">
        <v>65</v>
      </c>
      <c r="B56" s="5">
        <v>20003</v>
      </c>
      <c r="C56" s="5">
        <v>12277</v>
      </c>
      <c r="D56" s="3">
        <v>9.8</v>
      </c>
      <c r="E56" s="3">
        <v>67.4</v>
      </c>
      <c r="F56" s="50">
        <v>0.1</v>
      </c>
      <c r="G56" s="50">
        <v>0</v>
      </c>
    </row>
    <row r="57" spans="1:7" ht="15.75">
      <c r="A57" s="30" t="s">
        <v>66</v>
      </c>
      <c r="B57" s="5">
        <v>2791</v>
      </c>
      <c r="C57" s="5">
        <v>1140</v>
      </c>
      <c r="D57" s="3">
        <v>5.8</v>
      </c>
      <c r="E57" s="3">
        <v>83.8</v>
      </c>
      <c r="F57" s="50">
        <v>1</v>
      </c>
      <c r="G57" s="3">
        <v>0.2</v>
      </c>
    </row>
    <row r="58" spans="1:7" ht="15.75">
      <c r="A58" s="30" t="s">
        <v>67</v>
      </c>
      <c r="B58" s="5">
        <v>68660</v>
      </c>
      <c r="C58" s="5">
        <v>50808</v>
      </c>
      <c r="D58" s="3">
        <v>11.2</v>
      </c>
      <c r="E58" s="50">
        <v>59.2</v>
      </c>
      <c r="F58" s="3">
        <v>0.1</v>
      </c>
      <c r="G58" s="50">
        <v>0</v>
      </c>
    </row>
    <row r="59" spans="1:7" ht="15.75">
      <c r="A59" s="30" t="s">
        <v>68</v>
      </c>
      <c r="B59" s="5">
        <v>135861</v>
      </c>
      <c r="C59" s="5">
        <v>73423</v>
      </c>
      <c r="D59" s="3">
        <v>16.8</v>
      </c>
      <c r="E59" s="3">
        <v>47.6</v>
      </c>
      <c r="F59" s="50">
        <v>0.3</v>
      </c>
      <c r="G59" s="50">
        <v>0</v>
      </c>
    </row>
    <row r="60" spans="1:7" ht="15.75">
      <c r="A60" s="30" t="s">
        <v>69</v>
      </c>
      <c r="B60" s="5">
        <v>8537</v>
      </c>
      <c r="C60" s="5">
        <v>5883</v>
      </c>
      <c r="D60" s="3">
        <v>16</v>
      </c>
      <c r="E60" s="50">
        <v>49.6</v>
      </c>
      <c r="F60" s="3">
        <v>1.4</v>
      </c>
      <c r="G60" s="50">
        <v>0.6</v>
      </c>
    </row>
    <row r="61" spans="1:7" ht="15.75">
      <c r="A61" s="30" t="s">
        <v>71</v>
      </c>
      <c r="B61" s="5">
        <v>4907</v>
      </c>
      <c r="C61" s="5">
        <v>3902</v>
      </c>
      <c r="D61" s="3">
        <v>12</v>
      </c>
      <c r="E61" s="50">
        <v>52</v>
      </c>
      <c r="F61" s="50">
        <v>0</v>
      </c>
      <c r="G61" s="50">
        <v>0</v>
      </c>
    </row>
    <row r="62" spans="1:7" ht="15.75">
      <c r="A62" s="30" t="s">
        <v>72</v>
      </c>
      <c r="B62" s="5">
        <v>473</v>
      </c>
      <c r="C62" s="5">
        <v>373</v>
      </c>
      <c r="D62" s="3">
        <v>23.9</v>
      </c>
      <c r="E62" s="3">
        <v>37.2</v>
      </c>
      <c r="F62" s="50">
        <v>12.7</v>
      </c>
      <c r="G62" s="3">
        <v>1.7</v>
      </c>
    </row>
    <row r="63" spans="1:7" ht="15.75">
      <c r="A63" s="30" t="s">
        <v>73</v>
      </c>
      <c r="B63" s="5">
        <v>25245</v>
      </c>
      <c r="C63" s="5">
        <v>16088</v>
      </c>
      <c r="D63" s="3">
        <v>6.1</v>
      </c>
      <c r="E63" s="3">
        <v>80.4</v>
      </c>
      <c r="F63" s="50">
        <v>0.1</v>
      </c>
      <c r="G63" s="50">
        <v>0</v>
      </c>
    </row>
    <row r="64" spans="1:7" ht="15.75">
      <c r="A64" s="29" t="s">
        <v>78</v>
      </c>
      <c r="B64" s="18"/>
      <c r="C64" s="19"/>
      <c r="D64" s="18"/>
      <c r="E64" s="18"/>
      <c r="F64" s="18"/>
      <c r="G64" s="18"/>
    </row>
    <row r="65" spans="1:7" ht="15.75">
      <c r="A65" s="30" t="s">
        <v>74</v>
      </c>
      <c r="B65" s="5">
        <v>54699</v>
      </c>
      <c r="C65" s="5">
        <v>35296</v>
      </c>
      <c r="D65" s="3">
        <v>24.9</v>
      </c>
      <c r="E65" s="3">
        <v>35.5</v>
      </c>
      <c r="F65" s="3">
        <v>8.2</v>
      </c>
      <c r="G65" s="50">
        <v>4.5</v>
      </c>
    </row>
    <row r="66" spans="1:7" ht="15.75">
      <c r="A66" s="30" t="s">
        <v>75</v>
      </c>
      <c r="B66" s="5">
        <v>15822</v>
      </c>
      <c r="C66" s="5">
        <v>10811</v>
      </c>
      <c r="D66" s="50">
        <v>20.5</v>
      </c>
      <c r="E66" s="3">
        <v>37.7</v>
      </c>
      <c r="F66" s="3">
        <v>6.2</v>
      </c>
      <c r="G66" s="50">
        <v>0</v>
      </c>
    </row>
    <row r="67" spans="1:7" ht="15.75">
      <c r="A67" s="30" t="s">
        <v>76</v>
      </c>
      <c r="B67" s="5">
        <v>20460</v>
      </c>
      <c r="C67" s="5">
        <v>9442</v>
      </c>
      <c r="D67" s="3">
        <v>17.3</v>
      </c>
      <c r="E67" s="3">
        <v>46.1</v>
      </c>
      <c r="F67" s="3">
        <v>2.7</v>
      </c>
      <c r="G67" s="3">
        <v>0.4</v>
      </c>
    </row>
    <row r="68" spans="1:7" ht="16.5" thickBot="1">
      <c r="A68" s="20" t="s">
        <v>77</v>
      </c>
      <c r="B68" s="6">
        <v>408</v>
      </c>
      <c r="C68" s="6">
        <v>98</v>
      </c>
      <c r="D68" s="51">
        <v>1.9</v>
      </c>
      <c r="E68" s="1">
        <v>97.1</v>
      </c>
      <c r="F68" s="1">
        <v>0.5</v>
      </c>
      <c r="G68" s="1">
        <v>0</v>
      </c>
    </row>
    <row r="69" ht="15">
      <c r="A69" s="44" t="s">
        <v>100</v>
      </c>
    </row>
    <row r="71" ht="15">
      <c r="A71" t="s">
        <v>116</v>
      </c>
    </row>
  </sheetData>
  <mergeCells count="7">
    <mergeCell ref="B6:C6"/>
    <mergeCell ref="A1:E1"/>
    <mergeCell ref="A2:E2"/>
    <mergeCell ref="A3:E3"/>
    <mergeCell ref="A4:E4"/>
    <mergeCell ref="E6:G6"/>
    <mergeCell ref="D6:D7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dastill</cp:lastModifiedBy>
  <cp:lastPrinted>2004-07-30T14:53:45Z</cp:lastPrinted>
  <dcterms:created xsi:type="dcterms:W3CDTF">2001-02-06T18:08:41Z</dcterms:created>
  <dcterms:modified xsi:type="dcterms:W3CDTF">2005-01-12T19:40:51Z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-2017523017</vt:i4>
  </property>
  <property fmtid="{D5CDD505-2E9C-101B-9397-08002B2CF9AE}" pid="3" name="_EmailSubject">
    <vt:lpwstr>FY 2003 Federal Time Limit Data</vt:lpwstr>
  </property>
  <property fmtid="{D5CDD505-2E9C-101B-9397-08002B2CF9AE}" pid="4" name="_AuthorEmail">
    <vt:lpwstr>SHurley@acf.hhs.gov</vt:lpwstr>
  </property>
  <property fmtid="{D5CDD505-2E9C-101B-9397-08002B2CF9AE}" pid="5" name="_AuthorEmailDisplayName">
    <vt:lpwstr>Hurley, Sean (ACF)</vt:lpwstr>
  </property>
  <property fmtid="{D5CDD505-2E9C-101B-9397-08002B2CF9AE}" pid="6" name="_PreviousAdHocReviewCycleID">
    <vt:i4>1252166608</vt:i4>
  </property>
  <property fmtid="{D5CDD505-2E9C-101B-9397-08002B2CF9AE}" pid="7" name="_ReviewingToolsShownOnce">
    <vt:lpwstr/>
  </property>
</Properties>
</file>