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65521" windowWidth="7485" windowHeight="8100" activeTab="0"/>
  </bookViews>
  <sheets>
    <sheet name="A" sheetId="1" r:id="rId1"/>
  </sheets>
  <definedNames>
    <definedName name="_xlnm.Print_Area" localSheetId="0">'A'!$A$1:$G$83</definedName>
  </definedNames>
  <calcPr fullCalcOnLoad="1"/>
</workbook>
</file>

<file path=xl/sharedStrings.xml><?xml version="1.0" encoding="utf-8"?>
<sst xmlns="http://schemas.openxmlformats.org/spreadsheetml/2006/main" count="84" uniqueCount="82">
  <si>
    <t>U. S. Department of Labor</t>
  </si>
  <si>
    <t>Updated:</t>
  </si>
  <si>
    <t>Employment and Training Administration</t>
  </si>
  <si>
    <t>vs</t>
  </si>
  <si>
    <t>COMMUNITY SERVICE EMPLOYMENT</t>
  </si>
  <si>
    <t>FEDERAL UNEMPLOYMENT BENEFITS</t>
  </si>
  <si>
    <t>Programs</t>
  </si>
  <si>
    <t xml:space="preserve">Appropriation </t>
  </si>
  <si>
    <r>
      <t xml:space="preserve">(incl rescissions </t>
    </r>
    <r>
      <rPr>
        <b/>
        <vertAlign val="superscript"/>
        <sz val="12"/>
        <rFont val="Times New Roman"/>
        <family val="1"/>
      </rPr>
      <t xml:space="preserve">1/ 2/ </t>
    </r>
    <r>
      <rPr>
        <b/>
        <sz val="12"/>
        <rFont val="Times New Roman"/>
        <family val="1"/>
      </rPr>
      <t>)</t>
    </r>
  </si>
  <si>
    <t>Legislation)</t>
  </si>
  <si>
    <t xml:space="preserve">    Adults: $712,000,000; Dislocated Workers: $1,060,000,000: Job Corps: $691,000,000.</t>
  </si>
  <si>
    <t xml:space="preserve"> (Comparable to 2005)</t>
  </si>
  <si>
    <t>GRAND TOTAL, ETA . . . . . . . . . . . . . . . . . . . . . . . . . . . . . . . . . . . . . . . . . . . . . . . . . . .</t>
  </si>
  <si>
    <t>DISCRETIONARY PROGRAMS,  TOTAL . . . . . . . . . . . . . . . . . . . . . . . . . . . . . . . . . . . . . . . . . . . . . . . . . . .</t>
  </si>
  <si>
    <t>MANDATORY PROGRAMS, TOTAL . . . . . . . . . . . . . . . . . . . . . . . . . . . . . . . . . . . . . . . . . . . . . . . . . . .</t>
  </si>
  <si>
    <t>TRAINING AND EMPLOYMENT SERVICES . . . . . . . . . . . . . . . . . . . . . . . . . . . . . . . . . . . . . . . . . . . . . . . . . . .</t>
  </si>
  <si>
    <t xml:space="preserve">  Job Corps . . . . . . . . . . . . . . . . . . . . . . . . . . . . . . . . . . . . . . . . . . . . . . . . . . .</t>
  </si>
  <si>
    <t xml:space="preserve">    Operations . . . . . . . . . . . . . . . . . . . . . . . . . . . . . . . . . . . . . . . . . . . . . . . . . . .</t>
  </si>
  <si>
    <t xml:space="preserve">    Construction . . . . . . . . . . . . . . . . . . . . . . . . . . . . . . . . . . . . . . . . . . . . . . . . . . .</t>
  </si>
  <si>
    <t>FOR OLDER AMERICANS . . . . . . . . . . . . . . . . . . . . . . . . . . . . . . . . . . . . . . . . . . . . . . . . . . .</t>
  </si>
  <si>
    <t>STATE UI AND ES OPERATIONS . . . . . . . . . . . . . . . . . . . . . . . . . . . . . . . . . . . . . . . . . . . . . . . . . . .</t>
  </si>
  <si>
    <t xml:space="preserve">  Unemployment Insurance . . . . . . . . . . . . . . . . . . . . . . . . . . . . . . . . . . . . . . . . . . . . . . . . . . .</t>
  </si>
  <si>
    <t xml:space="preserve">    State Administration . . . . . . . . . . . . . . . . . . . . . . . . . . . . . . . . . . . . . . . . . . . . . . . . . . .</t>
  </si>
  <si>
    <t xml:space="preserve">    National Activities . . . . . . . . . . . . . . . . . . . . . . . . . . . . . . . . . . . . . . . . . . . . . . . . . . .</t>
  </si>
  <si>
    <t xml:space="preserve">    AWIU Contingency . . . . . . . . . . . . . . . . . . . . . . . . . . . . . . . . . . . . . . . . . . . . . . . . . . .</t>
  </si>
  <si>
    <t xml:space="preserve">  Employment Service/One-Stop . . . . . . . . . . . . . . . . . . . . . . . . . . . . . . . . . . . . . . . . . . . . . . . . . . .</t>
  </si>
  <si>
    <t xml:space="preserve">    Grants to States . . . . . . . . . . . . . . . . . . . . . . . . . . . . . . . . . . . . . . . . . . . . . . . . . . .</t>
  </si>
  <si>
    <t xml:space="preserve">      Allotments to States . . . . . . . . . . . . . . . . . . . . . . . . . . . . . . . . . . . . . . . . . . . . . . . . . . .</t>
  </si>
  <si>
    <t xml:space="preserve">      Reemployment Services Grants . . . . . . . . . . . . . . . . . . . . . . . . . . . . . . . . . . . . . . . . . . . . . . . . . . .</t>
  </si>
  <si>
    <t xml:space="preserve">    One Stop Career Centers - ALMIS . . . . . . . . . . . . . . . . . . . . . . . . . . . . . . . . . . . . . . . . . . . . . . . . . . .</t>
  </si>
  <si>
    <t xml:space="preserve">    Work Incentives Grants . . . . . . . . . . . . . . . . . . . . . . . . . . . . . . . . . . . . . . . . . . . . . . . . . . .</t>
  </si>
  <si>
    <t xml:space="preserve">      TAT/SESA Retirement . . . . . . . . . . . . . . . . . . . . . . . . . . . . . . . . . . . . . . . . . . . . . . . . . . .</t>
  </si>
  <si>
    <t xml:space="preserve">      Work Opportunities Tax Credit . . . . . . . . . . . . . . . . . . . . . . . . . . . . . . . . . . . . . . . . . . . . . . . . . . .</t>
  </si>
  <si>
    <t xml:space="preserve">      Foreign Labor Certification . . . . . . . . . . . . . . . . . . . . . . . . . . . . . . . . . . . . . . . . . . . . . . . . . . .</t>
  </si>
  <si>
    <t>PROGRAM ADMINISTRATON . . . . . . . . . . . . . . . . . . . . . . . . . . . . . . . . . . . . . . . . . . . . . . . . . . .</t>
  </si>
  <si>
    <t>MANDATORY PROGRAMS: . . . . . . . . . . . . . . . . . . . . . . . . . . . . . . . . . . . . . . . . . . . . . . . . . . .</t>
  </si>
  <si>
    <t>AND ALLOWANCES . . . . . . . . . . . . . . . . . . . . . . . . . . . . . . . . . . . . . . . . . . . . . . . . . . .</t>
  </si>
  <si>
    <t xml:space="preserve">    Trade Adjustment Assistance Benefits . . . . . . . . . . . . . . . . . . . . . . . . . . . . . . . . . . . . . . . . . . . . . . . . . . .</t>
  </si>
  <si>
    <t xml:space="preserve">    Trade Adjustment Assistance Training . . . . . . . . . . . . . . . . . . . . . . . . . . . . . . . . . . . . . . . . . . . . . . . . . . .</t>
  </si>
  <si>
    <t xml:space="preserve">    NAFTA Benefits . . . . . . . . . . . . . . . . . . . . . . . . . . . . . . . . . . . . . . . . . . . . . . . . . . .</t>
  </si>
  <si>
    <t xml:space="preserve">    NAFTA Training . . . . . . . . . . . . . . . . . . . . . . . . . . . . . . . . . . . . . . . . . . . . . . . . . . .</t>
  </si>
  <si>
    <t xml:space="preserve">    Wage Insurance . . . . . . . . . . . . . . . . . . . . . . . . . . . . . . . . . . . . . . . . . . . . . . . . . . .</t>
  </si>
  <si>
    <t>ADVANCES to the UNEMPLOYMENT TRUST FUND . . . . . . . . . . . . . . . . . . . . . . . . . . . . . . . . . . . . . . . . . . . . . . . . . . .</t>
  </si>
  <si>
    <r>
      <t xml:space="preserve"> (Proposed </t>
    </r>
    <r>
      <rPr>
        <b/>
        <vertAlign val="superscript"/>
        <sz val="12"/>
        <rFont val="Times New Roman"/>
        <family val="1"/>
      </rPr>
      <t>3/</t>
    </r>
  </si>
  <si>
    <t>2/</t>
  </si>
  <si>
    <t>4/</t>
  </si>
  <si>
    <t>2/ 4/</t>
  </si>
  <si>
    <t>Summary of Budget Authority, Fiscal Years 2005-2006</t>
  </si>
  <si>
    <t>Request</t>
  </si>
  <si>
    <t>FY 2005 Appropriation</t>
  </si>
  <si>
    <t xml:space="preserve">2006 Request </t>
  </si>
  <si>
    <t>FY 2006 Request (Prop)</t>
  </si>
  <si>
    <t xml:space="preserve">     Youth Activities . . . . . . . . . . . . . . . . . . . . . . . . . . . . . . . . . . . . . . . . . . . . . . . . . . .</t>
  </si>
  <si>
    <t xml:space="preserve">     Adult Empl &amp; Trng Activities . . . . . . . . . . . . . . . . . . . . . . . . . . . . . . . . . . . . . . . . . . . . . . . . . . .</t>
  </si>
  <si>
    <t xml:space="preserve">     Disloc Workers Empl &amp; Trng Activities . . . . . . . . . . . . . . . . . . . . . . . . . . . . . . . . . . . . . . . . . . . . . . . . . . .</t>
  </si>
  <si>
    <t xml:space="preserve">         Formula Grants . . . . . . . . . . . . . . . . . . . . . . . . . . . . . . . . . . . . . . . . . . . . . . . . . . .</t>
  </si>
  <si>
    <t xml:space="preserve">         National Reserve . . . . . . . . . . . . . . . . . . . . . . . . . . . . . . . . . . . . . . . . . . . . . . . . . . .</t>
  </si>
  <si>
    <t xml:space="preserve">             Community-Based Job Training Grants . . . . . . . . . . . . . . . . . . . . . .</t>
  </si>
  <si>
    <t xml:space="preserve">             Demos, TAT, National Emergency Grants . . . . . . . . . . . . . . . . . .</t>
  </si>
  <si>
    <t xml:space="preserve">      Responsible Reintegretion for Young Offender . . . . . . . . . . . . . . . . . . . . . . . . . . . . . . . . . . . . . . . . . . . . . . . . . . .</t>
  </si>
  <si>
    <t xml:space="preserve">      Prisoner Reentry . . . . . . . . . . . . . . . . . . . . . . . . . . . . . . . . . . . . . . . . . . . . . . . . . . .</t>
  </si>
  <si>
    <t xml:space="preserve">      Pilots, Demos &amp; Research . . . . . . . . . . . . . . . . . . . . . . . . . . . . . . . . . . . . . . . . . . . . . . . . . . .</t>
  </si>
  <si>
    <t xml:space="preserve">      Evaluations . . . . . . . . . . . . . . . . . . . . . . . . . . . . . . . . . . . . . . . . . . . . . . . . . . .</t>
  </si>
  <si>
    <t xml:space="preserve">      Technical Assistance . . . . . . . . . . . . . . . . . . . . . . . . . . . . . . . . . . . . . . . . . . . . . . . . . . .</t>
  </si>
  <si>
    <t xml:space="preserve">  Indians and Native Americans . . . . . . . . . . . . . . . . . . . . . . . . . . . . . . . . . . . . . . . . . . . . . . . . . . .</t>
  </si>
  <si>
    <t xml:space="preserve">  Migrants &amp; Seasonal Farmworkers . . . . . . . . . . . . . . . . . . . . . . . . . . . . . . . . . . . . . . . . . . . . . . . . . . .</t>
  </si>
  <si>
    <t xml:space="preserve">  YouthBuild . . . . . . . . . . . . . . . . . . . . . . . . . . . . . . . . . . . . . . . . . . .</t>
  </si>
  <si>
    <t xml:space="preserve">  Denali Commission . . . . . . . . . . . . . . . . . . . . . . . . . . . . . . . . . . . . . . . . . . . . . . . . . . .</t>
  </si>
  <si>
    <t xml:space="preserve">     Community-Based Job Training Grants . . . . . . . . . . . . . . . . . . . . . .</t>
  </si>
  <si>
    <t xml:space="preserve">  WIA Consolidated Grants - Formula Grants. . . . . . . . . </t>
  </si>
  <si>
    <t xml:space="preserve">  WIA Consolidated Grants - Competitive Grants . . . . .</t>
  </si>
  <si>
    <t xml:space="preserve">  WIA Consolidated Grants - National Activities . . . . . . </t>
  </si>
  <si>
    <r>
      <t>4/</t>
    </r>
    <r>
      <rPr>
        <i/>
        <sz val="10"/>
        <rFont val="Times New Roman"/>
        <family val="1"/>
      </rPr>
      <t>Includes advance funding appropriated in the Consolidated Appropriations Act, 2005, that is available in Fiscal Year 2006:</t>
    </r>
  </si>
  <si>
    <r>
      <t xml:space="preserve">1/ </t>
    </r>
    <r>
      <rPr>
        <i/>
        <sz val="10"/>
        <rFont val="Times New Roman"/>
        <family val="1"/>
      </rPr>
      <t>Pursuant to</t>
    </r>
    <r>
      <rPr>
        <i/>
        <sz val="10"/>
        <color indexed="8"/>
        <rFont val="Times New Roman"/>
        <family val="1"/>
      </rPr>
      <t xml:space="preserve"> Consolidated Appropriations Act, 2005, P.L. 108-447, enacted 12/8/04, includes .80</t>
    </r>
    <r>
      <rPr>
        <i/>
        <sz val="10"/>
        <rFont val="Times New Roman"/>
        <family val="1"/>
      </rPr>
      <t xml:space="preserve">% across-the-board Fiscal Year 2005 rescissions </t>
    </r>
  </si>
  <si>
    <t xml:space="preserve">    applicable to discretionary funds for 2005.  Rescission is not applicable to advance funds available in Fiscal Year 2006 for Adults ($712,000,000); </t>
  </si>
  <si>
    <t xml:space="preserve">   Dislocated Workers Formula Grants ($848,000,000); Dislocated Workers National Reserve ($212,000,000); Job Corps Operations ($591,000,000); and </t>
  </si>
  <si>
    <t xml:space="preserve">   Job Corps Construction ($100,000,000).</t>
  </si>
  <si>
    <r>
      <t xml:space="preserve">2/ </t>
    </r>
    <r>
      <rPr>
        <i/>
        <sz val="10"/>
        <rFont val="Times New Roman"/>
        <family val="1"/>
      </rPr>
      <t xml:space="preserve">Pursuant to Consolidated Appropriations Act, 2005, P.L. 108-447, enacted 12/8/04, includes reductions of $1,000,720 for Job Corps Operations, </t>
    </r>
  </si>
  <si>
    <t xml:space="preserve">   and $197,636 for Unemployment Insurance State Administration, as part of the total $18 million Labor/HHS/Educ rescission.</t>
  </si>
  <si>
    <r>
      <t xml:space="preserve">3/ </t>
    </r>
    <r>
      <rPr>
        <i/>
        <sz val="10"/>
        <rFont val="Times New Roman"/>
        <family val="1"/>
      </rPr>
      <t>Proposed consolidation of Adults, Dislocated Workers, Employment Services Grants to States, Work Opportunity Tax Credit, and Workforce Information Grants (One-Stop).</t>
    </r>
  </si>
  <si>
    <t xml:space="preserve">   Note: FY 2005 in this table differs from the table shown in the Budget Summary section which includes the advance funding appropriated in 2004 and available in Fiscal Year 2005:</t>
  </si>
  <si>
    <t xml:space="preserve">    Adults: $706,304,000; Dislocated Workers: $1,051,520,000: Job Corps: $685,472,000.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</si>
</sst>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</numFmts>
  <fonts count="21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0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37" fontId="1" fillId="0" borderId="0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5" fontId="0" fillId="0" borderId="0" xfId="0" applyNumberFormat="1" applyAlignment="1">
      <alignment/>
    </xf>
    <xf numFmtId="0" fontId="6" fillId="0" borderId="8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9" fillId="0" borderId="9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37" fontId="10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1" xfId="0" applyFont="1" applyBorder="1" applyAlignment="1">
      <alignment horizontal="centerContinuous"/>
    </xf>
    <xf numFmtId="0" fontId="14" fillId="0" borderId="9" xfId="0" applyFont="1" applyBorder="1" applyAlignment="1">
      <alignment horizontal="centerContinuous"/>
    </xf>
    <xf numFmtId="0" fontId="13" fillId="0" borderId="14" xfId="0" applyFont="1" applyBorder="1" applyAlignment="1">
      <alignment/>
    </xf>
    <xf numFmtId="0" fontId="14" fillId="0" borderId="10" xfId="0" applyFont="1" applyBorder="1" applyAlignment="1">
      <alignment horizontal="centerContinuous"/>
    </xf>
    <xf numFmtId="0" fontId="4" fillId="0" borderId="15" xfId="0" applyFont="1" applyBorder="1" applyAlignment="1" quotePrefix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5" fontId="13" fillId="0" borderId="1" xfId="0" applyNumberFormat="1" applyFont="1" applyBorder="1" applyAlignment="1">
      <alignment/>
    </xf>
    <xf numFmtId="5" fontId="14" fillId="0" borderId="9" xfId="0" applyNumberFormat="1" applyFont="1" applyBorder="1" applyAlignment="1">
      <alignment horizontal="left"/>
    </xf>
    <xf numFmtId="5" fontId="13" fillId="0" borderId="5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/>
    </xf>
    <xf numFmtId="0" fontId="13" fillId="0" borderId="15" xfId="0" applyFont="1" applyBorder="1" applyAlignment="1">
      <alignment/>
    </xf>
    <xf numFmtId="37" fontId="13" fillId="0" borderId="16" xfId="0" applyNumberFormat="1" applyFont="1" applyBorder="1" applyAlignment="1">
      <alignment horizontal="right"/>
    </xf>
    <xf numFmtId="37" fontId="14" fillId="0" borderId="3" xfId="0" applyNumberFormat="1" applyFont="1" applyBorder="1" applyAlignment="1">
      <alignment horizontal="left"/>
    </xf>
    <xf numFmtId="37" fontId="13" fillId="0" borderId="17" xfId="0" applyNumberFormat="1" applyFont="1" applyBorder="1" applyAlignment="1">
      <alignment horizontal="right"/>
    </xf>
    <xf numFmtId="37" fontId="13" fillId="0" borderId="1" xfId="0" applyNumberFormat="1" applyFont="1" applyBorder="1" applyAlignment="1">
      <alignment horizontal="right"/>
    </xf>
    <xf numFmtId="37" fontId="14" fillId="0" borderId="9" xfId="0" applyNumberFormat="1" applyFont="1" applyBorder="1" applyAlignment="1">
      <alignment horizontal="left"/>
    </xf>
    <xf numFmtId="37" fontId="13" fillId="0" borderId="5" xfId="0" applyNumberFormat="1" applyFont="1" applyBorder="1" applyAlignment="1">
      <alignment horizontal="right"/>
    </xf>
    <xf numFmtId="37" fontId="4" fillId="0" borderId="1" xfId="0" applyNumberFormat="1" applyFont="1" applyBorder="1" applyAlignment="1">
      <alignment horizontal="right"/>
    </xf>
    <xf numFmtId="37" fontId="15" fillId="0" borderId="9" xfId="0" applyNumberFormat="1" applyFont="1" applyBorder="1" applyAlignment="1">
      <alignment horizontal="left"/>
    </xf>
    <xf numFmtId="37" fontId="4" fillId="0" borderId="5" xfId="0" applyNumberFormat="1" applyFont="1" applyBorder="1" applyAlignment="1">
      <alignment horizontal="right"/>
    </xf>
    <xf numFmtId="37" fontId="16" fillId="0" borderId="3" xfId="0" applyNumberFormat="1" applyFont="1" applyBorder="1" applyAlignment="1">
      <alignment horizontal="left"/>
    </xf>
    <xf numFmtId="37" fontId="17" fillId="0" borderId="9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left"/>
    </xf>
    <xf numFmtId="37" fontId="17" fillId="0" borderId="3" xfId="0" applyNumberFormat="1" applyFont="1" applyBorder="1" applyAlignment="1">
      <alignment horizontal="left"/>
    </xf>
    <xf numFmtId="37" fontId="4" fillId="0" borderId="16" xfId="0" applyNumberFormat="1" applyFont="1" applyBorder="1" applyAlignment="1">
      <alignment horizontal="right"/>
    </xf>
    <xf numFmtId="37" fontId="15" fillId="0" borderId="3" xfId="0" applyNumberFormat="1" applyFont="1" applyBorder="1" applyAlignment="1">
      <alignment horizontal="left"/>
    </xf>
    <xf numFmtId="37" fontId="4" fillId="0" borderId="7" xfId="0" applyNumberFormat="1" applyFont="1" applyBorder="1" applyAlignment="1">
      <alignment horizontal="right"/>
    </xf>
    <xf numFmtId="37" fontId="4" fillId="0" borderId="17" xfId="0" applyNumberFormat="1" applyFont="1" applyBorder="1" applyAlignment="1">
      <alignment horizontal="right"/>
    </xf>
    <xf numFmtId="37" fontId="13" fillId="0" borderId="0" xfId="0" applyNumberFormat="1" applyFont="1" applyBorder="1" applyAlignment="1">
      <alignment horizontal="right"/>
    </xf>
    <xf numFmtId="0" fontId="13" fillId="0" borderId="18" xfId="0" applyFont="1" applyBorder="1" applyAlignment="1">
      <alignment/>
    </xf>
    <xf numFmtId="37" fontId="13" fillId="0" borderId="19" xfId="0" applyNumberFormat="1" applyFont="1" applyBorder="1" applyAlignment="1">
      <alignment horizontal="right"/>
    </xf>
    <xf numFmtId="37" fontId="16" fillId="0" borderId="20" xfId="0" applyNumberFormat="1" applyFont="1" applyBorder="1" applyAlignment="1">
      <alignment horizontal="left"/>
    </xf>
    <xf numFmtId="37" fontId="14" fillId="0" borderId="20" xfId="0" applyNumberFormat="1" applyFont="1" applyBorder="1" applyAlignment="1">
      <alignment horizontal="left"/>
    </xf>
    <xf numFmtId="37" fontId="13" fillId="0" borderId="21" xfId="0" applyNumberFormat="1" applyFont="1" applyBorder="1" applyAlignment="1">
      <alignment horizontal="right"/>
    </xf>
    <xf numFmtId="37" fontId="13" fillId="0" borderId="22" xfId="0" applyNumberFormat="1" applyFont="1" applyBorder="1" applyAlignment="1">
      <alignment horizontal="right"/>
    </xf>
    <xf numFmtId="37" fontId="18" fillId="0" borderId="1" xfId="0" applyNumberFormat="1" applyFont="1" applyBorder="1" applyAlignment="1">
      <alignment horizontal="right"/>
    </xf>
    <xf numFmtId="37" fontId="19" fillId="0" borderId="16" xfId="0" applyNumberFormat="1" applyFont="1" applyBorder="1" applyAlignment="1">
      <alignment horizontal="right"/>
    </xf>
    <xf numFmtId="37" fontId="19" fillId="0" borderId="1" xfId="0" applyNumberFormat="1" applyFont="1" applyBorder="1" applyAlignment="1">
      <alignment horizontal="right"/>
    </xf>
    <xf numFmtId="37" fontId="19" fillId="0" borderId="19" xfId="0" applyNumberFormat="1" applyFont="1" applyBorder="1" applyAlignment="1">
      <alignment horizontal="right"/>
    </xf>
    <xf numFmtId="0" fontId="13" fillId="0" borderId="23" xfId="0" applyFont="1" applyBorder="1" applyAlignment="1">
      <alignment/>
    </xf>
    <xf numFmtId="37" fontId="13" fillId="0" borderId="24" xfId="0" applyNumberFormat="1" applyFont="1" applyBorder="1" applyAlignment="1">
      <alignment horizontal="right"/>
    </xf>
    <xf numFmtId="37" fontId="16" fillId="0" borderId="25" xfId="0" applyNumberFormat="1" applyFont="1" applyBorder="1" applyAlignment="1">
      <alignment horizontal="left"/>
    </xf>
    <xf numFmtId="37" fontId="14" fillId="0" borderId="25" xfId="0" applyNumberFormat="1" applyFont="1" applyBorder="1" applyAlignment="1">
      <alignment horizontal="left"/>
    </xf>
    <xf numFmtId="37" fontId="13" fillId="0" borderId="26" xfId="0" applyNumberFormat="1" applyFont="1" applyBorder="1" applyAlignment="1">
      <alignment horizontal="right"/>
    </xf>
    <xf numFmtId="37" fontId="19" fillId="0" borderId="24" xfId="0" applyNumberFormat="1" applyFont="1" applyBorder="1" applyAlignment="1">
      <alignment horizontal="right"/>
    </xf>
    <xf numFmtId="37" fontId="20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tabSelected="1" zoomScale="85" zoomScaleNormal="85" workbookViewId="0" topLeftCell="A1">
      <pane xSplit="1" ySplit="14" topLeftCell="B69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82" sqref="A82"/>
    </sheetView>
  </sheetViews>
  <sheetFormatPr defaultColWidth="9.140625" defaultRowHeight="12.75"/>
  <cols>
    <col min="1" max="1" width="48.421875" style="0" customWidth="1"/>
    <col min="2" max="2" width="21.140625" style="0" customWidth="1"/>
    <col min="3" max="3" width="3.57421875" style="1" customWidth="1"/>
    <col min="4" max="4" width="23.00390625" style="0" customWidth="1"/>
    <col min="5" max="5" width="3.00390625" style="2" bestFit="1" customWidth="1"/>
    <col min="6" max="6" width="21.57421875" style="2" bestFit="1" customWidth="1"/>
    <col min="7" max="7" width="25.28125" style="0" customWidth="1"/>
  </cols>
  <sheetData>
    <row r="1" spans="1:7" ht="18.75">
      <c r="A1" s="7" t="s">
        <v>0</v>
      </c>
      <c r="G1" s="8" t="s">
        <v>1</v>
      </c>
    </row>
    <row r="2" spans="1:7" ht="18.75">
      <c r="A2" s="7" t="s">
        <v>2</v>
      </c>
      <c r="G2" s="9">
        <v>38390</v>
      </c>
    </row>
    <row r="3" ht="18.75">
      <c r="A3" s="7" t="s">
        <v>47</v>
      </c>
    </row>
    <row r="4" spans="1:7" ht="9.75" customHeight="1">
      <c r="A4" s="7"/>
      <c r="G4" s="17"/>
    </row>
    <row r="5" ht="10.5" customHeight="1" thickBot="1">
      <c r="A5" s="5"/>
    </row>
    <row r="6" spans="1:7" ht="18.75" customHeight="1" thickTop="1">
      <c r="A6" s="28"/>
      <c r="B6" s="18">
        <v>2005</v>
      </c>
      <c r="C6" s="29"/>
      <c r="D6" s="18">
        <v>2006</v>
      </c>
      <c r="E6" s="23"/>
      <c r="F6" s="18" t="s">
        <v>50</v>
      </c>
      <c r="G6" s="13" t="s">
        <v>51</v>
      </c>
    </row>
    <row r="7" spans="1:7" ht="18" customHeight="1">
      <c r="A7" s="27"/>
      <c r="B7" s="19" t="s">
        <v>7</v>
      </c>
      <c r="C7" s="30"/>
      <c r="D7" s="19" t="s">
        <v>48</v>
      </c>
      <c r="E7" s="20"/>
      <c r="F7" s="10" t="s">
        <v>43</v>
      </c>
      <c r="G7" s="14" t="s">
        <v>3</v>
      </c>
    </row>
    <row r="8" spans="1:7" ht="17.25" customHeight="1">
      <c r="A8" s="31" t="s">
        <v>6</v>
      </c>
      <c r="B8" s="21" t="s">
        <v>8</v>
      </c>
      <c r="C8" s="32"/>
      <c r="D8" s="21" t="s">
        <v>11</v>
      </c>
      <c r="E8" s="22"/>
      <c r="F8" s="11" t="s">
        <v>9</v>
      </c>
      <c r="G8" s="15" t="s">
        <v>49</v>
      </c>
    </row>
    <row r="9" spans="1:7" ht="13.5" customHeight="1">
      <c r="A9" s="33"/>
      <c r="B9" s="34"/>
      <c r="C9" s="12"/>
      <c r="D9" s="34"/>
      <c r="E9" s="12"/>
      <c r="F9" s="16"/>
      <c r="G9" s="35"/>
    </row>
    <row r="10" spans="1:7" ht="13.5" customHeight="1">
      <c r="A10" s="27" t="s">
        <v>12</v>
      </c>
      <c r="B10" s="36">
        <f>+B12+B13</f>
        <v>11156356591</v>
      </c>
      <c r="C10" s="37"/>
      <c r="D10" s="36">
        <f>+D12+D13</f>
        <v>10601123000</v>
      </c>
      <c r="E10" s="37"/>
      <c r="F10" s="36">
        <f>+F12+F13</f>
        <v>10660023000</v>
      </c>
      <c r="G10" s="38">
        <f>+G12+G13</f>
        <v>-496333591</v>
      </c>
    </row>
    <row r="11" spans="1:7" ht="13.5" customHeight="1">
      <c r="A11" s="27"/>
      <c r="B11" s="39"/>
      <c r="C11" s="40"/>
      <c r="D11" s="39"/>
      <c r="E11" s="40"/>
      <c r="F11" s="41"/>
      <c r="G11" s="42"/>
    </row>
    <row r="12" spans="1:7" ht="13.5" customHeight="1">
      <c r="A12" s="43" t="s">
        <v>13</v>
      </c>
      <c r="B12" s="44">
        <f>+B15+B41+B43+B59</f>
        <v>9582056591</v>
      </c>
      <c r="C12" s="45"/>
      <c r="D12" s="44">
        <f>+D15+D41+D43+D59</f>
        <v>9169723000</v>
      </c>
      <c r="E12" s="45"/>
      <c r="F12" s="44">
        <f>+F15+F41+F43+F59</f>
        <v>9228623000</v>
      </c>
      <c r="G12" s="46">
        <f>+G15+G41+G43+G59</f>
        <v>-353433591</v>
      </c>
    </row>
    <row r="13" spans="1:7" ht="13.5" customHeight="1">
      <c r="A13" s="27" t="s">
        <v>14</v>
      </c>
      <c r="B13" s="47">
        <f>+B61</f>
        <v>1574300000</v>
      </c>
      <c r="C13" s="48"/>
      <c r="D13" s="47">
        <f>+D61</f>
        <v>1431400000</v>
      </c>
      <c r="E13" s="48"/>
      <c r="F13" s="47">
        <f>+F61</f>
        <v>1431400000</v>
      </c>
      <c r="G13" s="49">
        <f>+G61</f>
        <v>-142900000</v>
      </c>
    </row>
    <row r="14" spans="1:7" ht="13.5" customHeight="1">
      <c r="A14" s="27"/>
      <c r="B14" s="50"/>
      <c r="C14" s="51"/>
      <c r="D14" s="50"/>
      <c r="E14" s="51"/>
      <c r="F14" s="50"/>
      <c r="G14" s="52"/>
    </row>
    <row r="15" spans="1:7" ht="13.5" customHeight="1">
      <c r="A15" s="43" t="s">
        <v>15</v>
      </c>
      <c r="B15" s="70">
        <f>+B17+B18+B19+B25+B26+B27+B29+B30+B31+B32+B35+B36+B37+B38</f>
        <v>5338567910</v>
      </c>
      <c r="C15" s="53"/>
      <c r="D15" s="44">
        <f>SUM(D17:D32)+D35</f>
        <v>5055513000</v>
      </c>
      <c r="E15" s="45"/>
      <c r="F15" s="44">
        <f>+F16+F24+F28+F32+F35+F36+F37+F38</f>
        <v>5867949000</v>
      </c>
      <c r="G15" s="46">
        <f>+F15-B15</f>
        <v>529381090</v>
      </c>
    </row>
    <row r="16" spans="1:7" ht="13.5" customHeight="1">
      <c r="A16" s="27" t="s">
        <v>69</v>
      </c>
      <c r="B16" s="71"/>
      <c r="C16" s="56"/>
      <c r="D16" s="47"/>
      <c r="E16" s="48"/>
      <c r="F16" s="62">
        <v>3912856000</v>
      </c>
      <c r="G16" s="49">
        <f>+F16-B16</f>
        <v>3912856000</v>
      </c>
    </row>
    <row r="17" spans="1:7" ht="13.5" customHeight="1">
      <c r="A17" s="27" t="s">
        <v>52</v>
      </c>
      <c r="B17" s="69">
        <v>986288064</v>
      </c>
      <c r="C17" s="54"/>
      <c r="D17" s="50">
        <v>950000000</v>
      </c>
      <c r="E17" s="51"/>
      <c r="F17" s="55"/>
      <c r="G17" s="52">
        <f>+F17-B17</f>
        <v>-986288064</v>
      </c>
    </row>
    <row r="18" spans="1:7" ht="13.5" customHeight="1">
      <c r="A18" s="27" t="s">
        <v>53</v>
      </c>
      <c r="B18" s="69">
        <v>896618144</v>
      </c>
      <c r="C18" s="56" t="s">
        <v>45</v>
      </c>
      <c r="D18" s="50">
        <v>865736000</v>
      </c>
      <c r="E18" s="51"/>
      <c r="F18" s="50"/>
      <c r="G18" s="52">
        <f>+F18-B18</f>
        <v>-896618144</v>
      </c>
    </row>
    <row r="19" spans="1:7" ht="13.5" customHeight="1">
      <c r="A19" s="27" t="s">
        <v>54</v>
      </c>
      <c r="B19" s="69">
        <f>+B20+B21</f>
        <v>1476063648</v>
      </c>
      <c r="C19" s="56" t="s">
        <v>45</v>
      </c>
      <c r="D19" s="50">
        <v>1343584000</v>
      </c>
      <c r="E19" s="51"/>
      <c r="F19" s="50"/>
      <c r="G19" s="52">
        <f>+F19-B19</f>
        <v>-1476063648</v>
      </c>
    </row>
    <row r="20" spans="1:7" ht="13.5" customHeight="1">
      <c r="A20" s="27" t="s">
        <v>55</v>
      </c>
      <c r="B20" s="69">
        <v>1193263616</v>
      </c>
      <c r="C20" s="54"/>
      <c r="D20" s="50"/>
      <c r="E20" s="51"/>
      <c r="F20" s="55"/>
      <c r="G20" s="52"/>
    </row>
    <row r="21" spans="1:7" ht="13.5" customHeight="1">
      <c r="A21" s="27" t="s">
        <v>56</v>
      </c>
      <c r="B21" s="69">
        <f>+B22+B23</f>
        <v>282800032</v>
      </c>
      <c r="C21" s="54"/>
      <c r="D21" s="50"/>
      <c r="E21" s="51"/>
      <c r="F21" s="55"/>
      <c r="G21" s="52">
        <f>+G22+G23</f>
        <v>0</v>
      </c>
    </row>
    <row r="22" spans="1:7" ht="13.5" customHeight="1">
      <c r="A22" s="27" t="s">
        <v>57</v>
      </c>
      <c r="B22" s="69">
        <v>124000000</v>
      </c>
      <c r="C22" s="54"/>
      <c r="D22" s="50"/>
      <c r="E22" s="51"/>
      <c r="F22" s="55"/>
      <c r="G22" s="52"/>
    </row>
    <row r="23" spans="1:7" ht="13.5" customHeight="1">
      <c r="A23" s="27" t="s">
        <v>58</v>
      </c>
      <c r="B23" s="69">
        <v>158800032</v>
      </c>
      <c r="C23" s="54"/>
      <c r="D23" s="50"/>
      <c r="E23" s="51"/>
      <c r="F23" s="55"/>
      <c r="G23" s="52"/>
    </row>
    <row r="24" spans="1:7" ht="13.5" customHeight="1">
      <c r="A24" s="27" t="s">
        <v>70</v>
      </c>
      <c r="B24" s="69"/>
      <c r="C24" s="54"/>
      <c r="D24" s="50"/>
      <c r="E24" s="48"/>
      <c r="F24" s="50">
        <f>+F25+F26+F27</f>
        <v>285000000</v>
      </c>
      <c r="G24" s="52">
        <f aca="true" t="shared" si="0" ref="G24:G38">+F24-B24</f>
        <v>285000000</v>
      </c>
    </row>
    <row r="25" spans="1:7" ht="13.5" customHeight="1">
      <c r="A25" s="27" t="s">
        <v>59</v>
      </c>
      <c r="B25" s="69">
        <v>49600000</v>
      </c>
      <c r="C25" s="54"/>
      <c r="D25" s="50">
        <v>0</v>
      </c>
      <c r="E25" s="51"/>
      <c r="F25" s="50">
        <v>0</v>
      </c>
      <c r="G25" s="52">
        <f t="shared" si="0"/>
        <v>-49600000</v>
      </c>
    </row>
    <row r="26" spans="1:7" ht="13.5" customHeight="1">
      <c r="A26" s="27" t="s">
        <v>60</v>
      </c>
      <c r="B26" s="69">
        <v>19840000</v>
      </c>
      <c r="C26" s="54"/>
      <c r="D26" s="50">
        <v>35000000</v>
      </c>
      <c r="E26" s="51"/>
      <c r="F26" s="50">
        <v>35000000</v>
      </c>
      <c r="G26" s="52">
        <f t="shared" si="0"/>
        <v>15160000</v>
      </c>
    </row>
    <row r="27" spans="1:7" ht="13.5" customHeight="1">
      <c r="A27" s="27" t="s">
        <v>68</v>
      </c>
      <c r="B27" s="69">
        <v>124000000</v>
      </c>
      <c r="C27" s="54"/>
      <c r="D27" s="50">
        <v>250000000</v>
      </c>
      <c r="E27" s="51"/>
      <c r="F27" s="55">
        <v>250000000</v>
      </c>
      <c r="G27" s="52">
        <f t="shared" si="0"/>
        <v>126000000</v>
      </c>
    </row>
    <row r="28" spans="1:7" ht="13.5" customHeight="1">
      <c r="A28" s="27" t="s">
        <v>71</v>
      </c>
      <c r="B28" s="69"/>
      <c r="C28" s="54"/>
      <c r="D28" s="50"/>
      <c r="E28" s="51"/>
      <c r="F28" s="50">
        <f>+F29+F30+F31</f>
        <v>39936000</v>
      </c>
      <c r="G28" s="52">
        <f t="shared" si="0"/>
        <v>39936000</v>
      </c>
    </row>
    <row r="29" spans="1:7" ht="13.5" customHeight="1">
      <c r="A29" s="27" t="s">
        <v>61</v>
      </c>
      <c r="B29" s="69">
        <v>85962448</v>
      </c>
      <c r="C29" s="54"/>
      <c r="D29" s="50">
        <v>30000000</v>
      </c>
      <c r="E29" s="51"/>
      <c r="F29" s="50">
        <v>30000000</v>
      </c>
      <c r="G29" s="52">
        <f t="shared" si="0"/>
        <v>-55962448</v>
      </c>
    </row>
    <row r="30" spans="1:7" ht="13.5" customHeight="1">
      <c r="A30" s="27" t="s">
        <v>62</v>
      </c>
      <c r="B30" s="69">
        <v>7936000</v>
      </c>
      <c r="C30" s="54"/>
      <c r="D30" s="50">
        <v>7936000</v>
      </c>
      <c r="E30" s="51"/>
      <c r="F30" s="50">
        <v>7936000</v>
      </c>
      <c r="G30" s="52">
        <f t="shared" si="0"/>
        <v>0</v>
      </c>
    </row>
    <row r="31" spans="1:7" ht="13.5" customHeight="1">
      <c r="A31" s="27" t="s">
        <v>63</v>
      </c>
      <c r="B31" s="69">
        <v>2958144</v>
      </c>
      <c r="C31" s="54"/>
      <c r="D31" s="50">
        <v>2000000</v>
      </c>
      <c r="E31" s="51"/>
      <c r="F31" s="50">
        <v>2000000</v>
      </c>
      <c r="G31" s="52">
        <f t="shared" si="0"/>
        <v>-958144</v>
      </c>
    </row>
    <row r="32" spans="1:7" ht="13.5" customHeight="1">
      <c r="A32" s="27" t="s">
        <v>16</v>
      </c>
      <c r="B32" s="69">
        <f>+B33+B34</f>
        <v>1551860854</v>
      </c>
      <c r="C32" s="54"/>
      <c r="D32" s="50">
        <f>+D33+D34</f>
        <v>1517019000</v>
      </c>
      <c r="E32" s="51"/>
      <c r="F32" s="50">
        <f>+F33+F34</f>
        <v>1517019000</v>
      </c>
      <c r="G32" s="52">
        <f t="shared" si="0"/>
        <v>-34841854</v>
      </c>
    </row>
    <row r="33" spans="1:7" ht="13.5" customHeight="1">
      <c r="A33" s="27" t="s">
        <v>17</v>
      </c>
      <c r="B33" s="69">
        <v>1435670422</v>
      </c>
      <c r="C33" s="56" t="s">
        <v>46</v>
      </c>
      <c r="D33" s="50">
        <v>1442019000</v>
      </c>
      <c r="E33" s="51"/>
      <c r="F33" s="50">
        <v>1442019000</v>
      </c>
      <c r="G33" s="52">
        <f t="shared" si="0"/>
        <v>6348578</v>
      </c>
    </row>
    <row r="34" spans="1:7" ht="13.5" customHeight="1">
      <c r="A34" s="27" t="s">
        <v>18</v>
      </c>
      <c r="B34" s="69">
        <v>116190432</v>
      </c>
      <c r="C34" s="54"/>
      <c r="D34" s="50">
        <v>75000000</v>
      </c>
      <c r="E34" s="51"/>
      <c r="F34" s="50">
        <v>75000000</v>
      </c>
      <c r="G34" s="52">
        <f t="shared" si="0"/>
        <v>-41190432</v>
      </c>
    </row>
    <row r="35" spans="1:7" ht="13.5" customHeight="1">
      <c r="A35" s="27" t="s">
        <v>64</v>
      </c>
      <c r="B35" s="69">
        <v>54237600</v>
      </c>
      <c r="C35" s="54"/>
      <c r="D35" s="50">
        <v>54238000</v>
      </c>
      <c r="E35" s="51"/>
      <c r="F35" s="50">
        <v>54238000</v>
      </c>
      <c r="G35" s="52">
        <f t="shared" si="0"/>
        <v>400</v>
      </c>
    </row>
    <row r="36" spans="1:7" ht="13.5" customHeight="1">
      <c r="A36" s="27" t="s">
        <v>65</v>
      </c>
      <c r="B36" s="69">
        <v>76259008</v>
      </c>
      <c r="C36" s="54"/>
      <c r="D36" s="50">
        <v>0</v>
      </c>
      <c r="E36" s="51"/>
      <c r="F36" s="50">
        <v>0</v>
      </c>
      <c r="G36" s="52">
        <f t="shared" si="0"/>
        <v>-76259008</v>
      </c>
    </row>
    <row r="37" spans="1:7" ht="13.5" customHeight="1">
      <c r="A37" s="27" t="s">
        <v>66</v>
      </c>
      <c r="B37" s="69">
        <v>0</v>
      </c>
      <c r="C37" s="54"/>
      <c r="D37" s="50">
        <v>0</v>
      </c>
      <c r="E37" s="51"/>
      <c r="F37" s="50">
        <v>58900000</v>
      </c>
      <c r="G37" s="52">
        <f t="shared" si="0"/>
        <v>58900000</v>
      </c>
    </row>
    <row r="38" spans="1:7" ht="13.5" customHeight="1">
      <c r="A38" s="27" t="s">
        <v>67</v>
      </c>
      <c r="B38" s="69">
        <v>6944000</v>
      </c>
      <c r="C38" s="54"/>
      <c r="D38" s="50">
        <v>0</v>
      </c>
      <c r="E38" s="51"/>
      <c r="F38" s="50">
        <v>0</v>
      </c>
      <c r="G38" s="52">
        <f t="shared" si="0"/>
        <v>-6944000</v>
      </c>
    </row>
    <row r="39" spans="1:7" ht="13.5" customHeight="1">
      <c r="A39" s="27"/>
      <c r="B39" s="69"/>
      <c r="C39" s="54"/>
      <c r="D39" s="50"/>
      <c r="E39" s="51"/>
      <c r="F39" s="55"/>
      <c r="G39" s="52"/>
    </row>
    <row r="40" spans="1:7" ht="13.5" customHeight="1">
      <c r="A40" s="43" t="s">
        <v>4</v>
      </c>
      <c r="B40" s="70"/>
      <c r="C40" s="57"/>
      <c r="D40" s="58"/>
      <c r="E40" s="59"/>
      <c r="F40" s="60"/>
      <c r="G40" s="61"/>
    </row>
    <row r="41" spans="1:7" ht="13.5" customHeight="1">
      <c r="A41" s="27" t="s">
        <v>19</v>
      </c>
      <c r="B41" s="71">
        <v>436678400</v>
      </c>
      <c r="C41" s="56"/>
      <c r="D41" s="62">
        <v>436678000</v>
      </c>
      <c r="E41" s="48"/>
      <c r="F41" s="62">
        <v>436678000</v>
      </c>
      <c r="G41" s="49">
        <f>+F41-B41</f>
        <v>-400</v>
      </c>
    </row>
    <row r="42" spans="1:7" ht="13.5" customHeight="1">
      <c r="A42" s="27"/>
      <c r="B42" s="69"/>
      <c r="C42" s="54"/>
      <c r="D42" s="50"/>
      <c r="E42" s="51"/>
      <c r="F42" s="55"/>
      <c r="G42" s="52"/>
    </row>
    <row r="43" spans="1:7" ht="13.5" customHeight="1">
      <c r="A43" s="43" t="s">
        <v>20</v>
      </c>
      <c r="B43" s="70">
        <f>+B44+B48</f>
        <v>3636709065</v>
      </c>
      <c r="C43" s="53"/>
      <c r="D43" s="44">
        <f>+D44+D48</f>
        <v>3470366000</v>
      </c>
      <c r="E43" s="45"/>
      <c r="F43" s="44">
        <f>+F44+F48</f>
        <v>2716830000</v>
      </c>
      <c r="G43" s="46">
        <f>+G44+G48</f>
        <v>-919879065</v>
      </c>
    </row>
    <row r="44" spans="1:7" ht="13.5" customHeight="1">
      <c r="A44" s="27" t="s">
        <v>21</v>
      </c>
      <c r="B44" s="69">
        <f>+B45+B46+B47</f>
        <v>2673456233</v>
      </c>
      <c r="C44" s="54"/>
      <c r="D44" s="50">
        <f>+D45+D46+D47</f>
        <v>2632915000</v>
      </c>
      <c r="E44" s="51"/>
      <c r="F44" s="50">
        <f>+F45+F46+F47</f>
        <v>2632915000</v>
      </c>
      <c r="G44" s="52">
        <f>+F44-B44</f>
        <v>-40541233</v>
      </c>
    </row>
    <row r="45" spans="1:7" ht="13.5" customHeight="1">
      <c r="A45" s="27" t="s">
        <v>22</v>
      </c>
      <c r="B45" s="69">
        <v>2663040233</v>
      </c>
      <c r="C45" s="56" t="s">
        <v>44</v>
      </c>
      <c r="D45" s="50">
        <v>2622499000</v>
      </c>
      <c r="E45" s="51"/>
      <c r="F45" s="50">
        <v>2622499000</v>
      </c>
      <c r="G45" s="52">
        <f>+F45-B45</f>
        <v>-40541233</v>
      </c>
    </row>
    <row r="46" spans="1:7" ht="13.5" customHeight="1">
      <c r="A46" s="27" t="s">
        <v>23</v>
      </c>
      <c r="B46" s="69">
        <v>10416000</v>
      </c>
      <c r="C46" s="54"/>
      <c r="D46" s="50">
        <v>10416000</v>
      </c>
      <c r="E46" s="51"/>
      <c r="F46" s="50">
        <v>10416000</v>
      </c>
      <c r="G46" s="52">
        <f>+F46-B46</f>
        <v>0</v>
      </c>
    </row>
    <row r="47" spans="1:7" ht="13.5" customHeight="1">
      <c r="A47" s="27" t="s">
        <v>24</v>
      </c>
      <c r="B47" s="69">
        <v>0</v>
      </c>
      <c r="C47" s="54"/>
      <c r="D47" s="50">
        <v>0</v>
      </c>
      <c r="E47" s="51"/>
      <c r="F47" s="50">
        <v>0</v>
      </c>
      <c r="G47" s="52">
        <f>+F47-B47</f>
        <v>0</v>
      </c>
    </row>
    <row r="48" spans="1:7" ht="13.5" customHeight="1">
      <c r="A48" s="27" t="s">
        <v>25</v>
      </c>
      <c r="B48" s="69">
        <f>+B49+B52+B53+B54</f>
        <v>963252832</v>
      </c>
      <c r="C48" s="54"/>
      <c r="D48" s="50">
        <f>+D49+D52+D53+D54</f>
        <v>837451000</v>
      </c>
      <c r="E48" s="51"/>
      <c r="F48" s="50">
        <f>+F49+F52+F53+F54</f>
        <v>83915000</v>
      </c>
      <c r="G48" s="52">
        <f>+G49+G52+G53+G54</f>
        <v>-879337832</v>
      </c>
    </row>
    <row r="49" spans="1:7" ht="13.5" customHeight="1">
      <c r="A49" s="27" t="s">
        <v>26</v>
      </c>
      <c r="B49" s="69">
        <f>+B50+B51</f>
        <v>780591904</v>
      </c>
      <c r="C49" s="54"/>
      <c r="D49" s="69">
        <f>+D50+D51</f>
        <v>696000000</v>
      </c>
      <c r="E49" s="51"/>
      <c r="F49" s="69">
        <f>+F50+F51</f>
        <v>0</v>
      </c>
      <c r="G49" s="52">
        <f>+G50+G51</f>
        <v>-780591904</v>
      </c>
    </row>
    <row r="50" spans="1:7" ht="13.5" customHeight="1">
      <c r="A50" s="27" t="s">
        <v>27</v>
      </c>
      <c r="B50" s="69">
        <v>746301440</v>
      </c>
      <c r="C50" s="54"/>
      <c r="D50" s="50">
        <v>696000000</v>
      </c>
      <c r="E50" s="51"/>
      <c r="F50" s="50">
        <v>0</v>
      </c>
      <c r="G50" s="52">
        <f>+F50-B50</f>
        <v>-746301440</v>
      </c>
    </row>
    <row r="51" spans="1:7" ht="13.5" customHeight="1">
      <c r="A51" s="27" t="s">
        <v>28</v>
      </c>
      <c r="B51" s="69">
        <v>34290464</v>
      </c>
      <c r="C51" s="54"/>
      <c r="D51" s="50">
        <v>0</v>
      </c>
      <c r="E51" s="51"/>
      <c r="F51" s="50">
        <v>0</v>
      </c>
      <c r="G51" s="52">
        <f>+F51-B51</f>
        <v>-34290464</v>
      </c>
    </row>
    <row r="52" spans="1:7" ht="13.5" customHeight="1">
      <c r="A52" s="27" t="s">
        <v>29</v>
      </c>
      <c r="B52" s="69">
        <v>97973888</v>
      </c>
      <c r="C52" s="54"/>
      <c r="D52" s="50">
        <v>87974000</v>
      </c>
      <c r="E52" s="51"/>
      <c r="F52" s="50">
        <v>48294000</v>
      </c>
      <c r="G52" s="52">
        <f>+F52-B52</f>
        <v>-49679888</v>
      </c>
    </row>
    <row r="53" spans="1:7" ht="13.5" customHeight="1">
      <c r="A53" s="27" t="s">
        <v>30</v>
      </c>
      <c r="B53" s="69">
        <v>19711040</v>
      </c>
      <c r="C53" s="54"/>
      <c r="D53" s="50">
        <v>19711000</v>
      </c>
      <c r="E53" s="51"/>
      <c r="F53" s="50">
        <v>19711000</v>
      </c>
      <c r="G53" s="52">
        <f>+F53-B53</f>
        <v>-40</v>
      </c>
    </row>
    <row r="54" spans="1:7" ht="13.5" customHeight="1">
      <c r="A54" s="27" t="s">
        <v>23</v>
      </c>
      <c r="B54" s="69">
        <f>+B55+B56+B57</f>
        <v>64976000</v>
      </c>
      <c r="C54" s="54"/>
      <c r="D54" s="50">
        <f>+D55+D56+D57</f>
        <v>33766000</v>
      </c>
      <c r="E54" s="51"/>
      <c r="F54" s="50">
        <f>+F55+F56+F57</f>
        <v>15910000</v>
      </c>
      <c r="G54" s="52">
        <f>+G55+G56+G57</f>
        <v>-49066000</v>
      </c>
    </row>
    <row r="55" spans="1:7" ht="13.5" customHeight="1">
      <c r="A55" s="27" t="s">
        <v>31</v>
      </c>
      <c r="B55" s="69">
        <v>2976000</v>
      </c>
      <c r="C55" s="54"/>
      <c r="D55" s="50">
        <v>2766000</v>
      </c>
      <c r="E55" s="51"/>
      <c r="F55" s="55">
        <v>2766000</v>
      </c>
      <c r="G55" s="52">
        <f>+F55-B55</f>
        <v>-210000</v>
      </c>
    </row>
    <row r="56" spans="1:7" ht="13.5" customHeight="1">
      <c r="A56" s="27" t="s">
        <v>32</v>
      </c>
      <c r="B56" s="69">
        <v>17856000</v>
      </c>
      <c r="C56" s="54"/>
      <c r="D56" s="50">
        <v>17856000</v>
      </c>
      <c r="E56" s="51"/>
      <c r="F56" s="55">
        <v>0</v>
      </c>
      <c r="G56" s="52">
        <f>+F56-B56</f>
        <v>-17856000</v>
      </c>
    </row>
    <row r="57" spans="1:7" ht="13.5" customHeight="1">
      <c r="A57" s="27" t="s">
        <v>33</v>
      </c>
      <c r="B57" s="69">
        <v>44144000</v>
      </c>
      <c r="C57" s="54"/>
      <c r="D57" s="50">
        <v>13144000</v>
      </c>
      <c r="E57" s="51"/>
      <c r="F57" s="50">
        <v>13144000</v>
      </c>
      <c r="G57" s="52">
        <f>+F57-B57</f>
        <v>-31000000</v>
      </c>
    </row>
    <row r="58" spans="1:7" ht="13.5" customHeight="1">
      <c r="A58" s="27"/>
      <c r="B58" s="69"/>
      <c r="C58" s="54"/>
      <c r="D58" s="50"/>
      <c r="E58" s="51"/>
      <c r="F58" s="55"/>
      <c r="G58" s="52"/>
    </row>
    <row r="59" spans="1:7" ht="13.5" customHeight="1">
      <c r="A59" s="43" t="s">
        <v>34</v>
      </c>
      <c r="B59" s="70">
        <v>170101216</v>
      </c>
      <c r="C59" s="53"/>
      <c r="D59" s="44">
        <v>207166000</v>
      </c>
      <c r="E59" s="45"/>
      <c r="F59" s="44">
        <v>207166000</v>
      </c>
      <c r="G59" s="46">
        <f>+F59-B59</f>
        <v>37064784</v>
      </c>
    </row>
    <row r="60" spans="1:7" ht="13.5" customHeight="1">
      <c r="A60" s="27"/>
      <c r="B60" s="69"/>
      <c r="C60" s="54"/>
      <c r="D60" s="50"/>
      <c r="E60" s="51"/>
      <c r="F60" s="55"/>
      <c r="G60" s="52"/>
    </row>
    <row r="61" spans="1:7" ht="13.5" customHeight="1">
      <c r="A61" s="63" t="s">
        <v>35</v>
      </c>
      <c r="B61" s="72">
        <f>+B63+B70</f>
        <v>1574300000</v>
      </c>
      <c r="C61" s="65"/>
      <c r="D61" s="64">
        <f>+D63+D70</f>
        <v>1431400000</v>
      </c>
      <c r="E61" s="66"/>
      <c r="F61" s="67">
        <f>+F63+F70</f>
        <v>1431400000</v>
      </c>
      <c r="G61" s="68">
        <f>+G63+G70</f>
        <v>-142900000</v>
      </c>
    </row>
    <row r="62" spans="1:7" ht="19.5" customHeight="1">
      <c r="A62" s="27" t="s">
        <v>5</v>
      </c>
      <c r="B62" s="69"/>
      <c r="C62" s="54"/>
      <c r="D62" s="50"/>
      <c r="E62" s="51"/>
      <c r="F62" s="55"/>
      <c r="G62" s="52"/>
    </row>
    <row r="63" spans="1:7" ht="13.5" customHeight="1">
      <c r="A63" s="27" t="s">
        <v>36</v>
      </c>
      <c r="B63" s="71">
        <f>SUM(B64:B68)</f>
        <v>1057300000</v>
      </c>
      <c r="C63" s="54"/>
      <c r="D63" s="47">
        <f>SUM(D64:D68)</f>
        <v>966400000</v>
      </c>
      <c r="E63" s="48"/>
      <c r="F63" s="47">
        <f>SUM(F64:F68)</f>
        <v>966400000</v>
      </c>
      <c r="G63" s="49">
        <f>SUM(G64:G68)</f>
        <v>-90900000</v>
      </c>
    </row>
    <row r="64" spans="1:7" ht="13.5" customHeight="1">
      <c r="A64" s="27" t="s">
        <v>37</v>
      </c>
      <c r="B64" s="69">
        <v>750000000</v>
      </c>
      <c r="C64" s="54"/>
      <c r="D64" s="50">
        <v>655000000</v>
      </c>
      <c r="E64" s="51"/>
      <c r="F64" s="50">
        <v>655000000</v>
      </c>
      <c r="G64" s="52">
        <f>+F64-B64</f>
        <v>-95000000</v>
      </c>
    </row>
    <row r="65" spans="1:7" ht="13.5" customHeight="1">
      <c r="A65" s="27" t="s">
        <v>38</v>
      </c>
      <c r="B65" s="69">
        <v>259300000</v>
      </c>
      <c r="C65" s="54"/>
      <c r="D65" s="50">
        <v>259400000</v>
      </c>
      <c r="E65" s="51"/>
      <c r="F65" s="50">
        <v>259400000</v>
      </c>
      <c r="G65" s="52">
        <f>+F65-B65</f>
        <v>100000</v>
      </c>
    </row>
    <row r="66" spans="1:7" ht="13.5" customHeight="1">
      <c r="A66" s="27" t="s">
        <v>39</v>
      </c>
      <c r="B66" s="69">
        <v>0</v>
      </c>
      <c r="C66" s="54"/>
      <c r="D66" s="50">
        <v>0</v>
      </c>
      <c r="E66" s="51"/>
      <c r="F66" s="50">
        <v>0</v>
      </c>
      <c r="G66" s="52">
        <f>+F66-B66</f>
        <v>0</v>
      </c>
    </row>
    <row r="67" spans="1:7" ht="13.5" customHeight="1">
      <c r="A67" s="27" t="s">
        <v>40</v>
      </c>
      <c r="B67" s="69">
        <v>0</v>
      </c>
      <c r="C67" s="54"/>
      <c r="D67" s="50">
        <v>0</v>
      </c>
      <c r="E67" s="51"/>
      <c r="F67" s="50">
        <v>0</v>
      </c>
      <c r="G67" s="52">
        <f>+F67-B67</f>
        <v>0</v>
      </c>
    </row>
    <row r="68" spans="1:7" ht="13.5" customHeight="1">
      <c r="A68" s="27" t="s">
        <v>41</v>
      </c>
      <c r="B68" s="69">
        <v>48000000</v>
      </c>
      <c r="C68" s="54"/>
      <c r="D68" s="50">
        <v>52000000</v>
      </c>
      <c r="E68" s="51"/>
      <c r="F68" s="50">
        <v>52000000</v>
      </c>
      <c r="G68" s="52">
        <f>+F68-B68</f>
        <v>4000000</v>
      </c>
    </row>
    <row r="69" spans="1:7" ht="13.5" customHeight="1">
      <c r="A69" s="27"/>
      <c r="B69" s="69"/>
      <c r="C69" s="54"/>
      <c r="D69" s="50"/>
      <c r="E69" s="51"/>
      <c r="F69" s="55"/>
      <c r="G69" s="52"/>
    </row>
    <row r="70" spans="1:7" ht="13.5" customHeight="1" thickBot="1">
      <c r="A70" s="73" t="s">
        <v>42</v>
      </c>
      <c r="B70" s="78">
        <v>517000000</v>
      </c>
      <c r="C70" s="75"/>
      <c r="D70" s="74">
        <v>465000000</v>
      </c>
      <c r="E70" s="76"/>
      <c r="F70" s="74">
        <v>465000000</v>
      </c>
      <c r="G70" s="77">
        <f>+F70-B70</f>
        <v>-52000000</v>
      </c>
    </row>
    <row r="71" spans="1:7" ht="13.5" customHeight="1" thickTop="1">
      <c r="A71" s="6"/>
      <c r="B71" s="79"/>
      <c r="C71" s="24"/>
      <c r="D71" s="3"/>
      <c r="E71" s="4"/>
      <c r="F71" s="4"/>
      <c r="G71" s="3"/>
    </row>
    <row r="72" spans="1:7" ht="13.5" customHeight="1">
      <c r="A72" s="6" t="s">
        <v>73</v>
      </c>
      <c r="B72" s="79"/>
      <c r="C72" s="24"/>
      <c r="D72" s="3"/>
      <c r="E72" s="4"/>
      <c r="F72" s="4"/>
      <c r="G72" s="3"/>
    </row>
    <row r="73" spans="1:7" ht="13.5" customHeight="1">
      <c r="A73" s="26" t="s">
        <v>74</v>
      </c>
      <c r="B73" s="79"/>
      <c r="C73" s="24"/>
      <c r="D73" s="3"/>
      <c r="E73" s="4"/>
      <c r="F73" s="4"/>
      <c r="G73" s="3"/>
    </row>
    <row r="74" spans="1:7" ht="13.5" customHeight="1">
      <c r="A74" s="26" t="s">
        <v>75</v>
      </c>
      <c r="B74" s="79"/>
      <c r="C74" s="24"/>
      <c r="D74" s="3"/>
      <c r="E74" s="4"/>
      <c r="F74" s="4"/>
      <c r="G74" s="3"/>
    </row>
    <row r="75" spans="1:7" ht="13.5" customHeight="1">
      <c r="A75" s="26" t="s">
        <v>76</v>
      </c>
      <c r="B75" s="79"/>
      <c r="C75" s="24"/>
      <c r="D75" s="3"/>
      <c r="E75" s="4"/>
      <c r="F75" s="4"/>
      <c r="G75" s="3"/>
    </row>
    <row r="76" spans="1:7" ht="13.5" customHeight="1">
      <c r="A76" s="6" t="s">
        <v>77</v>
      </c>
      <c r="B76" s="79"/>
      <c r="C76" s="24"/>
      <c r="D76" s="3"/>
      <c r="E76" s="4"/>
      <c r="F76" s="4"/>
      <c r="G76" s="3"/>
    </row>
    <row r="77" spans="1:3" ht="13.5" customHeight="1">
      <c r="A77" s="26" t="s">
        <v>78</v>
      </c>
      <c r="B77" s="80"/>
      <c r="C77" s="25"/>
    </row>
    <row r="78" spans="1:3" ht="13.5" customHeight="1">
      <c r="A78" s="6" t="s">
        <v>79</v>
      </c>
      <c r="B78" s="80"/>
      <c r="C78" s="25"/>
    </row>
    <row r="79" spans="1:2" ht="13.5" customHeight="1">
      <c r="A79" s="6" t="s">
        <v>72</v>
      </c>
      <c r="B79" s="80"/>
    </row>
    <row r="80" ht="13.5" customHeight="1">
      <c r="A80" s="26" t="s">
        <v>10</v>
      </c>
    </row>
    <row r="81" ht="13.5" customHeight="1">
      <c r="A81" s="26" t="s">
        <v>80</v>
      </c>
    </row>
    <row r="82" ht="13.5" customHeight="1">
      <c r="A82" s="26" t="s">
        <v>81</v>
      </c>
    </row>
    <row r="83" ht="13.5" customHeight="1"/>
  </sheetData>
  <printOptions horizontalCentered="1"/>
  <pageMargins left="0.75" right="0.5" top="0.5" bottom="0.4" header="0" footer="0.61"/>
  <pageSetup fitToHeight="1" fitToWidth="1" horizontalDpi="600" verticalDpi="600" orientation="portrait" scale="64" r:id="rId1"/>
  <rowBreaks count="1" manualBreakCount="1"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Bailey</dc:creator>
  <cp:keywords/>
  <dc:description/>
  <cp:lastModifiedBy>DOL</cp:lastModifiedBy>
  <cp:lastPrinted>2005-02-04T22:19:12Z</cp:lastPrinted>
  <dcterms:created xsi:type="dcterms:W3CDTF">2003-02-02T14:58:40Z</dcterms:created>
  <dcterms:modified xsi:type="dcterms:W3CDTF">2005-02-07T01:12:08Z</dcterms:modified>
  <cp:category/>
  <cp:version/>
  <cp:contentType/>
  <cp:contentStatus/>
</cp:coreProperties>
</file>