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9720" windowHeight="6330" tabRatio="601" activeTab="0"/>
  </bookViews>
  <sheets>
    <sheet name="FINAL" sheetId="1" r:id="rId1"/>
    <sheet name="FINAL2" sheetId="2" r:id="rId2"/>
    <sheet name="WPR-CHG" sheetId="3" r:id="rId3"/>
    <sheet name="CASELOAD" sheetId="4" r:id="rId4"/>
    <sheet name="AFSTATUS" sheetId="5" r:id="rId5"/>
    <sheet name="TP STATUS" sheetId="6" r:id="rId6"/>
    <sheet name="AFWRKACT" sheetId="7" r:id="rId7"/>
    <sheet name="AFWRKPCT" sheetId="8" r:id="rId8"/>
    <sheet name="TPWRKACT" sheetId="9" r:id="rId9"/>
    <sheet name="TPWRKPCT" sheetId="10" r:id="rId10"/>
    <sheet name="TOTWRKACT" sheetId="11" r:id="rId11"/>
    <sheet name="TOTWRKPCT" sheetId="12" r:id="rId12"/>
    <sheet name="TOTWRKPCT2" sheetId="13" r:id="rId13"/>
    <sheet name="THRS" sheetId="14" r:id="rId14"/>
    <sheet name="AVGHRSACT" sheetId="15" r:id="rId15"/>
    <sheet name="not_parti_hrs" sheetId="16" r:id="rId16"/>
    <sheet name="NOT_PARTI_PCT" sheetId="17" r:id="rId17"/>
    <sheet name="SSPWPR" sheetId="18" r:id="rId18"/>
    <sheet name="SSPWPR2" sheetId="19" r:id="rId19"/>
    <sheet name="CONTINU" sheetId="20" r:id="rId20"/>
    <sheet name="MSA.LEVA" sheetId="21" r:id="rId21"/>
  </sheets>
  <definedNames/>
  <calcPr fullCalcOnLoad="1"/>
</workbook>
</file>

<file path=xl/sharedStrings.xml><?xml version="1.0" encoding="utf-8"?>
<sst xmlns="http://schemas.openxmlformats.org/spreadsheetml/2006/main" count="2764" uniqueCount="418">
  <si>
    <t>TEMPORARY ASSISTANCE FOR NEEDY FAMILIES</t>
  </si>
  <si>
    <t>ADJUSTED</t>
  </si>
  <si>
    <t>MET</t>
  </si>
  <si>
    <t>STATE</t>
  </si>
  <si>
    <t>STANDARD</t>
  </si>
  <si>
    <t>TARGET</t>
  </si>
  <si>
    <t>KEY</t>
  </si>
  <si>
    <t>UNITED STATES</t>
  </si>
  <si>
    <t>ALABAMA</t>
  </si>
  <si>
    <t>ALASKA</t>
  </si>
  <si>
    <t>1/</t>
  </si>
  <si>
    <t xml:space="preserve">State does not have any two-parent </t>
  </si>
  <si>
    <t>ARIZONA</t>
  </si>
  <si>
    <t>families in its TANF Program.</t>
  </si>
  <si>
    <t>ARKANSAS</t>
  </si>
  <si>
    <t>CALIFORNIA</t>
  </si>
  <si>
    <t>2/</t>
  </si>
  <si>
    <t>COLORADO</t>
  </si>
  <si>
    <t>CONNECTICUT</t>
  </si>
  <si>
    <t>DELAWARE</t>
  </si>
  <si>
    <t>DIST. OF COL.</t>
  </si>
  <si>
    <t>FLORIDA</t>
  </si>
  <si>
    <t>NA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</si>
  <si>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</si>
  <si>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</si>
  <si>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</si>
  <si>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</si>
  <si>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</si>
  <si>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</si>
  <si>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</si>
  <si>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</si>
  <si>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</si>
  <si>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</si>
  <si>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</si>
  <si>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</si>
  <si>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</si>
  <si>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</si>
  <si>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</si>
  <si>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</si>
  <si>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</si>
  <si>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</si>
  <si>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</si>
  <si>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</si>
  <si>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</si>
  <si>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</si>
  <si>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</si>
  <si>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</si>
  <si>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</si>
  <si>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</si>
  <si>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</si>
  <si>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</si>
  <si>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</si>
  <si>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</si>
  <si>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</si>
  <si>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</si>
  <si>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</si>
  <si>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</si>
  <si>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</si>
  <si>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</si>
  <si>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</si>
  <si>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</si>
  <si>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</si>
  <si>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</si>
  <si>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</si>
  <si>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</si>
  <si>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</si>
  <si>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</si>
  <si>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TABLE 2</t>
  </si>
  <si>
    <t>TOTAL</t>
  </si>
  <si>
    <t>NUMBER OF</t>
  </si>
  <si>
    <t>PRIVATE</t>
  </si>
  <si>
    <t>PUBLIC</t>
  </si>
  <si>
    <t>EDUCATION</t>
  </si>
  <si>
    <t>SATISFACTORY</t>
  </si>
  <si>
    <t>FAMILIES IN</t>
  </si>
  <si>
    <t>PARTICIPATING</t>
  </si>
  <si>
    <t>UNSUBSIDIZED</t>
  </si>
  <si>
    <t>WORK</t>
  </si>
  <si>
    <t>ON-THE-JOB</t>
  </si>
  <si>
    <t>JOB</t>
  </si>
  <si>
    <t>COMMUNITY</t>
  </si>
  <si>
    <t>VOCATIONAL</t>
  </si>
  <si>
    <t>JOB SKILLS</t>
  </si>
  <si>
    <t>RELATED TO</t>
  </si>
  <si>
    <t>SCHOOL</t>
  </si>
  <si>
    <t>PROVIDING</t>
  </si>
  <si>
    <t>FAMILIES</t>
  </si>
  <si>
    <t>EMPLOYMENT</t>
  </si>
  <si>
    <t>EXPERIENCE</t>
  </si>
  <si>
    <t>TRAINING</t>
  </si>
  <si>
    <t>SEARCH</t>
  </si>
  <si>
    <t>SERVICE</t>
  </si>
  <si>
    <t>ATTENDANCE</t>
  </si>
  <si>
    <t>CHILD CARE</t>
  </si>
  <si>
    <t>TWO PARENT RATE</t>
  </si>
  <si>
    <t>TANF WORK PARTICIPATION RATES</t>
  </si>
  <si>
    <t>RATE</t>
  </si>
  <si>
    <t>SUBSIDIZED</t>
  </si>
  <si>
    <t>ABSENT</t>
  </si>
  <si>
    <t>WITH</t>
  </si>
  <si>
    <t>WAIVER</t>
  </si>
  <si>
    <t xml:space="preserve"> </t>
  </si>
  <si>
    <t>ALL FAMILIES</t>
  </si>
  <si>
    <t>TWO-PARENT FAMILIES</t>
  </si>
  <si>
    <t>CHANGE</t>
  </si>
  <si>
    <t>Alabama</t>
  </si>
  <si>
    <t>Alaska</t>
  </si>
  <si>
    <t>Arizona</t>
  </si>
  <si>
    <t>California</t>
  </si>
  <si>
    <t>Colorado</t>
  </si>
  <si>
    <t>Connecticut</t>
  </si>
  <si>
    <t>Delaware</t>
  </si>
  <si>
    <t>Dist. of Col.</t>
  </si>
  <si>
    <t>Florida</t>
  </si>
  <si>
    <t>Georgia</t>
  </si>
  <si>
    <t>Guam</t>
  </si>
  <si>
    <t>Hawaii</t>
  </si>
  <si>
    <t>Idaho</t>
  </si>
  <si>
    <t>Illinois</t>
  </si>
  <si>
    <t>Indiana</t>
  </si>
  <si>
    <t>Iowa</t>
  </si>
  <si>
    <t>Kansas</t>
  </si>
  <si>
    <t>Kentucky</t>
  </si>
  <si>
    <t>Louisiana</t>
  </si>
  <si>
    <t>Maine</t>
  </si>
  <si>
    <t>Maryland</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</si>
  <si>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</si>
  <si>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</si>
  <si>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</si>
  <si>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</si>
  <si>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</si>
  <si>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</si>
  <si>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</si>
  <si>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</si>
  <si>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</si>
  <si>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</si>
  <si>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</si>
  <si>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</si>
  <si>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</si>
  <si>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</si>
  <si>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</si>
  <si>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</si>
  <si>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</si>
  <si>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</si>
  <si>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</si>
  <si>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</si>
  <si>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</si>
  <si>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</si>
  <si>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</si>
  <si>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</si>
  <si>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</si>
  <si>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</si>
  <si>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</si>
  <si>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</si>
  <si>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</si>
  <si>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</si>
  <si>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</si>
  <si>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Temporary Assistance for Needy Families</t>
  </si>
  <si>
    <t>3/</t>
  </si>
  <si>
    <t xml:space="preserve">The work participation rate standard </t>
  </si>
  <si>
    <t xml:space="preserve">before the application of the caseload </t>
  </si>
  <si>
    <t>TABLE 3B</t>
  </si>
  <si>
    <t>1/  ADULTS PARTICIPATING IN MORE THAN ONE ACTIVITY ARE INCLUDED ONCE IN THIS TOTAL.</t>
  </si>
  <si>
    <t xml:space="preserve">AVERAGE MONTHLY NUMBER OF ADULTS WITH HOURS OF PARTICIPATION BY WORK ACTIVITY </t>
  </si>
  <si>
    <t xml:space="preserve">ADULTS  </t>
  </si>
  <si>
    <t>TABLE 4B</t>
  </si>
  <si>
    <t>United States</t>
  </si>
  <si>
    <t>Adjusted</t>
  </si>
  <si>
    <t>Percent</t>
  </si>
  <si>
    <t xml:space="preserve">ADJUSTED </t>
  </si>
  <si>
    <t>State</t>
  </si>
  <si>
    <t>Adjustments</t>
  </si>
  <si>
    <t>Change</t>
  </si>
  <si>
    <t>AVERAGE MONTHLY NUMBER OF ADULTS WITH HOURS OF PARTICIPATION BY WORK ACTIVITY AS A PERCENT OF THE NUMBER OF PARTICIPATING ADULTS</t>
  </si>
  <si>
    <t>AVERAGE MONTHLY NUMBER OF ADULTS WITH HOURS OF PARTICIPATION BY WORK ACTIVITY AS A PERCENT OF THE TOTAL NUMBER OF ADULTS</t>
  </si>
  <si>
    <t>AVERAGE MONTHLY NUMBER OF PARENTS ENGAGED IN WORK BY WORK ACTIVITY FOR TWO-PARENT FAMILIES AS A PERCENT OF THE NUMBER OF PARENTS IN FAMILIES PARTICIPATING IN THE TWO PARENT WORK RATES</t>
  </si>
  <si>
    <t xml:space="preserve">NUMBER OF </t>
  </si>
  <si>
    <t>IN TWO-PARENT</t>
  </si>
  <si>
    <t>WORK RATES</t>
  </si>
  <si>
    <t xml:space="preserve">TOTAL NUMBER </t>
  </si>
  <si>
    <t>OF TWO-PARENT</t>
  </si>
  <si>
    <t>TWO-PARENT</t>
  </si>
  <si>
    <t>ACTIVITIES</t>
  </si>
  <si>
    <t xml:space="preserve">Massachusetts </t>
  </si>
  <si>
    <t xml:space="preserve">Arkansas  </t>
  </si>
  <si>
    <t>2/ State does not have a two-parent TANF program</t>
  </si>
  <si>
    <t>3/ State did not submit a caseload reduction credit report.</t>
  </si>
  <si>
    <t xml:space="preserve"> 2/</t>
  </si>
  <si>
    <t xml:space="preserve">ADDITIONAL </t>
  </si>
  <si>
    <t>ACTIVITES</t>
  </si>
  <si>
    <t>OTHER</t>
  </si>
  <si>
    <t>ADDITIONAL</t>
  </si>
  <si>
    <t>ACTIITIES</t>
  </si>
  <si>
    <t xml:space="preserve">FAMILIES  </t>
  </si>
  <si>
    <t xml:space="preserve">WAIVER </t>
  </si>
  <si>
    <t>WAIV ER</t>
  </si>
  <si>
    <t>AVERAGE MONTHLY NUMBER OF PERSONS ENGAGED IN WORK BY WORK ACTIVITY FOR TWO-PARENT FAMILIES COUNTED AS PARTICIPATING IN THE TWO-PARENT WORK RATES</t>
  </si>
  <si>
    <t>NUMBER OF ADULTS</t>
  </si>
  <si>
    <t>WITH HOURS OF</t>
  </si>
  <si>
    <t>PARTICIPATION 1/</t>
  </si>
  <si>
    <t>PARTICIPATION  1/</t>
  </si>
  <si>
    <t>ADULTS WITH</t>
  </si>
  <si>
    <t>HOUR OF</t>
  </si>
  <si>
    <t>PARTICIPATION</t>
  </si>
  <si>
    <t xml:space="preserve">ADULTS WITH </t>
  </si>
  <si>
    <t xml:space="preserve">HOURS OF </t>
  </si>
  <si>
    <t>ALL</t>
  </si>
  <si>
    <t>FOURTEEN</t>
  </si>
  <si>
    <t>ALL FAMILIES RATES</t>
  </si>
  <si>
    <t>TWO-PARENT  FAMILIES  RATES</t>
  </si>
  <si>
    <t>PERCENT</t>
  </si>
  <si>
    <t>DIFFERENCE</t>
  </si>
  <si>
    <t>1/ State does not have any two-parent families in TANF Program.</t>
  </si>
  <si>
    <t>TABLE 1B</t>
  </si>
  <si>
    <t>TABLE 1A</t>
  </si>
  <si>
    <t>TABLE 1C</t>
  </si>
  <si>
    <t xml:space="preserve">STATUS OF TANF FAMILIES AS RELATES TO ALL FAMILIES WORK PARTICIPATION RATES </t>
  </si>
  <si>
    <t>AVERAGE MONTHLY NUMBER OF FAMILIES</t>
  </si>
  <si>
    <t>DISREGARDED FROM PARTICIPATION RATE DUE TO</t>
  </si>
  <si>
    <t>NUMBER OF TANF  FAMILIES</t>
  </si>
  <si>
    <t>NUMBER OF CHILD-ONLY FAMILIES</t>
  </si>
  <si>
    <t>NUMBER OF FAMILIES LISTED-IN-ERROR</t>
  </si>
  <si>
    <t>NUMBER OF FAMILIES USED IN ALL FAMILIES RATE</t>
  </si>
  <si>
    <t>SINGLE CUSTODIAL PARENT WITH CHILD UNDER ONE</t>
  </si>
  <si>
    <t>SUBJECTED TO A SANCTION</t>
  </si>
  <si>
    <t>PART OF AN ONGOING RESEA5RCH EVALUATION</t>
  </si>
  <si>
    <t>INCONSISTECY UNDER AN APPROVED WELFARE REFORM WAIVER</t>
  </si>
  <si>
    <t>PARTICIPATION IN A TRIBAL WORK PROGRAM</t>
  </si>
  <si>
    <t>TABLE 3A</t>
  </si>
  <si>
    <t>STATUS OF TWO-PARENT FAMILIES AS RELATES TO TWO-PARENT WORK PARTICIPATION RATES</t>
  </si>
  <si>
    <t>AVERAGE MONTHLY NUMBER OF TWO-PARENT FAMILIES</t>
  </si>
  <si>
    <t xml:space="preserve">DISREGARDED FROM TWO-PARENT  RATE DUE TO </t>
  </si>
  <si>
    <t>NUMBER OF TWO-PARENT FAMILIES</t>
  </si>
  <si>
    <t>TWO-PARENT FAMILES WITH A DISABLE PARENT</t>
  </si>
  <si>
    <t>TWO-PARENT FAMILIES WITH A NON-CUSTODIAL PARENT  1/</t>
  </si>
  <si>
    <t>NUMBER OF TWO-PARENT FAMILIES USED IN TWO-PARENT FAMILIES RATES</t>
  </si>
  <si>
    <t>NUMBER OF PARTICIPATING FAMILIES IN TWO-PARENT FAMILIES RATES</t>
  </si>
  <si>
    <t>PART OF AN ONGOING RESEARCH EVALUATION</t>
  </si>
  <si>
    <t>INCONSISTENCY UNDER AN APPROVED WELFARE REFORM WAIVER</t>
  </si>
  <si>
    <t>1/ NOT USED IN TWO-PARENT RATES</t>
  </si>
  <si>
    <t>TANF Work Participation Rates, With and Without Waivers</t>
  </si>
  <si>
    <t xml:space="preserve">CASELOAD REDUCTION CREDITS </t>
  </si>
  <si>
    <t>AVERAGE MONTHLY NUMBER OF ADULTS ENGAGED IN WORK BY WORK ACTIVITY FOR FAMILIES COUNTED AS PARTICIPATING IN THE ALL FAMILIES WORK RATES</t>
  </si>
  <si>
    <t>AVERAGE MONTHLY PERCENT OF AULTS ENGAGED IN WORK BY WORK ACTIVITY FOR FAMILIES COUNTED AS PARTICIPATING IN THE ALL FAMILIES WORK RATES</t>
  </si>
  <si>
    <t>AVERAGE MONTHLY PERCENT OF ADULTS PARTICIPATING IN WORK ACTIVITIES FOR A SUFFICIENT NUMBER OF HOURS FOR THE FAMILY  TO COUNT AS MEETING THE ALL FAMILIES WORK REQUIREMENTS</t>
  </si>
  <si>
    <t>AVERAGE MONTHLY NUMBER OF ADULTS ENGAGED IN WORK BY WORK ACTIVITY FOR FAMILIES COUNTED AS MEETING THE ALL FAMILIES WORK REQUIREMENTS</t>
  </si>
  <si>
    <t>TABLE 4A</t>
  </si>
  <si>
    <t>TABLE 5A</t>
  </si>
  <si>
    <t>TABLE 5B</t>
  </si>
  <si>
    <t>TABLE 6B</t>
  </si>
  <si>
    <t>TABLE 6A</t>
  </si>
  <si>
    <t>TABLE 6C</t>
  </si>
  <si>
    <t>FY 2001</t>
  </si>
  <si>
    <t>FY 1995</t>
  </si>
  <si>
    <t xml:space="preserve">       </t>
  </si>
  <si>
    <t>TABLE 8A</t>
  </si>
  <si>
    <t>SSP-MOE WORK PARTICIPATION RATES  - WITH WAIVERS</t>
  </si>
  <si>
    <t>TABLE 8B</t>
  </si>
  <si>
    <t>SEPARATE STATE PROGRAMS</t>
  </si>
  <si>
    <t>SSP-MOE WORK PARTICIPATION RATES</t>
  </si>
  <si>
    <t xml:space="preserve">  </t>
  </si>
  <si>
    <t>program.</t>
  </si>
  <si>
    <t>assistamce to TANFrecipients.</t>
  </si>
  <si>
    <t xml:space="preserve">Work activities posted in TANF </t>
  </si>
  <si>
    <t>.</t>
  </si>
  <si>
    <t>BY URBAN/RURAL STANDARDIZED CONTINUUM CODES</t>
  </si>
  <si>
    <t>ALL FAMILIES RATE</t>
  </si>
  <si>
    <t>ABSENT WAIVER</t>
  </si>
  <si>
    <t>WITH WAIVER</t>
  </si>
  <si>
    <t>ALL COUNTIES</t>
  </si>
  <si>
    <t>CONTINUUM CODE - 0</t>
  </si>
  <si>
    <t>CONTINUUM CODE - 1</t>
  </si>
  <si>
    <t>CONTINUUM CODE - 2</t>
  </si>
  <si>
    <t>CONTINUUM CODE - 3</t>
  </si>
  <si>
    <t>CONTINUUM CODE - 4</t>
  </si>
  <si>
    <t>CONTINUUM CODE - 5</t>
  </si>
  <si>
    <t>CONTINUUM CODE - 6</t>
  </si>
  <si>
    <t>CONTINUUM CODE - 7</t>
  </si>
  <si>
    <t>CONTINUUM CODE - 8</t>
  </si>
  <si>
    <t>CONTINUUM CODE - 9</t>
  </si>
  <si>
    <t>0 CENTRAL COUNTIES OF METRO AREA WITH ONE MILLION OR MORE</t>
  </si>
  <si>
    <t>1 FRINGE COUNTIES OF A METRO AREA WITH ONE MILLION OR MORE</t>
  </si>
  <si>
    <t>3 COUNTIES IN METRO AREA OF FEWER THAN 250,000 POPULATION</t>
  </si>
  <si>
    <t>4 URBAN POPULATIONS OF 20,000 OR MORE, ADJACENT TO A METRO AREA</t>
  </si>
  <si>
    <t>5 URBAN POPULATIONS OF 20,000 OR MORE, NOT ADJACENT TO A METRO AREA</t>
  </si>
  <si>
    <t>6 URBAN POPULATIONS OF 2,500 TO 19,999, ADJACENT TO A METRO AREA</t>
  </si>
  <si>
    <t>7 URBAN POPULATIONS OF 2,500 TO 19,999, NOT ADJACENT TO A METRO AREA</t>
  </si>
  <si>
    <t>TABLE 9A</t>
  </si>
  <si>
    <t>ABSENT WAIVERS</t>
  </si>
  <si>
    <t>WITH WAIVERS</t>
  </si>
  <si>
    <t>ALTANTA</t>
  </si>
  <si>
    <t>BALTIMORE</t>
  </si>
  <si>
    <t>BERGEN-PASSAIC</t>
  </si>
  <si>
    <t>BOSTON</t>
  </si>
  <si>
    <t>BUFFALO</t>
  </si>
  <si>
    <t>CHARLOTTE</t>
  </si>
  <si>
    <t>CHICAGO</t>
  </si>
  <si>
    <t>CINCINNATI</t>
  </si>
  <si>
    <t>CLEVELAND</t>
  </si>
  <si>
    <t>COLUMBUS</t>
  </si>
  <si>
    <t>DALLAS</t>
  </si>
  <si>
    <t>DENVER</t>
  </si>
  <si>
    <t>DETROIT</t>
  </si>
  <si>
    <t>FORT LAUDERDALE</t>
  </si>
  <si>
    <t>FT WORTH-ARLINGTON</t>
  </si>
  <si>
    <t>GREENSBORO</t>
  </si>
  <si>
    <t>HARTFORD</t>
  </si>
  <si>
    <t>HOUSTON</t>
  </si>
  <si>
    <t>INDIANAPOLIS</t>
  </si>
  <si>
    <t>KANSAS CITY</t>
  </si>
  <si>
    <t>LOS ANGELES</t>
  </si>
  <si>
    <t>MEMPHIS</t>
  </si>
  <si>
    <t>MIAMI</t>
  </si>
  <si>
    <t>MIDDLESEX-SOMERSET</t>
  </si>
  <si>
    <t>MILWAILEE-WAUKESHA</t>
  </si>
  <si>
    <t>MINNEAPOLIS-ST PAUL</t>
  </si>
  <si>
    <t>NASSAU-SUFFOLK</t>
  </si>
  <si>
    <t>NEW ORLEANS</t>
  </si>
  <si>
    <t>NEWARK</t>
  </si>
  <si>
    <t>NORFOLK-VA BEACH</t>
  </si>
  <si>
    <t>OAKLAND</t>
  </si>
  <si>
    <t>ORANGE COUNTY</t>
  </si>
  <si>
    <t>ORLANDO</t>
  </si>
  <si>
    <t>PHILADELPHIA</t>
  </si>
  <si>
    <t>PHOENIX</t>
  </si>
  <si>
    <t>PITTSBURGH</t>
  </si>
  <si>
    <t>PORTLAND-VANCOUVER</t>
  </si>
  <si>
    <t>PROVIDENCE</t>
  </si>
  <si>
    <t>RIVERSIDE</t>
  </si>
  <si>
    <t>ROCHESTER</t>
  </si>
  <si>
    <t>SACRAMENTO</t>
  </si>
  <si>
    <t>ST. LOUIS</t>
  </si>
  <si>
    <t>SALT LAKE CITY</t>
  </si>
  <si>
    <t>SAN ANTONIO</t>
  </si>
  <si>
    <t>SAN DIEGO</t>
  </si>
  <si>
    <t>SAN FRANSCISCO</t>
  </si>
  <si>
    <t>SAN JOSE</t>
  </si>
  <si>
    <t>SAN JUAN-BAYAMON</t>
  </si>
  <si>
    <t>SEATTLE-BELLEVUE</t>
  </si>
  <si>
    <t>TAMPA-ST PETERSBURG</t>
  </si>
  <si>
    <t>WASHINGTON, D.C.</t>
  </si>
  <si>
    <t>TABLE 9B</t>
  </si>
  <si>
    <t>TANF ALL FAMILIES WORK PARTICIPATION RATES</t>
  </si>
  <si>
    <t>TWO-PARENT FAMILIES RATE</t>
  </si>
  <si>
    <t>FOR LEVEL-A  METROPOLITAN STATISTICAL AREAS</t>
  </si>
  <si>
    <t>U.S. TOTAL</t>
  </si>
  <si>
    <t>MSA LEVEL A  1/</t>
  </si>
  <si>
    <t>1/ The Office of Management and Budget defines the metropolitan statistical areas (MSA) following the official standards published in the Federal Register on March 30, 1990.  MSAs are divided into four levels; A, B, C, and D with Level A being the largest.</t>
  </si>
  <si>
    <t>2 COUNTIES IN  METRO AREAS WITH 250,000 TO ONE MILLION</t>
  </si>
  <si>
    <t>8 COMPLETELY RURAL OR &lt; 2,500 URBAN POPULATION, ADJACENT TO A METRO AREA</t>
  </si>
  <si>
    <t>9 COMPLETELY RURAL OR &lt; 2,500 URBAN POPULATION, NOT ADJACENT TO A METRO AREA</t>
  </si>
  <si>
    <t xml:space="preserve">AVERAGE MONTHLY NUMBER OF PARENTS IN TWO-PARENT FAMILIES WHO ARE PARTICIPATING IN WORK ACTIVITES FOR A SUFFICIENT NUMBER OF HOURS FOR THE FAMILY TO COUNT AS MEETING THE TWO-PARENT FAMILIES WORK REQUIREMENTS </t>
  </si>
  <si>
    <t>AVERAGE MONTHLY PERCENT OF PARENTS IN TWO-PARENT FAMILIES WHO ARE PARTICIPATING IN WORK ACTIVITES FOR A SUFFICIENT NUMBER OF HOURS FOR THE FAMILY TO COUNT AS MEETING THE TWO-PARENT FAMILIES WORK REQUIREMENTS</t>
  </si>
  <si>
    <t xml:space="preserve">SSP provides additional </t>
  </si>
  <si>
    <t>FISCAL YEAR 2002</t>
  </si>
  <si>
    <t>Fiscal Year 2002</t>
  </si>
  <si>
    <t>FY 2002</t>
  </si>
  <si>
    <t>From FY 2001 toFY 2002</t>
  </si>
  <si>
    <t xml:space="preserve">VERMONT        </t>
  </si>
  <si>
    <t>STANDARD 2/</t>
  </si>
  <si>
    <t xml:space="preserve">VERMONT      </t>
  </si>
  <si>
    <t xml:space="preserve">          </t>
  </si>
  <si>
    <t xml:space="preserve">  A60+A45</t>
  </si>
  <si>
    <t>ACF/OFA: 04-07-2003</t>
  </si>
  <si>
    <t>IOWA    1/</t>
  </si>
  <si>
    <t>ACF/OFA: 04-25-2003</t>
  </si>
  <si>
    <t>ACF/OFA 04-25-2003</t>
  </si>
  <si>
    <t>ARJZONA</t>
  </si>
  <si>
    <t>TANF, FY 2002</t>
  </si>
  <si>
    <t>STATES</t>
  </si>
  <si>
    <t>Unsubsidized Employment</t>
  </si>
  <si>
    <t>Subsidized Private Employment</t>
  </si>
  <si>
    <t>Subsidized Public Employment</t>
  </si>
  <si>
    <t>Work Experience</t>
  </si>
  <si>
    <t>On-the-Job Training</t>
  </si>
  <si>
    <t>Job Search</t>
  </si>
  <si>
    <t>Community Service</t>
  </si>
  <si>
    <t>Vocational Education</t>
  </si>
  <si>
    <t>Job Skills Training</t>
  </si>
  <si>
    <t>Education Related to Employment</t>
  </si>
  <si>
    <t>Satisfactory School Attendance</t>
  </si>
  <si>
    <t>Providing Child Care</t>
  </si>
  <si>
    <t>Additional Waiver Acitivities</t>
  </si>
  <si>
    <t>Other</t>
  </si>
  <si>
    <t>Sum of all Fourteen Activities</t>
  </si>
  <si>
    <t>TABLE 7B</t>
  </si>
  <si>
    <t>TABLE 7A</t>
  </si>
  <si>
    <t>NUMBER OF FAMILIES REQUIRED TO PARTICIPATE IN THE ALL FAMILIES WORK PARTICIPATION RATE</t>
  </si>
  <si>
    <t>AVERAGE MONTHLY NUMBER OF FAMILIES REQUIRED TO PARTICIPATE, BUT NOT PARTICIPATING</t>
  </si>
  <si>
    <t>NUMBER OF PARTICIPATING FAMILIES IN ALL FAMILIES RATE</t>
  </si>
  <si>
    <t xml:space="preserve">NUMBER OFNON- PARTICIPATING FAMILIES IN ALL FAMILIES RATE </t>
  </si>
  <si>
    <t>ZERO HOURS OF PARTICIPATION</t>
  </si>
  <si>
    <t>ONE TO TEN  HOURS OF PARTICIPATION</t>
  </si>
  <si>
    <t>ELEVEN TO TWENTY  HOURS OF PARTICIPATION</t>
  </si>
  <si>
    <t>TWENTY-ONE TO THIRTY  HOURS OF PARTICIPATION</t>
  </si>
  <si>
    <t>THIRTY-ONE OR MORE  HOURS OF PARTICIPATION</t>
  </si>
  <si>
    <t>TEMPORATRY ASSISTANCE FOR NEEDY FAMILiES</t>
  </si>
  <si>
    <t>PERCENT OF FAMILIES REQUIRED TO PARTICIPATE IN ALL FAMILIES RATE</t>
  </si>
  <si>
    <t>FAMILIES REQUIRED TO PARTICIPATED, BUT NOT PARTICIPATING FOR A SUFFICIENT NUMBER OF HOURS AS A PERCENT OF FAMILIES USED IN ALL FAMILIES RATE BY HOURS OF PARTICIPATION</t>
  </si>
  <si>
    <t xml:space="preserve">NON-PARTICIPATING FAMILIES AS A PERCENT OF FAMILIES USED IN ALL FAMILIES RATE </t>
  </si>
  <si>
    <t>1/  WEIGHTED AVERAGE MONTHLY DATA, MAY DIFFER FROM OFFICIAL WORK PARTICIPATION RATE</t>
  </si>
  <si>
    <t>TABLE 10A</t>
  </si>
  <si>
    <t>TABLE 10B</t>
  </si>
  <si>
    <r>
      <t xml:space="preserve">PARTICIPATING FAMILIES AS A PERCENT OF FAMILIES USED IN ALL FAMILIES RATE           </t>
    </r>
    <r>
      <rPr>
        <b/>
        <u val="single"/>
        <sz val="12"/>
        <rFont val="Arial"/>
        <family val="2"/>
      </rPr>
      <t>1</t>
    </r>
    <r>
      <rPr>
        <b/>
        <sz val="12"/>
        <rFont val="Arial"/>
        <family val="2"/>
      </rPr>
      <t>/</t>
    </r>
  </si>
  <si>
    <t xml:space="preserve"> AVERAGE MONTHLY NUMBER OF ADULTS WITH HOURS OF PARTICIPATION IN WORK ACTIVITIES, INCLUDING WAIVERS  </t>
  </si>
  <si>
    <t>AVERAGE MONTHLY NUMBER OF TOTAL HOURS OF PARTICIPATION PER WEEK FOR ALL ADULTS</t>
  </si>
  <si>
    <t>AVERAGE HOURS OF PARTICIPATION PER WEEK IN WORK ACTIVITIES, INCLUDING WAIVERS, FOR ALL ADULTS PARTICIPATING IN THE WORK ACTIVITY</t>
  </si>
  <si>
    <t xml:space="preserve">AVERAGE MONTHLY NUMBER OF HOURS OF PARTICIPATION PER WEEK IN WORK ACTIVITY BY ADULTS PARTICIPATING IN THE WORK ACTIVITY </t>
  </si>
  <si>
    <t>YES</t>
  </si>
  <si>
    <t>NO</t>
  </si>
  <si>
    <t>reduction credit is 50% for the all families</t>
  </si>
  <si>
    <t>rate and 90% for the two-parent rate.</t>
  </si>
  <si>
    <t>TWO-PARENT FAMILIES RATES</t>
  </si>
  <si>
    <t>ALL FAMILIES AND TWO-PARENT FAMILIES</t>
  </si>
  <si>
    <t>Changes in Work Participation Rates</t>
  </si>
  <si>
    <t>1/ State has opted to use all families caseload reduction credit for two-parent rate.</t>
  </si>
  <si>
    <t>FAMILIES RATE</t>
  </si>
  <si>
    <t>FAMILIES IN ALL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</si>
</sst>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00_);_(* \(#,##0.000\);_(* &quot;-&quot;??_);_(@_)"/>
    <numFmt numFmtId="169" formatCode="m/d"/>
    <numFmt numFmtId="170" formatCode="0.000"/>
  </numFmts>
  <fonts count="16">
    <font>
      <sz val="10"/>
      <name val="Arial"/>
      <family val="0"/>
    </font>
    <font>
      <b/>
      <sz val="10"/>
      <name val="Arial"/>
      <family val="0"/>
    </font>
    <font>
      <i/>
      <sz val="10"/>
      <name val="Arial"/>
      <family val="0"/>
    </font>
    <font>
      <b/>
      <i/>
      <sz val="10"/>
      <name val="Arial"/>
      <family val="0"/>
    </font>
    <font>
      <sz val="10"/>
      <name val="Courier New"/>
      <family val="3"/>
    </font>
    <font>
      <sz val="8"/>
      <name val="Arial"/>
      <family val="2"/>
    </font>
    <font>
      <b/>
      <sz val="8"/>
      <name val="Arial"/>
      <family val="2"/>
    </font>
    <font>
      <b/>
      <sz val="14"/>
      <name val="Arial"/>
      <family val="2"/>
    </font>
    <font>
      <b/>
      <i/>
      <sz val="8.5"/>
      <name val="MS Sans Serif"/>
      <family val="0"/>
    </font>
    <font>
      <b/>
      <sz val="18"/>
      <name val="Arial"/>
      <family val="2"/>
    </font>
    <font>
      <sz val="12"/>
      <name val="Arial"/>
      <family val="2"/>
    </font>
    <font>
      <b/>
      <sz val="12"/>
      <name val="Arial"/>
      <family val="2"/>
    </font>
    <font>
      <sz val="7.2"/>
      <color indexed="12"/>
      <name val="Arial"/>
      <family val="2"/>
    </font>
    <font>
      <u val="single"/>
      <sz val="7.2"/>
      <color indexed="12"/>
      <name val="Arial"/>
      <family val="0"/>
    </font>
    <font>
      <b/>
      <u val="single"/>
      <sz val="12"/>
      <name val="Arial"/>
      <family val="2"/>
    </font>
    <font>
      <u val="single"/>
      <sz val="10"/>
      <color indexed="36"/>
      <name val="Arial"/>
      <family val="0"/>
    </font>
  </fonts>
  <fills count="5">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0"/>
        <bgColor indexed="64"/>
      </patternFill>
    </fill>
  </fills>
  <borders count="16">
    <border>
      <left/>
      <right/>
      <top/>
      <bottom/>
      <diagonal/>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xf>
    <xf numFmtId="0" fontId="1" fillId="0" borderId="0" xfId="0" applyFont="1" applyAlignment="1" quotePrefix="1">
      <alignment horizontal="left"/>
    </xf>
    <xf numFmtId="0" fontId="0" fillId="0" borderId="1" xfId="0" applyBorder="1" applyAlignment="1">
      <alignment/>
    </xf>
    <xf numFmtId="0" fontId="0" fillId="0" borderId="2" xfId="0" applyBorder="1" applyAlignment="1">
      <alignment/>
    </xf>
    <xf numFmtId="0" fontId="0" fillId="0" borderId="0" xfId="0" applyBorder="1" applyAlignment="1">
      <alignment/>
    </xf>
    <xf numFmtId="164" fontId="0" fillId="0" borderId="2" xfId="22" applyNumberFormat="1" applyFont="1" applyBorder="1" applyAlignment="1">
      <alignment/>
    </xf>
    <xf numFmtId="0" fontId="0" fillId="0" borderId="3" xfId="0" applyBorder="1" applyAlignment="1">
      <alignment/>
    </xf>
    <xf numFmtId="0" fontId="0" fillId="0" borderId="4" xfId="0" applyBorder="1" applyAlignment="1">
      <alignment/>
    </xf>
    <xf numFmtId="0" fontId="0" fillId="2" borderId="2" xfId="0" applyFill="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6" xfId="0" applyFont="1" applyFill="1" applyBorder="1" applyAlignment="1">
      <alignment horizontal="center"/>
    </xf>
    <xf numFmtId="164" fontId="0" fillId="0" borderId="5" xfId="22" applyNumberFormat="1" applyBorder="1" applyAlignment="1">
      <alignment/>
    </xf>
    <xf numFmtId="0" fontId="4" fillId="0" borderId="5" xfId="0" applyFont="1" applyBorder="1" applyAlignment="1">
      <alignment horizontal="center"/>
    </xf>
    <xf numFmtId="0" fontId="0" fillId="0" borderId="10" xfId="0" applyBorder="1" applyAlignment="1">
      <alignment/>
    </xf>
    <xf numFmtId="166" fontId="5" fillId="0" borderId="3" xfId="15" applyNumberFormat="1" applyFont="1" applyBorder="1" applyAlignment="1">
      <alignment/>
    </xf>
    <xf numFmtId="166" fontId="5" fillId="0" borderId="5" xfId="15" applyNumberFormat="1" applyFont="1" applyBorder="1" applyAlignment="1">
      <alignment/>
    </xf>
    <xf numFmtId="166" fontId="0" fillId="0" borderId="5" xfId="15" applyNumberFormat="1" applyBorder="1" applyAlignment="1">
      <alignment/>
    </xf>
    <xf numFmtId="0" fontId="1" fillId="0" borderId="0" xfId="0" applyFont="1" applyAlignment="1">
      <alignment/>
    </xf>
    <xf numFmtId="0" fontId="1" fillId="0" borderId="3"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11" xfId="0" applyFont="1" applyBorder="1" applyAlignment="1">
      <alignment/>
    </xf>
    <xf numFmtId="0" fontId="1" fillId="0" borderId="10" xfId="0" applyFont="1" applyBorder="1" applyAlignment="1">
      <alignment/>
    </xf>
    <xf numFmtId="0" fontId="6" fillId="0" borderId="6" xfId="0" applyFont="1" applyBorder="1" applyAlignment="1">
      <alignment/>
    </xf>
    <xf numFmtId="0" fontId="6" fillId="0" borderId="3" xfId="0" applyFont="1" applyBorder="1" applyAlignment="1">
      <alignment/>
    </xf>
    <xf numFmtId="0" fontId="1" fillId="0" borderId="1" xfId="0" applyFont="1" applyBorder="1" applyAlignment="1">
      <alignment/>
    </xf>
    <xf numFmtId="0" fontId="6" fillId="0" borderId="5" xfId="0" applyFont="1" applyBorder="1" applyAlignment="1">
      <alignment/>
    </xf>
    <xf numFmtId="0" fontId="6" fillId="0" borderId="8" xfId="0" applyFont="1" applyBorder="1" applyAlignment="1">
      <alignment/>
    </xf>
    <xf numFmtId="0" fontId="6" fillId="0" borderId="2" xfId="0" applyFont="1" applyBorder="1" applyAlignment="1">
      <alignment/>
    </xf>
    <xf numFmtId="0" fontId="6" fillId="0" borderId="6" xfId="0" applyFont="1" applyBorder="1" applyAlignment="1" quotePrefix="1">
      <alignment horizontal="left"/>
    </xf>
    <xf numFmtId="0" fontId="6" fillId="0" borderId="9" xfId="0" applyFont="1" applyBorder="1" applyAlignment="1">
      <alignment/>
    </xf>
    <xf numFmtId="0" fontId="6" fillId="0" borderId="12" xfId="0" applyFont="1" applyBorder="1" applyAlignment="1">
      <alignment/>
    </xf>
    <xf numFmtId="0" fontId="1" fillId="0" borderId="2" xfId="0" applyFont="1" applyBorder="1" applyAlignment="1">
      <alignment/>
    </xf>
    <xf numFmtId="0" fontId="1" fillId="0" borderId="3" xfId="0" applyFont="1" applyBorder="1" applyAlignment="1">
      <alignment horizontal="center"/>
    </xf>
    <xf numFmtId="0" fontId="1" fillId="0" borderId="0" xfId="0" applyFont="1" applyBorder="1" applyAlignment="1">
      <alignment horizontal="center"/>
    </xf>
    <xf numFmtId="0" fontId="0" fillId="0" borderId="0" xfId="0" applyAlignment="1">
      <alignment horizontal="center"/>
    </xf>
    <xf numFmtId="0" fontId="1" fillId="0" borderId="6" xfId="0" applyFont="1" applyBorder="1" applyAlignment="1">
      <alignment horizontal="center"/>
    </xf>
    <xf numFmtId="0" fontId="0" fillId="0" borderId="0" xfId="0" applyBorder="1" applyAlignment="1">
      <alignment horizontal="center"/>
    </xf>
    <xf numFmtId="44" fontId="1" fillId="0" borderId="6" xfId="17" applyFont="1" applyBorder="1" applyAlignment="1">
      <alignment horizontal="center"/>
    </xf>
    <xf numFmtId="0" fontId="1" fillId="0" borderId="0" xfId="0" applyFont="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1" fillId="0" borderId="0"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0" fillId="0" borderId="0" xfId="0" applyAlignment="1">
      <alignment horizontal="right"/>
    </xf>
    <xf numFmtId="0" fontId="0" fillId="2" borderId="2" xfId="0" applyFill="1" applyBorder="1" applyAlignment="1">
      <alignment horizontal="right"/>
    </xf>
    <xf numFmtId="0" fontId="0" fillId="2" borderId="5" xfId="0" applyFill="1" applyBorder="1" applyAlignment="1">
      <alignment/>
    </xf>
    <xf numFmtId="164" fontId="2" fillId="0" borderId="5" xfId="15" applyNumberFormat="1" applyFont="1" applyBorder="1" applyAlignment="1" applyProtection="1">
      <alignment horizontal="center" vertical="center"/>
      <protection/>
    </xf>
    <xf numFmtId="0" fontId="0" fillId="2" borderId="3" xfId="0" applyFill="1" applyBorder="1" applyAlignment="1">
      <alignment horizontal="right"/>
    </xf>
    <xf numFmtId="0" fontId="0" fillId="2" borderId="5" xfId="0" applyFill="1" applyBorder="1" applyAlignment="1">
      <alignment horizontal="right"/>
    </xf>
    <xf numFmtId="164" fontId="0" fillId="0" borderId="5" xfId="22" applyNumberFormat="1" applyFont="1" applyBorder="1" applyAlignment="1">
      <alignment horizontal="right"/>
    </xf>
    <xf numFmtId="164" fontId="0" fillId="0" borderId="6" xfId="22" applyNumberFormat="1" applyFont="1" applyBorder="1" applyAlignment="1">
      <alignment horizontal="right"/>
    </xf>
    <xf numFmtId="166" fontId="0" fillId="0" borderId="6" xfId="15" applyNumberFormat="1" applyBorder="1" applyAlignment="1">
      <alignment/>
    </xf>
    <xf numFmtId="166" fontId="5" fillId="0" borderId="3" xfId="15" applyNumberFormat="1" applyFont="1" applyBorder="1" applyAlignment="1">
      <alignment horizontal="center"/>
    </xf>
    <xf numFmtId="0" fontId="0" fillId="0" borderId="0" xfId="0" applyBorder="1" applyAlignment="1" quotePrefix="1">
      <alignment horizontal="left"/>
    </xf>
    <xf numFmtId="0" fontId="1" fillId="0" borderId="0" xfId="0" applyFont="1" applyBorder="1" applyAlignment="1">
      <alignment/>
    </xf>
    <xf numFmtId="166" fontId="0" fillId="0" borderId="0" xfId="15" applyNumberFormat="1" applyBorder="1" applyAlignment="1">
      <alignment/>
    </xf>
    <xf numFmtId="0" fontId="1" fillId="0" borderId="0" xfId="0" applyFont="1" applyAlignment="1">
      <alignment horizontal="left"/>
    </xf>
    <xf numFmtId="0" fontId="0" fillId="0" borderId="12" xfId="0" applyBorder="1" applyAlignment="1">
      <alignment/>
    </xf>
    <xf numFmtId="164" fontId="5" fillId="0" borderId="3" xfId="22" applyNumberFormat="1" applyFont="1" applyBorder="1" applyAlignment="1">
      <alignment/>
    </xf>
    <xf numFmtId="164" fontId="5" fillId="0" borderId="5" xfId="22" applyNumberFormat="1" applyFont="1" applyBorder="1" applyAlignment="1">
      <alignment/>
    </xf>
    <xf numFmtId="164" fontId="5" fillId="0" borderId="6" xfId="22" applyNumberFormat="1" applyFont="1" applyBorder="1" applyAlignment="1">
      <alignment/>
    </xf>
    <xf numFmtId="164" fontId="0" fillId="0" borderId="12" xfId="22" applyNumberFormat="1" applyFont="1" applyBorder="1" applyAlignment="1">
      <alignment/>
    </xf>
    <xf numFmtId="164" fontId="5" fillId="0" borderId="5" xfId="15" applyNumberFormat="1" applyFont="1" applyBorder="1" applyAlignment="1">
      <alignment/>
    </xf>
    <xf numFmtId="164" fontId="0" fillId="0" borderId="6" xfId="22" applyNumberFormat="1" applyBorder="1" applyAlignment="1">
      <alignment/>
    </xf>
    <xf numFmtId="166" fontId="2" fillId="0" borderId="5" xfId="15" applyNumberFormat="1" applyFont="1" applyBorder="1" applyAlignment="1" applyProtection="1">
      <alignment horizontal="center" vertical="center"/>
      <protection/>
    </xf>
    <xf numFmtId="166" fontId="0" fillId="0" borderId="5" xfId="15" applyNumberFormat="1" applyBorder="1" applyAlignment="1">
      <alignment/>
    </xf>
    <xf numFmtId="166" fontId="0" fillId="0" borderId="6" xfId="15" applyNumberFormat="1" applyBorder="1" applyAlignment="1">
      <alignment/>
    </xf>
    <xf numFmtId="3" fontId="2" fillId="0" borderId="5" xfId="15" applyNumberFormat="1" applyFont="1" applyBorder="1" applyAlignment="1">
      <alignment vertical="center"/>
    </xf>
    <xf numFmtId="43" fontId="0" fillId="0" borderId="5" xfId="15" applyFont="1" applyBorder="1" applyAlignment="1" applyProtection="1">
      <alignment/>
      <protection/>
    </xf>
    <xf numFmtId="166" fontId="0" fillId="0" borderId="0" xfId="0" applyNumberFormat="1" applyAlignment="1">
      <alignment/>
    </xf>
    <xf numFmtId="166" fontId="0" fillId="0" borderId="5" xfId="15" applyNumberFormat="1" applyBorder="1" applyAlignment="1">
      <alignment horizontal="center"/>
    </xf>
    <xf numFmtId="166" fontId="0" fillId="0" borderId="6" xfId="15" applyNumberFormat="1" applyBorder="1" applyAlignment="1">
      <alignment horizontal="center"/>
    </xf>
    <xf numFmtId="22" fontId="0" fillId="0" borderId="0" xfId="21" applyNumberFormat="1">
      <alignment/>
      <protection/>
    </xf>
    <xf numFmtId="0" fontId="0" fillId="0" borderId="0" xfId="21">
      <alignment/>
      <protection/>
    </xf>
    <xf numFmtId="0" fontId="7" fillId="0" borderId="0" xfId="21" applyFont="1" applyAlignment="1">
      <alignment horizontal="centerContinuous"/>
      <protection/>
    </xf>
    <xf numFmtId="0" fontId="0" fillId="0" borderId="0" xfId="21" applyAlignment="1">
      <alignment horizontal="centerContinuous"/>
      <protection/>
    </xf>
    <xf numFmtId="0" fontId="1" fillId="0" borderId="0" xfId="21" applyFont="1" applyAlignment="1">
      <alignment horizontal="centerContinuous"/>
      <protection/>
    </xf>
    <xf numFmtId="0" fontId="9" fillId="0" borderId="0" xfId="21" applyFont="1" applyAlignment="1">
      <alignment horizontal="centerContinuous"/>
      <protection/>
    </xf>
    <xf numFmtId="0" fontId="0" fillId="0" borderId="4" xfId="21" applyBorder="1">
      <alignment/>
      <protection/>
    </xf>
    <xf numFmtId="0" fontId="0" fillId="0" borderId="0" xfId="21" applyAlignment="1">
      <alignment horizontal="center"/>
      <protection/>
    </xf>
    <xf numFmtId="0" fontId="0" fillId="0" borderId="3" xfId="21" applyBorder="1">
      <alignment/>
      <protection/>
    </xf>
    <xf numFmtId="0" fontId="0" fillId="0" borderId="5" xfId="21" applyBorder="1">
      <alignment/>
      <protection/>
    </xf>
    <xf numFmtId="0" fontId="1" fillId="0" borderId="3" xfId="21" applyFont="1" applyBorder="1" applyAlignment="1">
      <alignment horizontal="center"/>
      <protection/>
    </xf>
    <xf numFmtId="0" fontId="1" fillId="0" borderId="6" xfId="21" applyFont="1" applyBorder="1" applyAlignment="1">
      <alignment horizontal="center"/>
      <protection/>
    </xf>
    <xf numFmtId="166" fontId="1" fillId="0" borderId="6" xfId="21" applyNumberFormat="1" applyFont="1" applyBorder="1" applyAlignment="1">
      <alignment horizontal="center"/>
      <protection/>
    </xf>
    <xf numFmtId="166" fontId="8" fillId="0" borderId="3" xfId="15" applyNumberFormat="1" applyFont="1" applyBorder="1" applyAlignment="1">
      <alignment vertical="center"/>
    </xf>
    <xf numFmtId="166" fontId="3" fillId="0" borderId="3" xfId="15" applyNumberFormat="1" applyFont="1" applyBorder="1" applyAlignment="1">
      <alignment horizontal="center" vertical="center"/>
    </xf>
    <xf numFmtId="164" fontId="3" fillId="0" borderId="3" xfId="15" applyNumberFormat="1" applyFont="1" applyBorder="1" applyAlignment="1" applyProtection="1">
      <alignment horizontal="center" vertical="center"/>
      <protection/>
    </xf>
    <xf numFmtId="164" fontId="1" fillId="0" borderId="5" xfId="15" applyNumberFormat="1" applyFont="1" applyBorder="1" applyAlignment="1">
      <alignment vertical="center"/>
    </xf>
    <xf numFmtId="3" fontId="3" fillId="0" borderId="3" xfId="15" applyNumberFormat="1" applyFont="1" applyBorder="1" applyAlignment="1">
      <alignment vertical="center"/>
    </xf>
    <xf numFmtId="166" fontId="8" fillId="0" borderId="5" xfId="15" applyNumberFormat="1" applyFont="1" applyBorder="1" applyAlignment="1">
      <alignment vertical="center"/>
    </xf>
    <xf numFmtId="166" fontId="2" fillId="0" borderId="5" xfId="15" applyNumberFormat="1" applyFont="1" applyBorder="1" applyAlignment="1">
      <alignment horizontal="center" vertical="center"/>
    </xf>
    <xf numFmtId="164" fontId="0" fillId="0" borderId="5" xfId="15" applyNumberFormat="1" applyBorder="1" applyAlignment="1">
      <alignment vertical="center"/>
    </xf>
    <xf numFmtId="166" fontId="1" fillId="0" borderId="5" xfId="15" applyNumberFormat="1" applyFont="1" applyBorder="1" applyAlignment="1" applyProtection="1">
      <alignment horizontal="left"/>
      <protection/>
    </xf>
    <xf numFmtId="164" fontId="0" fillId="0" borderId="5" xfId="15" applyNumberFormat="1" applyFont="1" applyBorder="1" applyAlignment="1" applyProtection="1">
      <alignment horizontal="center" vertical="center"/>
      <protection/>
    </xf>
    <xf numFmtId="37" fontId="0" fillId="0" borderId="5" xfId="21" applyNumberFormat="1" applyFont="1" applyBorder="1" applyProtection="1">
      <alignment/>
      <protection/>
    </xf>
    <xf numFmtId="3" fontId="0" fillId="0" borderId="5" xfId="0" applyNumberFormat="1" applyBorder="1" applyAlignment="1">
      <alignment/>
    </xf>
    <xf numFmtId="1" fontId="0" fillId="0" borderId="5" xfId="0" applyNumberFormat="1" applyBorder="1" applyAlignment="1">
      <alignment/>
    </xf>
    <xf numFmtId="166" fontId="1" fillId="0" borderId="6" xfId="15" applyNumberFormat="1" applyFont="1" applyBorder="1" applyAlignment="1" applyProtection="1">
      <alignment horizontal="left"/>
      <protection/>
    </xf>
    <xf numFmtId="164" fontId="0" fillId="0" borderId="6" xfId="15" applyNumberFormat="1" applyFont="1" applyBorder="1" applyAlignment="1" applyProtection="1">
      <alignment horizontal="center" vertical="center"/>
      <protection/>
    </xf>
    <xf numFmtId="37" fontId="0" fillId="0" borderId="6" xfId="21" applyNumberFormat="1" applyFont="1" applyBorder="1" applyProtection="1">
      <alignment/>
      <protection/>
    </xf>
    <xf numFmtId="3" fontId="0" fillId="0" borderId="6" xfId="0" applyNumberFormat="1" applyBorder="1" applyAlignment="1">
      <alignment/>
    </xf>
    <xf numFmtId="0" fontId="1" fillId="0" borderId="0" xfId="21" applyFont="1" applyAlignment="1" quotePrefix="1">
      <alignment horizontal="left"/>
      <protection/>
    </xf>
    <xf numFmtId="14" fontId="0" fillId="0" borderId="0" xfId="21" applyNumberFormat="1" applyAlignment="1">
      <alignment horizontal="center"/>
      <protection/>
    </xf>
    <xf numFmtId="0" fontId="1" fillId="0" borderId="3" xfId="21" applyFont="1" applyBorder="1" applyAlignment="1">
      <alignment horizontal="center"/>
      <protection/>
    </xf>
    <xf numFmtId="164" fontId="0" fillId="0" borderId="5" xfId="22" applyNumberFormat="1" applyBorder="1" applyAlignment="1">
      <alignment/>
    </xf>
    <xf numFmtId="0" fontId="6" fillId="0" borderId="5" xfId="0" applyFont="1" applyBorder="1" applyAlignment="1">
      <alignment horizontal="left"/>
    </xf>
    <xf numFmtId="0" fontId="1" fillId="0" borderId="8"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9" xfId="0" applyFont="1" applyBorder="1" applyAlignment="1">
      <alignment/>
    </xf>
    <xf numFmtId="0" fontId="6" fillId="0" borderId="12" xfId="0" applyFont="1" applyBorder="1" applyAlignment="1">
      <alignment horizontal="left"/>
    </xf>
    <xf numFmtId="0" fontId="0" fillId="0" borderId="0" xfId="21" applyFont="1">
      <alignment/>
      <protection/>
    </xf>
    <xf numFmtId="0" fontId="0" fillId="0" borderId="0" xfId="21" applyFont="1" applyAlignment="1">
      <alignment horizontal="left"/>
      <protection/>
    </xf>
    <xf numFmtId="166" fontId="0" fillId="0" borderId="5" xfId="15" applyNumberFormat="1" applyFont="1" applyBorder="1" applyAlignment="1">
      <alignment/>
    </xf>
    <xf numFmtId="164" fontId="0" fillId="0" borderId="2" xfId="22" applyNumberFormat="1" applyBorder="1" applyAlignment="1">
      <alignment/>
    </xf>
    <xf numFmtId="164" fontId="5" fillId="0" borderId="1" xfId="22" applyNumberFormat="1" applyFont="1" applyBorder="1" applyAlignment="1">
      <alignment/>
    </xf>
    <xf numFmtId="164" fontId="5" fillId="0" borderId="2" xfId="22" applyNumberFormat="1" applyFont="1" applyBorder="1" applyAlignment="1">
      <alignment/>
    </xf>
    <xf numFmtId="164" fontId="0" fillId="0" borderId="12" xfId="22" applyNumberFormat="1" applyBorder="1" applyAlignment="1">
      <alignment/>
    </xf>
    <xf numFmtId="166" fontId="10" fillId="0" borderId="5" xfId="15" applyNumberFormat="1" applyFont="1" applyFill="1" applyBorder="1" applyAlignment="1">
      <alignment/>
    </xf>
    <xf numFmtId="166" fontId="10" fillId="0" borderId="6" xfId="15" applyNumberFormat="1" applyFont="1" applyFill="1" applyBorder="1" applyAlignment="1">
      <alignment/>
    </xf>
    <xf numFmtId="3" fontId="10" fillId="0" borderId="0" xfId="0" applyNumberFormat="1" applyFont="1" applyFill="1" applyAlignment="1">
      <alignment/>
    </xf>
    <xf numFmtId="43" fontId="10" fillId="0" borderId="5" xfId="15" applyFont="1" applyFill="1" applyBorder="1" applyAlignment="1" applyProtection="1">
      <alignment/>
      <protection/>
    </xf>
    <xf numFmtId="3" fontId="10" fillId="0" borderId="6" xfId="0" applyNumberFormat="1" applyFont="1" applyFill="1" applyBorder="1" applyAlignment="1">
      <alignment/>
    </xf>
    <xf numFmtId="166" fontId="0" fillId="0" borderId="6" xfId="15" applyNumberFormat="1" applyFont="1" applyBorder="1" applyAlignment="1">
      <alignment/>
    </xf>
    <xf numFmtId="164" fontId="0" fillId="0" borderId="5" xfId="22" applyNumberFormat="1" applyFont="1" applyBorder="1" applyAlignment="1">
      <alignment/>
    </xf>
    <xf numFmtId="166" fontId="10" fillId="0" borderId="5" xfId="15" applyNumberFormat="1" applyFont="1" applyFill="1" applyBorder="1" applyAlignment="1">
      <alignment horizontal="center"/>
    </xf>
    <xf numFmtId="37" fontId="10" fillId="0" borderId="5" xfId="21" applyNumberFormat="1" applyFont="1" applyFill="1" applyBorder="1" applyProtection="1">
      <alignment/>
      <protection/>
    </xf>
    <xf numFmtId="0" fontId="1" fillId="0" borderId="14" xfId="0" applyFont="1" applyBorder="1" applyAlignment="1">
      <alignment/>
    </xf>
    <xf numFmtId="0" fontId="1" fillId="0" borderId="0" xfId="0" applyFont="1" applyBorder="1" applyAlignment="1">
      <alignment/>
    </xf>
    <xf numFmtId="44" fontId="1" fillId="0" borderId="5" xfId="17" applyFont="1" applyBorder="1" applyAlignment="1">
      <alignment/>
    </xf>
    <xf numFmtId="44" fontId="1" fillId="0" borderId="6" xfId="17" applyFont="1" applyBorder="1" applyAlignment="1">
      <alignment/>
    </xf>
    <xf numFmtId="164" fontId="5" fillId="0" borderId="7" xfId="22" applyNumberFormat="1" applyFont="1" applyBorder="1" applyAlignment="1">
      <alignment/>
    </xf>
    <xf numFmtId="164" fontId="5" fillId="0" borderId="8" xfId="22" applyNumberFormat="1" applyFont="1" applyBorder="1" applyAlignment="1">
      <alignment/>
    </xf>
    <xf numFmtId="164" fontId="5" fillId="0" borderId="9" xfId="22" applyNumberFormat="1" applyFont="1" applyBorder="1" applyAlignment="1">
      <alignment/>
    </xf>
    <xf numFmtId="0" fontId="0" fillId="0" borderId="13" xfId="0" applyBorder="1" applyAlignment="1">
      <alignment/>
    </xf>
    <xf numFmtId="0" fontId="1" fillId="0" borderId="11" xfId="0" applyFont="1" applyBorder="1" applyAlignment="1">
      <alignment horizontal="center"/>
    </xf>
    <xf numFmtId="0" fontId="1" fillId="0" borderId="10" xfId="0" applyFont="1" applyBorder="1" applyAlignment="1">
      <alignment/>
    </xf>
    <xf numFmtId="0" fontId="1" fillId="0" borderId="0" xfId="0" applyFont="1" applyBorder="1" applyAlignment="1">
      <alignment horizontal="center"/>
    </xf>
    <xf numFmtId="167" fontId="0" fillId="0" borderId="3" xfId="15" applyNumberFormat="1" applyBorder="1" applyAlignment="1">
      <alignment/>
    </xf>
    <xf numFmtId="167" fontId="6" fillId="0" borderId="5" xfId="15" applyNumberFormat="1" applyFont="1" applyBorder="1" applyAlignment="1">
      <alignment/>
    </xf>
    <xf numFmtId="167" fontId="1" fillId="0" borderId="5" xfId="15" applyNumberFormat="1" applyFont="1" applyBorder="1" applyAlignment="1">
      <alignment/>
    </xf>
    <xf numFmtId="167" fontId="0" fillId="0" borderId="5" xfId="15" applyNumberFormat="1" applyBorder="1" applyAlignment="1">
      <alignment/>
    </xf>
    <xf numFmtId="166" fontId="6" fillId="0" borderId="5" xfId="15" applyNumberFormat="1" applyFont="1" applyBorder="1" applyAlignment="1">
      <alignment/>
    </xf>
    <xf numFmtId="0" fontId="1" fillId="0" borderId="5" xfId="0" applyFont="1" applyBorder="1" applyAlignment="1">
      <alignment horizontal="center"/>
    </xf>
    <xf numFmtId="0" fontId="1" fillId="0" borderId="8" xfId="0" applyFont="1" applyBorder="1" applyAlignment="1">
      <alignment horizontal="center"/>
    </xf>
    <xf numFmtId="0" fontId="11" fillId="0" borderId="3" xfId="0" applyFont="1" applyBorder="1" applyAlignment="1">
      <alignment/>
    </xf>
    <xf numFmtId="0" fontId="11" fillId="0" borderId="6" xfId="0" applyFont="1" applyBorder="1" applyAlignment="1">
      <alignment/>
    </xf>
    <xf numFmtId="0" fontId="11" fillId="0" borderId="9" xfId="0" applyFont="1" applyBorder="1" applyAlignment="1">
      <alignment/>
    </xf>
    <xf numFmtId="0" fontId="11" fillId="0" borderId="9" xfId="0" applyFont="1" applyBorder="1" applyAlignment="1">
      <alignment horizontal="center" wrapText="1"/>
    </xf>
    <xf numFmtId="0" fontId="11" fillId="0" borderId="6" xfId="0" applyFont="1" applyBorder="1" applyAlignment="1">
      <alignment wrapText="1"/>
    </xf>
    <xf numFmtId="0" fontId="11" fillId="0" borderId="12" xfId="0" applyFont="1" applyBorder="1" applyAlignment="1">
      <alignment wrapText="1"/>
    </xf>
    <xf numFmtId="0" fontId="11" fillId="0" borderId="15" xfId="0" applyFont="1" applyBorder="1" applyAlignment="1">
      <alignment wrapText="1"/>
    </xf>
    <xf numFmtId="166" fontId="0" fillId="0" borderId="3" xfId="15" applyNumberFormat="1" applyBorder="1" applyAlignment="1">
      <alignment/>
    </xf>
    <xf numFmtId="0" fontId="11" fillId="0" borderId="5" xfId="0" applyFont="1" applyBorder="1" applyAlignment="1">
      <alignment/>
    </xf>
    <xf numFmtId="166" fontId="0" fillId="0" borderId="5" xfId="15" applyNumberFormat="1" applyAlignment="1">
      <alignment/>
    </xf>
    <xf numFmtId="166" fontId="0" fillId="0" borderId="6" xfId="15" applyNumberFormat="1" applyAlignment="1">
      <alignment/>
    </xf>
    <xf numFmtId="0" fontId="11" fillId="0" borderId="2" xfId="0" applyFont="1" applyBorder="1" applyAlignment="1">
      <alignment wrapText="1"/>
    </xf>
    <xf numFmtId="0" fontId="11" fillId="0" borderId="7" xfId="0" applyFont="1" applyBorder="1" applyAlignment="1">
      <alignment/>
    </xf>
    <xf numFmtId="0" fontId="11" fillId="0" borderId="8" xfId="0" applyFont="1" applyBorder="1" applyAlignment="1">
      <alignment/>
    </xf>
    <xf numFmtId="166" fontId="0" fillId="0" borderId="5" xfId="15" applyNumberFormat="1" applyFont="1" applyBorder="1" applyAlignment="1">
      <alignment/>
    </xf>
    <xf numFmtId="0" fontId="1" fillId="0" borderId="0" xfId="21" applyFont="1">
      <alignment/>
      <protection/>
    </xf>
    <xf numFmtId="0" fontId="1" fillId="0" borderId="0" xfId="0" applyFont="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11" fillId="0" borderId="6" xfId="0" applyFont="1" applyBorder="1" applyAlignment="1">
      <alignment horizontal="center"/>
    </xf>
    <xf numFmtId="0" fontId="1" fillId="3" borderId="5" xfId="0" applyFont="1" applyFill="1" applyBorder="1" applyAlignment="1">
      <alignment/>
    </xf>
    <xf numFmtId="0" fontId="11" fillId="0" borderId="3" xfId="0" applyFont="1" applyBorder="1" applyAlignment="1">
      <alignment/>
    </xf>
    <xf numFmtId="0" fontId="11" fillId="0" borderId="6" xfId="0" applyFont="1" applyBorder="1" applyAlignment="1">
      <alignment/>
    </xf>
    <xf numFmtId="166" fontId="0" fillId="0" borderId="5" xfId="15" applyNumberFormat="1" applyFont="1" applyAlignment="1">
      <alignment/>
    </xf>
    <xf numFmtId="167" fontId="0" fillId="0" borderId="3" xfId="15" applyNumberFormat="1" applyFont="1" applyBorder="1" applyAlignment="1">
      <alignment/>
    </xf>
    <xf numFmtId="167" fontId="0" fillId="0" borderId="5" xfId="15" applyNumberFormat="1" applyAlignment="1">
      <alignment/>
    </xf>
    <xf numFmtId="167" fontId="0" fillId="0" borderId="6" xfId="15" applyNumberFormat="1" applyAlignment="1">
      <alignment/>
    </xf>
    <xf numFmtId="164" fontId="0" fillId="0" borderId="5" xfId="22" applyNumberFormat="1" applyFont="1" applyBorder="1" applyAlignment="1">
      <alignment/>
    </xf>
    <xf numFmtId="0" fontId="0" fillId="0" borderId="0" xfId="0" applyAlignment="1">
      <alignment horizontal="left" vertical="top"/>
    </xf>
    <xf numFmtId="0" fontId="1" fillId="0" borderId="15" xfId="0" applyFont="1" applyBorder="1" applyAlignment="1">
      <alignment wrapText="1"/>
    </xf>
    <xf numFmtId="0" fontId="0" fillId="0" borderId="0" xfId="0" applyAlignment="1">
      <alignment/>
    </xf>
    <xf numFmtId="43" fontId="0" fillId="0" borderId="5" xfId="15" applyBorder="1" applyAlignment="1">
      <alignment/>
    </xf>
    <xf numFmtId="43" fontId="0" fillId="0" borderId="6" xfId="15" applyBorder="1" applyAlignment="1">
      <alignment/>
    </xf>
    <xf numFmtId="169" fontId="0" fillId="0" borderId="0" xfId="21" applyNumberFormat="1" applyFont="1" applyAlignment="1">
      <alignment horizontal="left"/>
      <protection/>
    </xf>
    <xf numFmtId="164" fontId="0" fillId="0" borderId="6" xfId="22" applyNumberFormat="1" applyBorder="1" applyAlignment="1">
      <alignment/>
    </xf>
    <xf numFmtId="0" fontId="11" fillId="0" borderId="15" xfId="0" applyFont="1" applyBorder="1" applyAlignment="1">
      <alignment/>
    </xf>
    <xf numFmtId="0" fontId="6" fillId="0" borderId="3" xfId="0" applyFont="1" applyBorder="1" applyAlignment="1">
      <alignment wrapText="1"/>
    </xf>
    <xf numFmtId="0" fontId="6" fillId="0" borderId="15" xfId="0" applyFont="1" applyBorder="1" applyAlignment="1">
      <alignment wrapText="1"/>
    </xf>
    <xf numFmtId="166" fontId="10" fillId="0" borderId="3" xfId="15" applyNumberFormat="1" applyBorder="1" applyAlignment="1">
      <alignment/>
    </xf>
    <xf numFmtId="166" fontId="0" fillId="0" borderId="3" xfId="0" applyNumberFormat="1" applyBorder="1" applyAlignment="1">
      <alignment/>
    </xf>
    <xf numFmtId="166" fontId="10" fillId="0" borderId="5" xfId="15" applyNumberFormat="1" applyBorder="1" applyAlignment="1">
      <alignment/>
    </xf>
    <xf numFmtId="166" fontId="12" fillId="0" borderId="5" xfId="20" applyNumberFormat="1" applyFont="1" applyBorder="1" applyAlignment="1">
      <alignment/>
    </xf>
    <xf numFmtId="166" fontId="0" fillId="0" borderId="5" xfId="0" applyNumberFormat="1" applyBorder="1" applyAlignment="1">
      <alignment/>
    </xf>
    <xf numFmtId="166" fontId="10" fillId="0" borderId="6" xfId="15" applyNumberFormat="1" applyBorder="1" applyAlignment="1">
      <alignment/>
    </xf>
    <xf numFmtId="166" fontId="0" fillId="0" borderId="6" xfId="0" applyNumberFormat="1" applyBorder="1" applyAlignment="1">
      <alignment/>
    </xf>
    <xf numFmtId="166" fontId="0" fillId="0" borderId="5" xfId="0" applyNumberFormat="1" applyBorder="1" applyAlignment="1">
      <alignment wrapText="1"/>
    </xf>
    <xf numFmtId="0" fontId="0" fillId="0" borderId="5" xfId="0" applyBorder="1" applyAlignment="1">
      <alignment wrapText="1"/>
    </xf>
    <xf numFmtId="166" fontId="0" fillId="0" borderId="3" xfId="0" applyNumberFormat="1" applyBorder="1" applyAlignment="1">
      <alignment wrapText="1"/>
    </xf>
    <xf numFmtId="164" fontId="10" fillId="0" borderId="3" xfId="22" applyNumberFormat="1" applyFont="1" applyBorder="1" applyAlignment="1">
      <alignment wrapText="1"/>
    </xf>
    <xf numFmtId="164" fontId="10" fillId="0" borderId="5" xfId="22" applyNumberFormat="1" applyFont="1" applyBorder="1" applyAlignment="1">
      <alignment wrapText="1"/>
    </xf>
    <xf numFmtId="164" fontId="10" fillId="0" borderId="6" xfId="22" applyNumberFormat="1" applyFont="1" applyBorder="1" applyAlignment="1">
      <alignment wrapText="1"/>
    </xf>
    <xf numFmtId="0" fontId="1" fillId="0" borderId="6" xfId="0" applyFont="1" applyBorder="1" applyAlignment="1">
      <alignment wrapText="1"/>
    </xf>
    <xf numFmtId="0" fontId="1" fillId="0" borderId="13" xfId="0" applyFont="1" applyBorder="1" applyAlignment="1">
      <alignment wrapText="1"/>
    </xf>
    <xf numFmtId="0" fontId="1" fillId="0" borderId="7" xfId="0" applyFont="1" applyBorder="1" applyAlignment="1">
      <alignment/>
    </xf>
    <xf numFmtId="164" fontId="0" fillId="0" borderId="3" xfId="22" applyNumberFormat="1" applyBorder="1" applyAlignment="1">
      <alignment/>
    </xf>
    <xf numFmtId="164" fontId="0" fillId="2" borderId="5" xfId="22" applyNumberFormat="1" applyFill="1" applyBorder="1" applyAlignment="1">
      <alignment/>
    </xf>
    <xf numFmtId="164" fontId="0" fillId="2" borderId="2" xfId="22" applyNumberFormat="1" applyFill="1" applyBorder="1" applyAlignment="1">
      <alignment/>
    </xf>
    <xf numFmtId="164" fontId="0" fillId="2" borderId="5" xfId="22" applyNumberFormat="1" applyFont="1" applyFill="1" applyBorder="1" applyAlignment="1">
      <alignment/>
    </xf>
    <xf numFmtId="164" fontId="0" fillId="4" borderId="5" xfId="22" applyNumberFormat="1" applyFill="1" applyBorder="1" applyAlignment="1">
      <alignment/>
    </xf>
    <xf numFmtId="164" fontId="1" fillId="3" borderId="5" xfId="22" applyNumberFormat="1" applyFont="1" applyFill="1" applyBorder="1" applyAlignment="1">
      <alignment/>
    </xf>
    <xf numFmtId="49" fontId="4" fillId="0" borderId="5" xfId="0" applyNumberFormat="1" applyFont="1" applyBorder="1" applyAlignment="1">
      <alignment horizontal="center"/>
    </xf>
    <xf numFmtId="0" fontId="4" fillId="2" borderId="5" xfId="0" applyFont="1" applyFill="1" applyBorder="1" applyAlignment="1">
      <alignment/>
    </xf>
    <xf numFmtId="49" fontId="4" fillId="0" borderId="6" xfId="0" applyNumberFormat="1" applyFont="1" applyBorder="1" applyAlignment="1">
      <alignment horizontal="center"/>
    </xf>
    <xf numFmtId="0" fontId="11" fillId="0" borderId="13" xfId="0" applyFont="1" applyBorder="1" applyAlignment="1">
      <alignment horizontal="center"/>
    </xf>
    <xf numFmtId="0" fontId="3" fillId="0" borderId="11" xfId="21" applyFont="1" applyBorder="1" applyAlignment="1">
      <alignment horizontal="center" vertical="center"/>
      <protection/>
    </xf>
    <xf numFmtId="0" fontId="1" fillId="0" borderId="11"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1" fillId="0" borderId="0" xfId="0" applyFont="1" applyAlignment="1">
      <alignment horizontal="center"/>
    </xf>
    <xf numFmtId="0" fontId="11" fillId="0" borderId="11" xfId="0" applyFont="1" applyBorder="1" applyAlignment="1">
      <alignment horizontal="center"/>
    </xf>
    <xf numFmtId="0" fontId="11" fillId="0" borderId="10" xfId="0" applyFont="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3" fillId="0" borderId="11" xfId="21" applyFont="1" applyBorder="1" applyAlignment="1" quotePrefix="1">
      <alignment horizontal="center" vertical="center"/>
      <protection/>
    </xf>
    <xf numFmtId="0" fontId="3" fillId="0" borderId="10" xfId="21" applyFont="1" applyBorder="1" applyAlignment="1" quotePrefix="1">
      <alignment horizontal="center" vertical="center"/>
      <protection/>
    </xf>
    <xf numFmtId="0" fontId="3" fillId="0" borderId="13" xfId="21" applyFont="1" applyBorder="1" applyAlignment="1" quotePrefix="1">
      <alignment horizontal="center" vertical="center"/>
      <protection/>
    </xf>
    <xf numFmtId="0" fontId="11" fillId="0" borderId="11" xfId="0" applyFont="1" applyBorder="1" applyAlignment="1">
      <alignment horizontal="center" wrapText="1"/>
    </xf>
    <xf numFmtId="0" fontId="11" fillId="0" borderId="10" xfId="0" applyFont="1" applyBorder="1" applyAlignment="1">
      <alignment horizontal="center" wrapText="1"/>
    </xf>
    <xf numFmtId="0" fontId="11" fillId="0" borderId="13" xfId="0" applyFont="1" applyBorder="1" applyAlignment="1">
      <alignment horizontal="center" wrapText="1"/>
    </xf>
    <xf numFmtId="0" fontId="0" fillId="0" borderId="11" xfId="0" applyBorder="1" applyAlignment="1">
      <alignment horizontal="center"/>
    </xf>
    <xf numFmtId="0" fontId="11" fillId="0" borderId="7" xfId="0" applyFont="1" applyBorder="1" applyAlignment="1">
      <alignment horizontal="center" wrapText="1"/>
    </xf>
    <xf numFmtId="0" fontId="11" fillId="0" borderId="14" xfId="0" applyFont="1" applyBorder="1" applyAlignment="1">
      <alignment horizontal="center" wrapText="1"/>
    </xf>
    <xf numFmtId="0" fontId="11" fillId="0" borderId="1" xfId="0" applyFont="1" applyBorder="1" applyAlignment="1">
      <alignment horizontal="center" wrapText="1"/>
    </xf>
    <xf numFmtId="0" fontId="1" fillId="0" borderId="0" xfId="0" applyFont="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0" xfId="0" applyFont="1" applyBorder="1" applyAlignment="1" quotePrefix="1">
      <alignment horizontal="center"/>
    </xf>
    <xf numFmtId="0" fontId="1" fillId="0" borderId="13" xfId="0" applyFont="1" applyBorder="1" applyAlignment="1" quotePrefix="1">
      <alignment horizontal="center"/>
    </xf>
    <xf numFmtId="0" fontId="1" fillId="0" borderId="0" xfId="0" applyFont="1" applyAlignment="1">
      <alignment horizontal="center" wrapText="1"/>
    </xf>
    <xf numFmtId="0" fontId="1" fillId="0" borderId="7" xfId="0" applyFont="1" applyBorder="1" applyAlignment="1">
      <alignment horizontal="center" wrapText="1"/>
    </xf>
    <xf numFmtId="0" fontId="1" fillId="0" borderId="14" xfId="0" applyFont="1" applyBorder="1" applyAlignment="1">
      <alignment horizontal="center" wrapText="1"/>
    </xf>
    <xf numFmtId="0" fontId="1" fillId="0" borderId="1" xfId="0" applyFont="1" applyBorder="1" applyAlignment="1">
      <alignment horizontal="center" wrapText="1"/>
    </xf>
    <xf numFmtId="0" fontId="1" fillId="0" borderId="9" xfId="0" applyFont="1" applyBorder="1" applyAlignment="1">
      <alignment horizontal="center" wrapText="1"/>
    </xf>
    <xf numFmtId="0" fontId="1" fillId="0" borderId="4"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98c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file://A:\THRS1VFY.W02#THRS1VFY!B1"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72"/>
  <sheetViews>
    <sheetView tabSelected="1" workbookViewId="0" topLeftCell="A1">
      <selection activeCell="A1" sqref="A1"/>
    </sheetView>
  </sheetViews>
  <sheetFormatPr defaultColWidth="9.140625" defaultRowHeight="12.75"/>
  <cols>
    <col min="1" max="1" width="18.7109375" style="0" customWidth="1"/>
    <col min="3" max="3" width="13.57421875" style="0" customWidth="1"/>
    <col min="5" max="5" width="9.140625" style="0" hidden="1" customWidth="1"/>
    <col min="6" max="6" width="3.421875" style="0" customWidth="1"/>
    <col min="7" max="7" width="10.421875" style="0" customWidth="1"/>
    <col min="8" max="8" width="14.7109375" style="0" customWidth="1"/>
    <col min="10" max="10" width="7.8515625" style="0" customWidth="1"/>
    <col min="11" max="11" width="4.140625" style="0" customWidth="1"/>
    <col min="12" max="12" width="35.00390625" style="0" customWidth="1"/>
    <col min="13" max="13" width="3.28125" style="0" customWidth="1"/>
    <col min="14" max="14" width="34.57421875" style="0" customWidth="1"/>
    <col min="15" max="15" width="3.140625" style="0" customWidth="1"/>
    <col min="16" max="16" width="36.28125" style="0" customWidth="1"/>
  </cols>
  <sheetData>
    <row r="1" spans="12:16" ht="12.75">
      <c r="L1" s="53" t="s">
        <v>214</v>
      </c>
      <c r="P1" s="22"/>
    </row>
    <row r="2" spans="1:16" ht="12.75">
      <c r="A2" s="226" t="s">
        <v>0</v>
      </c>
      <c r="B2" s="226"/>
      <c r="C2" s="226"/>
      <c r="D2" s="226"/>
      <c r="E2" s="226"/>
      <c r="F2" s="226"/>
      <c r="G2" s="226"/>
      <c r="H2" s="226"/>
      <c r="I2" s="226"/>
      <c r="J2" s="226"/>
      <c r="K2" s="226"/>
      <c r="L2" s="226"/>
      <c r="M2" s="44"/>
      <c r="N2" s="44"/>
      <c r="O2" s="44"/>
      <c r="P2" s="44"/>
    </row>
    <row r="3" spans="1:16" ht="12.75">
      <c r="A3" s="226" t="s">
        <v>95</v>
      </c>
      <c r="B3" s="226"/>
      <c r="C3" s="226"/>
      <c r="D3" s="226"/>
      <c r="E3" s="226"/>
      <c r="F3" s="226"/>
      <c r="G3" s="226"/>
      <c r="H3" s="226"/>
      <c r="I3" s="226"/>
      <c r="J3" s="226"/>
      <c r="K3" s="226"/>
      <c r="L3" s="226"/>
      <c r="M3" s="44"/>
      <c r="N3" s="44"/>
      <c r="O3" s="44"/>
      <c r="P3" s="44"/>
    </row>
    <row r="4" spans="1:16" ht="12.75">
      <c r="A4" s="226" t="s">
        <v>354</v>
      </c>
      <c r="B4" s="226"/>
      <c r="C4" s="226"/>
      <c r="D4" s="226"/>
      <c r="E4" s="226"/>
      <c r="F4" s="226"/>
      <c r="G4" s="226"/>
      <c r="H4" s="226"/>
      <c r="I4" s="226"/>
      <c r="J4" s="226"/>
      <c r="K4" s="226"/>
      <c r="L4" s="226"/>
      <c r="M4" s="44"/>
      <c r="N4" s="44"/>
      <c r="O4" s="44"/>
      <c r="P4" s="44"/>
    </row>
    <row r="5" spans="1:2" ht="13.5" thickBot="1">
      <c r="A5" s="8"/>
      <c r="B5" s="5"/>
    </row>
    <row r="6" spans="1:13" ht="13.5" thickBot="1">
      <c r="A6" s="7"/>
      <c r="B6" s="223" t="s">
        <v>208</v>
      </c>
      <c r="C6" s="224"/>
      <c r="D6" s="225"/>
      <c r="E6" s="45"/>
      <c r="F6" s="39"/>
      <c r="G6" s="50" t="s">
        <v>412</v>
      </c>
      <c r="H6" s="51"/>
      <c r="I6" s="52"/>
      <c r="J6" s="49"/>
      <c r="K6" s="49"/>
      <c r="L6" s="1"/>
      <c r="M6" s="1"/>
    </row>
    <row r="7" spans="1:9" ht="13.5" thickBot="1">
      <c r="A7" s="10"/>
      <c r="B7" s="46"/>
      <c r="C7" s="46" t="s">
        <v>1</v>
      </c>
      <c r="D7" s="46" t="s">
        <v>2</v>
      </c>
      <c r="E7" s="47"/>
      <c r="F7" s="40"/>
      <c r="G7" s="38"/>
      <c r="H7" s="38" t="s">
        <v>1</v>
      </c>
      <c r="I7" s="38" t="s">
        <v>2</v>
      </c>
    </row>
    <row r="8" spans="1:12" ht="13.5" thickBot="1">
      <c r="A8" s="15" t="s">
        <v>3</v>
      </c>
      <c r="B8" s="15" t="s">
        <v>96</v>
      </c>
      <c r="C8" s="41" t="s">
        <v>359</v>
      </c>
      <c r="D8" s="41" t="s">
        <v>5</v>
      </c>
      <c r="E8" s="48"/>
      <c r="F8" s="42"/>
      <c r="G8" s="43" t="s">
        <v>96</v>
      </c>
      <c r="H8" s="41" t="s">
        <v>359</v>
      </c>
      <c r="I8" s="41" t="s">
        <v>5</v>
      </c>
      <c r="J8" s="5"/>
      <c r="K8" s="12"/>
      <c r="L8" s="3" t="s">
        <v>6</v>
      </c>
    </row>
    <row r="9" spans="1:14" ht="12.75">
      <c r="A9" s="118" t="s">
        <v>7</v>
      </c>
      <c r="B9" s="212">
        <v>0.33399999999999996</v>
      </c>
      <c r="C9" s="57"/>
      <c r="D9" s="57"/>
      <c r="G9" s="212">
        <v>0.494</v>
      </c>
      <c r="H9" s="9"/>
      <c r="I9" s="57"/>
      <c r="K9" s="13" t="s">
        <v>10</v>
      </c>
      <c r="L9" s="4" t="s">
        <v>11</v>
      </c>
      <c r="M9" s="5"/>
      <c r="N9" s="5"/>
    </row>
    <row r="10" spans="1:14" ht="12.75">
      <c r="A10" s="118"/>
      <c r="B10" s="213" t="s">
        <v>101</v>
      </c>
      <c r="C10" s="58"/>
      <c r="D10" s="55"/>
      <c r="G10" s="213" t="s">
        <v>101</v>
      </c>
      <c r="H10" s="9"/>
      <c r="I10" s="55"/>
      <c r="K10" s="13"/>
      <c r="L10" s="4" t="s">
        <v>13</v>
      </c>
      <c r="M10" s="5"/>
      <c r="N10" s="5"/>
    </row>
    <row r="11" spans="1:14" ht="13.5">
      <c r="A11" s="118" t="s">
        <v>8</v>
      </c>
      <c r="B11" s="16">
        <v>0.373</v>
      </c>
      <c r="C11" s="59">
        <f>CASELOAD!G12</f>
        <v>0</v>
      </c>
      <c r="D11" s="218" t="s">
        <v>408</v>
      </c>
      <c r="G11" s="16" t="s">
        <v>10</v>
      </c>
      <c r="H11" s="6" t="s">
        <v>101</v>
      </c>
      <c r="I11" s="17" t="s">
        <v>22</v>
      </c>
      <c r="K11" s="13"/>
      <c r="L11" s="4"/>
      <c r="M11" s="5"/>
      <c r="N11" s="5"/>
    </row>
    <row r="12" spans="1:14" ht="13.5">
      <c r="A12" s="118" t="s">
        <v>9</v>
      </c>
      <c r="B12" s="16">
        <v>0.396</v>
      </c>
      <c r="C12" s="59">
        <f>CASELOAD!G13</f>
        <v>0.0869607651766543</v>
      </c>
      <c r="D12" s="218" t="s">
        <v>408</v>
      </c>
      <c r="G12" s="16">
        <v>0.445</v>
      </c>
      <c r="H12" s="6">
        <f>CASELOAD!N13</f>
        <v>0.35950155763239877</v>
      </c>
      <c r="I12" s="218" t="s">
        <v>408</v>
      </c>
      <c r="K12" s="13" t="s">
        <v>16</v>
      </c>
      <c r="L12" s="4" t="s">
        <v>159</v>
      </c>
      <c r="M12" s="5"/>
      <c r="N12" s="5"/>
    </row>
    <row r="13" spans="1:14" ht="13.5">
      <c r="A13" s="118" t="s">
        <v>12</v>
      </c>
      <c r="B13" s="16">
        <v>0.259</v>
      </c>
      <c r="C13" s="59">
        <f>CASELOAD!G14</f>
        <v>0.048325883444378825</v>
      </c>
      <c r="D13" s="218" t="s">
        <v>408</v>
      </c>
      <c r="G13" s="16">
        <v>0.522</v>
      </c>
      <c r="H13" s="6">
        <f>CASELOAD!N14</f>
        <v>0.44832588344437885</v>
      </c>
      <c r="I13" s="218" t="s">
        <v>408</v>
      </c>
      <c r="K13" s="13"/>
      <c r="L13" s="4" t="s">
        <v>160</v>
      </c>
      <c r="M13" s="5"/>
      <c r="N13" s="5"/>
    </row>
    <row r="14" spans="1:14" ht="13.5">
      <c r="A14" s="118" t="s">
        <v>14</v>
      </c>
      <c r="B14" s="16">
        <v>0.214</v>
      </c>
      <c r="C14" s="59">
        <f>CASELOAD!G15</f>
        <v>0</v>
      </c>
      <c r="D14" s="218" t="s">
        <v>408</v>
      </c>
      <c r="G14" s="16">
        <v>0.244</v>
      </c>
      <c r="H14" s="6">
        <f>CASELOAD!N15</f>
        <v>0.3994546427395457</v>
      </c>
      <c r="I14" s="218" t="s">
        <v>409</v>
      </c>
      <c r="K14" s="13"/>
      <c r="L14" s="4" t="s">
        <v>410</v>
      </c>
      <c r="M14" s="5"/>
      <c r="N14" s="5"/>
    </row>
    <row r="15" spans="1:14" ht="14.25" thickBot="1">
      <c r="A15" s="118" t="s">
        <v>15</v>
      </c>
      <c r="B15" s="16">
        <v>0.273</v>
      </c>
      <c r="C15" s="59">
        <f>CASELOAD!G16</f>
        <v>0.0666152421420807</v>
      </c>
      <c r="D15" s="218" t="s">
        <v>408</v>
      </c>
      <c r="G15" s="16" t="s">
        <v>10</v>
      </c>
      <c r="H15" s="6" t="s">
        <v>101</v>
      </c>
      <c r="I15" s="17" t="s">
        <v>22</v>
      </c>
      <c r="K15" s="14"/>
      <c r="L15" s="67" t="s">
        <v>411</v>
      </c>
      <c r="M15" s="5"/>
      <c r="N15" s="5"/>
    </row>
    <row r="16" spans="1:14" ht="13.5">
      <c r="A16" s="118" t="s">
        <v>17</v>
      </c>
      <c r="B16" s="16">
        <v>0.359</v>
      </c>
      <c r="C16" s="59">
        <f>CASELOAD!G17</f>
        <v>0</v>
      </c>
      <c r="D16" s="218" t="s">
        <v>408</v>
      </c>
      <c r="G16" s="16">
        <v>0.456</v>
      </c>
      <c r="H16" s="6">
        <f>CASELOAD!N17</f>
        <v>0.2349932135107331</v>
      </c>
      <c r="I16" s="218" t="s">
        <v>408</v>
      </c>
      <c r="M16" s="5"/>
      <c r="N16" s="5"/>
    </row>
    <row r="17" spans="1:14" ht="13.5">
      <c r="A17" s="118" t="s">
        <v>18</v>
      </c>
      <c r="B17" s="16">
        <v>0.266</v>
      </c>
      <c r="C17" s="59">
        <f>CASELOAD!G18</f>
        <v>0.20984668361072395</v>
      </c>
      <c r="D17" s="218" t="s">
        <v>408</v>
      </c>
      <c r="G17" s="16" t="s">
        <v>10</v>
      </c>
      <c r="H17" s="6" t="s">
        <v>101</v>
      </c>
      <c r="I17" s="17" t="s">
        <v>22</v>
      </c>
      <c r="M17" s="5"/>
      <c r="N17" s="5"/>
    </row>
    <row r="18" spans="1:14" ht="13.5">
      <c r="A18" s="118" t="s">
        <v>19</v>
      </c>
      <c r="B18" s="16">
        <v>0.258</v>
      </c>
      <c r="C18" s="59">
        <f>CASELOAD!G19</f>
        <v>0.06705336426914155</v>
      </c>
      <c r="D18" s="218" t="s">
        <v>408</v>
      </c>
      <c r="G18" s="16" t="s">
        <v>10</v>
      </c>
      <c r="H18" s="6" t="s">
        <v>101</v>
      </c>
      <c r="I18" s="17" t="s">
        <v>22</v>
      </c>
      <c r="M18" s="5"/>
      <c r="N18" s="5"/>
    </row>
    <row r="19" spans="1:14" ht="13.5">
      <c r="A19" s="118" t="s">
        <v>20</v>
      </c>
      <c r="B19" s="16">
        <v>0.16399999999999998</v>
      </c>
      <c r="C19" s="59">
        <f>CASELOAD!G20</f>
        <v>0.11196759864123335</v>
      </c>
      <c r="D19" s="218" t="s">
        <v>408</v>
      </c>
      <c r="G19" s="16">
        <v>0.134</v>
      </c>
      <c r="H19" s="6">
        <f>CASELOAD!N20</f>
        <v>0.2535353535353535</v>
      </c>
      <c r="I19" s="218" t="s">
        <v>409</v>
      </c>
      <c r="N19" s="5"/>
    </row>
    <row r="20" spans="1:14" ht="13.5">
      <c r="A20" s="118" t="s">
        <v>21</v>
      </c>
      <c r="B20" s="16">
        <v>0.304</v>
      </c>
      <c r="C20" s="59">
        <f>CASELOAD!G21</f>
        <v>0</v>
      </c>
      <c r="D20" s="218" t="s">
        <v>408</v>
      </c>
      <c r="G20" s="16" t="s">
        <v>10</v>
      </c>
      <c r="H20" s="6" t="s">
        <v>101</v>
      </c>
      <c r="I20" s="17" t="s">
        <v>22</v>
      </c>
      <c r="N20" s="5"/>
    </row>
    <row r="21" spans="1:14" ht="13.5">
      <c r="A21" s="118"/>
      <c r="B21" s="213" t="s">
        <v>101</v>
      </c>
      <c r="C21" s="58"/>
      <c r="D21" s="219"/>
      <c r="G21" s="213"/>
      <c r="H21" s="9" t="s">
        <v>101</v>
      </c>
      <c r="I21" s="219"/>
      <c r="N21" s="5"/>
    </row>
    <row r="22" spans="1:14" ht="13.5">
      <c r="A22" s="118" t="s">
        <v>23</v>
      </c>
      <c r="B22" s="16">
        <v>0.08199999999999999</v>
      </c>
      <c r="C22" s="59">
        <f>CASELOAD!G23</f>
        <v>0</v>
      </c>
      <c r="D22" s="218" t="s">
        <v>408</v>
      </c>
      <c r="G22" s="16" t="s">
        <v>10</v>
      </c>
      <c r="H22" s="6" t="s">
        <v>101</v>
      </c>
      <c r="I22" s="17" t="s">
        <v>22</v>
      </c>
      <c r="J22" t="s">
        <v>101</v>
      </c>
      <c r="N22" s="5"/>
    </row>
    <row r="23" spans="1:14" ht="13.5">
      <c r="A23" s="118" t="s">
        <v>24</v>
      </c>
      <c r="B23" s="16">
        <v>0</v>
      </c>
      <c r="C23" s="59">
        <f>CASELOAD!G24</f>
        <v>0.5</v>
      </c>
      <c r="D23" s="218" t="s">
        <v>409</v>
      </c>
      <c r="G23" s="16">
        <v>0</v>
      </c>
      <c r="H23" s="6">
        <f>CASELOAD!N24</f>
        <v>0.9</v>
      </c>
      <c r="I23" s="218" t="s">
        <v>409</v>
      </c>
      <c r="N23" s="5"/>
    </row>
    <row r="24" spans="1:14" ht="13.5">
      <c r="A24" s="118" t="s">
        <v>25</v>
      </c>
      <c r="B24" s="16">
        <v>0.588</v>
      </c>
      <c r="C24" s="59">
        <f>CASELOAD!G25</f>
        <v>0.26594075851250343</v>
      </c>
      <c r="D24" s="218" t="s">
        <v>408</v>
      </c>
      <c r="G24" s="16" t="s">
        <v>10</v>
      </c>
      <c r="H24" s="6" t="s">
        <v>101</v>
      </c>
      <c r="I24" s="17" t="s">
        <v>22</v>
      </c>
      <c r="N24" s="5"/>
    </row>
    <row r="25" spans="1:14" ht="13.5">
      <c r="A25" s="118" t="s">
        <v>26</v>
      </c>
      <c r="B25" s="16">
        <v>0.40700000000000003</v>
      </c>
      <c r="C25" s="59">
        <f>CASELOAD!G26</f>
        <v>0.15933807480996465</v>
      </c>
      <c r="D25" s="218" t="s">
        <v>408</v>
      </c>
      <c r="G25" s="16">
        <v>0.402</v>
      </c>
      <c r="H25" s="6">
        <f>CASELOAD!N26</f>
        <v>0.08619361936193615</v>
      </c>
      <c r="I25" s="218" t="s">
        <v>408</v>
      </c>
      <c r="N25" s="5"/>
    </row>
    <row r="26" spans="1:14" ht="13.5">
      <c r="A26" s="118" t="s">
        <v>27</v>
      </c>
      <c r="B26" s="16">
        <v>0.584</v>
      </c>
      <c r="C26" s="59">
        <f>CASELOAD!G27</f>
        <v>0</v>
      </c>
      <c r="D26" s="218" t="s">
        <v>408</v>
      </c>
      <c r="G26" s="16" t="s">
        <v>10</v>
      </c>
      <c r="H26" s="6" t="s">
        <v>101</v>
      </c>
      <c r="I26" s="17" t="s">
        <v>22</v>
      </c>
      <c r="N26" s="5"/>
    </row>
    <row r="27" spans="1:14" ht="13.5">
      <c r="A27" s="118" t="s">
        <v>28</v>
      </c>
      <c r="B27" s="16">
        <v>0.626</v>
      </c>
      <c r="C27" s="59">
        <f>CASELOAD!G28</f>
        <v>0.15376878295589624</v>
      </c>
      <c r="D27" s="218" t="s">
        <v>408</v>
      </c>
      <c r="G27" s="16" t="s">
        <v>10</v>
      </c>
      <c r="H27" s="6" t="s">
        <v>101</v>
      </c>
      <c r="I27" s="17" t="s">
        <v>22</v>
      </c>
      <c r="N27" s="5"/>
    </row>
    <row r="28" spans="1:14" ht="13.5">
      <c r="A28" s="118" t="s">
        <v>29</v>
      </c>
      <c r="B28" s="16">
        <v>0.512</v>
      </c>
      <c r="C28" s="59">
        <f>CASELOAD!G29</f>
        <v>0.06365065007446397</v>
      </c>
      <c r="D28" s="218" t="s">
        <v>408</v>
      </c>
      <c r="G28" s="16">
        <v>0.41600000000000004</v>
      </c>
      <c r="H28" s="6">
        <f>CASELOAD!N29</f>
        <v>0.3461512327703359</v>
      </c>
      <c r="I28" s="218" t="s">
        <v>408</v>
      </c>
      <c r="N28" s="5"/>
    </row>
    <row r="29" spans="1:14" ht="13.5">
      <c r="A29" s="118" t="s">
        <v>30</v>
      </c>
      <c r="B29" s="16">
        <v>0.848</v>
      </c>
      <c r="C29" s="59">
        <f>CASELOAD!G30</f>
        <v>0.38384929630679143</v>
      </c>
      <c r="D29" s="218" t="s">
        <v>408</v>
      </c>
      <c r="G29" s="16">
        <v>0.861</v>
      </c>
      <c r="H29" s="6">
        <f>CASELOAD!N30</f>
        <v>0.7838492963067915</v>
      </c>
      <c r="I29" s="218" t="s">
        <v>408</v>
      </c>
      <c r="N29" s="5"/>
    </row>
    <row r="30" spans="1:14" ht="13.5">
      <c r="A30" s="118" t="s">
        <v>31</v>
      </c>
      <c r="B30" s="16">
        <v>0.324</v>
      </c>
      <c r="C30" s="59">
        <f>CASELOAD!G31</f>
        <v>0.029326514910325785</v>
      </c>
      <c r="D30" s="218" t="s">
        <v>408</v>
      </c>
      <c r="G30" s="16">
        <v>0.43700000000000006</v>
      </c>
      <c r="H30" s="6">
        <f>CASELOAD!N31</f>
        <v>0.08016504934892599</v>
      </c>
      <c r="I30" s="218" t="s">
        <v>408</v>
      </c>
      <c r="N30" s="5"/>
    </row>
    <row r="31" spans="1:14" ht="13.5">
      <c r="A31" s="118" t="s">
        <v>32</v>
      </c>
      <c r="B31" s="16">
        <v>0.387</v>
      </c>
      <c r="C31" s="59">
        <f>CASELOAD!G32</f>
        <v>0</v>
      </c>
      <c r="D31" s="218" t="s">
        <v>408</v>
      </c>
      <c r="G31" s="16">
        <v>0.5720000000000001</v>
      </c>
      <c r="H31" s="6">
        <f>CASELOAD!N32</f>
        <v>0.29222257020565834</v>
      </c>
      <c r="I31" s="218" t="s">
        <v>408</v>
      </c>
      <c r="N31" s="5"/>
    </row>
    <row r="32" spans="1:14" ht="13.5">
      <c r="A32" s="118"/>
      <c r="B32" s="213" t="s">
        <v>101</v>
      </c>
      <c r="C32" s="58" t="s">
        <v>101</v>
      </c>
      <c r="D32" s="219"/>
      <c r="G32" s="213"/>
      <c r="H32" s="9" t="s">
        <v>101</v>
      </c>
      <c r="I32" s="219"/>
      <c r="N32" s="5"/>
    </row>
    <row r="33" spans="1:14" ht="13.5">
      <c r="A33" s="118" t="s">
        <v>33</v>
      </c>
      <c r="B33" s="16">
        <v>0.445</v>
      </c>
      <c r="C33" s="59">
        <f>CASELOAD!G34</f>
        <v>0.019314096063427655</v>
      </c>
      <c r="D33" s="218" t="s">
        <v>408</v>
      </c>
      <c r="G33" s="16">
        <v>0.5820000000000001</v>
      </c>
      <c r="H33" s="6">
        <f>CASELOAD!N34</f>
        <v>0.059138655462184886</v>
      </c>
      <c r="I33" s="218" t="s">
        <v>408</v>
      </c>
      <c r="N33" s="5"/>
    </row>
    <row r="34" spans="1:14" ht="13.5">
      <c r="A34" s="118" t="s">
        <v>34</v>
      </c>
      <c r="B34" s="16">
        <v>0.083</v>
      </c>
      <c r="C34" s="59">
        <f>CASELOAD!G35</f>
        <v>0.062283673092320024</v>
      </c>
      <c r="D34" s="218" t="s">
        <v>408</v>
      </c>
      <c r="G34" s="16" t="s">
        <v>10</v>
      </c>
      <c r="H34" s="6" t="s">
        <v>101</v>
      </c>
      <c r="I34" s="218" t="s">
        <v>22</v>
      </c>
      <c r="J34" t="s">
        <v>101</v>
      </c>
      <c r="N34" s="5"/>
    </row>
    <row r="35" spans="1:14" ht="13.5">
      <c r="A35" s="118" t="s">
        <v>35</v>
      </c>
      <c r="B35" s="16">
        <v>0.609</v>
      </c>
      <c r="C35" s="59">
        <f>CASELOAD!G36</f>
        <v>0.008150557252211144</v>
      </c>
      <c r="D35" s="218" t="s">
        <v>408</v>
      </c>
      <c r="G35" s="16">
        <v>0.6970000000000001</v>
      </c>
      <c r="H35" s="6">
        <f>CASELOAD!N36</f>
        <v>0.40815055725221117</v>
      </c>
      <c r="I35" s="218" t="s">
        <v>408</v>
      </c>
      <c r="N35" s="5"/>
    </row>
    <row r="36" spans="1:14" ht="13.5">
      <c r="A36" s="118" t="s">
        <v>36</v>
      </c>
      <c r="B36" s="16">
        <v>0.289</v>
      </c>
      <c r="C36" s="59">
        <f>CASELOAD!G37</f>
        <v>0</v>
      </c>
      <c r="D36" s="218" t="s">
        <v>408</v>
      </c>
      <c r="G36" s="16">
        <v>0.465</v>
      </c>
      <c r="H36" s="6">
        <f>CASELOAD!N37</f>
        <v>0.045988536613536635</v>
      </c>
      <c r="I36" s="218" t="s">
        <v>408</v>
      </c>
      <c r="N36" s="5"/>
    </row>
    <row r="37" spans="1:14" ht="13.5">
      <c r="A37" s="118" t="s">
        <v>37</v>
      </c>
      <c r="B37" s="16">
        <v>0.40399999999999997</v>
      </c>
      <c r="C37" s="59">
        <f>CASELOAD!G38</f>
        <v>0.1285995315650184</v>
      </c>
      <c r="D37" s="218" t="s">
        <v>408</v>
      </c>
      <c r="G37" s="16" t="s">
        <v>10</v>
      </c>
      <c r="H37" s="6" t="s">
        <v>101</v>
      </c>
      <c r="I37" s="17" t="s">
        <v>22</v>
      </c>
      <c r="N37" s="5"/>
    </row>
    <row r="38" spans="1:14" ht="13.5">
      <c r="A38" s="118" t="s">
        <v>38</v>
      </c>
      <c r="B38" s="16">
        <v>0.185</v>
      </c>
      <c r="C38" s="59">
        <f>CASELOAD!G39</f>
        <v>0.1251919611128034</v>
      </c>
      <c r="D38" s="218" t="s">
        <v>408</v>
      </c>
      <c r="G38" s="16" t="s">
        <v>10</v>
      </c>
      <c r="H38" s="6" t="s">
        <v>101</v>
      </c>
      <c r="I38" s="17" t="s">
        <v>22</v>
      </c>
      <c r="N38" s="5"/>
    </row>
    <row r="39" spans="1:14" ht="13.5">
      <c r="A39" s="118" t="s">
        <v>39</v>
      </c>
      <c r="B39" s="16">
        <v>0.254</v>
      </c>
      <c r="C39" s="59">
        <f>CASELOAD!G40</f>
        <v>0.05675875429736055</v>
      </c>
      <c r="D39" s="218" t="s">
        <v>408</v>
      </c>
      <c r="G39" s="16">
        <v>0.275</v>
      </c>
      <c r="H39" s="6">
        <f>CASELOAD!N40</f>
        <v>0.4171247357293869</v>
      </c>
      <c r="I39" s="218" t="s">
        <v>409</v>
      </c>
      <c r="N39" s="5"/>
    </row>
    <row r="40" spans="1:14" ht="13.5">
      <c r="A40" s="118" t="s">
        <v>40</v>
      </c>
      <c r="B40" s="16">
        <v>0.8420000000000001</v>
      </c>
      <c r="C40" s="59">
        <f>CASELOAD!G41</f>
        <v>0</v>
      </c>
      <c r="D40" s="218" t="s">
        <v>408</v>
      </c>
      <c r="G40" s="16">
        <v>0.935</v>
      </c>
      <c r="H40" s="6">
        <f>CASELOAD!N41</f>
        <v>0.3402945113788487</v>
      </c>
      <c r="I40" s="218" t="s">
        <v>408</v>
      </c>
      <c r="N40" s="5"/>
    </row>
    <row r="41" spans="1:14" ht="13.5">
      <c r="A41" s="118" t="s">
        <v>41</v>
      </c>
      <c r="B41" s="16">
        <v>0.281</v>
      </c>
      <c r="C41" s="59">
        <f>CASELOAD!G42</f>
        <v>0.17566860655201727</v>
      </c>
      <c r="D41" s="218" t="s">
        <v>408</v>
      </c>
      <c r="G41" s="16" t="s">
        <v>10</v>
      </c>
      <c r="H41" s="6" t="s">
        <v>101</v>
      </c>
      <c r="I41" s="17" t="s">
        <v>22</v>
      </c>
      <c r="N41" s="5"/>
    </row>
    <row r="42" spans="1:14" ht="13.5">
      <c r="A42" s="118" t="s">
        <v>42</v>
      </c>
      <c r="B42" s="16">
        <v>0.21600000000000003</v>
      </c>
      <c r="C42" s="59">
        <f>CASELOAD!G43</f>
        <v>0.04109371021135727</v>
      </c>
      <c r="D42" s="218" t="s">
        <v>408</v>
      </c>
      <c r="G42" s="16" t="s">
        <v>10</v>
      </c>
      <c r="H42" s="6" t="s">
        <v>101</v>
      </c>
      <c r="I42" s="17" t="s">
        <v>22</v>
      </c>
      <c r="N42" s="5"/>
    </row>
    <row r="43" spans="1:14" ht="13.5">
      <c r="A43" s="118"/>
      <c r="B43" s="213" t="s">
        <v>101</v>
      </c>
      <c r="C43" s="58" t="s">
        <v>101</v>
      </c>
      <c r="D43" s="219"/>
      <c r="G43" s="213"/>
      <c r="H43" s="9" t="s">
        <v>101</v>
      </c>
      <c r="I43" s="219"/>
      <c r="N43" s="5"/>
    </row>
    <row r="44" spans="1:14" ht="13.5">
      <c r="A44" s="118" t="s">
        <v>43</v>
      </c>
      <c r="B44" s="16">
        <v>0.418</v>
      </c>
      <c r="C44" s="59">
        <f>CASELOAD!G45</f>
        <v>0.023981481481481493</v>
      </c>
      <c r="D44" s="218" t="s">
        <v>408</v>
      </c>
      <c r="G44" s="16">
        <v>0.31</v>
      </c>
      <c r="H44" s="6">
        <f>CASELOAD!N45</f>
        <v>0.18057553956834538</v>
      </c>
      <c r="I44" s="218" t="s">
        <v>408</v>
      </c>
      <c r="N44" s="5"/>
    </row>
    <row r="45" spans="1:14" ht="13.5">
      <c r="A45" s="118" t="s">
        <v>44</v>
      </c>
      <c r="B45" s="16">
        <v>0.364</v>
      </c>
      <c r="C45" s="59">
        <f>CASELOAD!G46</f>
        <v>0</v>
      </c>
      <c r="D45" s="218" t="s">
        <v>408</v>
      </c>
      <c r="G45" s="16" t="s">
        <v>10</v>
      </c>
      <c r="H45" s="6" t="s">
        <v>101</v>
      </c>
      <c r="I45" s="17" t="s">
        <v>22</v>
      </c>
      <c r="N45" s="5"/>
    </row>
    <row r="46" spans="1:14" ht="13.5">
      <c r="A46" s="118" t="s">
        <v>45</v>
      </c>
      <c r="B46" s="16">
        <v>0.42700000000000005</v>
      </c>
      <c r="C46" s="59">
        <f>CASELOAD!G47</f>
        <v>0.08282768164750515</v>
      </c>
      <c r="D46" s="218" t="s">
        <v>408</v>
      </c>
      <c r="G46" s="16">
        <v>0.575</v>
      </c>
      <c r="H46" s="6">
        <f>CASELOAD!N47</f>
        <v>0.48282768164750517</v>
      </c>
      <c r="I46" s="218" t="s">
        <v>408</v>
      </c>
      <c r="N46" s="5"/>
    </row>
    <row r="47" spans="1:14" ht="13.5">
      <c r="A47" s="118" t="s">
        <v>46</v>
      </c>
      <c r="B47" s="16">
        <v>0.385</v>
      </c>
      <c r="C47" s="59">
        <f>CASELOAD!G48</f>
        <v>0</v>
      </c>
      <c r="D47" s="218" t="s">
        <v>408</v>
      </c>
      <c r="G47" s="16">
        <v>0.563</v>
      </c>
      <c r="H47" s="6">
        <f>CASELOAD!N48</f>
        <v>0.11818908509555992</v>
      </c>
      <c r="I47" s="218" t="s">
        <v>408</v>
      </c>
      <c r="N47" s="5"/>
    </row>
    <row r="48" spans="1:14" ht="13.5">
      <c r="A48" s="118" t="s">
        <v>47</v>
      </c>
      <c r="B48" s="16">
        <v>0.27399999999999997</v>
      </c>
      <c r="C48" s="59">
        <f>CASELOAD!G49</f>
        <v>0</v>
      </c>
      <c r="D48" s="218" t="s">
        <v>408</v>
      </c>
      <c r="G48" s="16">
        <v>0.467</v>
      </c>
      <c r="H48" s="6">
        <f>CASELOAD!N49</f>
        <v>0.3456537978100169</v>
      </c>
      <c r="I48" s="218" t="s">
        <v>408</v>
      </c>
      <c r="N48" s="5"/>
    </row>
    <row r="49" spans="1:14" ht="13.5">
      <c r="A49" s="118" t="s">
        <v>48</v>
      </c>
      <c r="B49" s="16">
        <v>0.304</v>
      </c>
      <c r="C49" s="59">
        <f>CASELOAD!G50</f>
        <v>0.07510386705017574</v>
      </c>
      <c r="D49" s="218" t="s">
        <v>408</v>
      </c>
      <c r="G49" s="16" t="s">
        <v>10</v>
      </c>
      <c r="H49" s="6" t="s">
        <v>101</v>
      </c>
      <c r="I49" s="17" t="s">
        <v>22</v>
      </c>
      <c r="N49" s="5"/>
    </row>
    <row r="50" spans="1:14" ht="13.5">
      <c r="A50" s="118" t="s">
        <v>49</v>
      </c>
      <c r="B50" s="16">
        <v>0.563</v>
      </c>
      <c r="C50" s="59">
        <f>CASELOAD!G51</f>
        <v>0</v>
      </c>
      <c r="D50" s="218" t="s">
        <v>408</v>
      </c>
      <c r="G50" s="16">
        <v>0.6</v>
      </c>
      <c r="H50" s="6">
        <f>CASELOAD!N51</f>
        <v>0.07620788270597945</v>
      </c>
      <c r="I50" s="218" t="s">
        <v>408</v>
      </c>
      <c r="N50" s="5"/>
    </row>
    <row r="51" spans="1:9" ht="13.5">
      <c r="A51" s="118" t="s">
        <v>50</v>
      </c>
      <c r="B51" s="16">
        <v>0.267</v>
      </c>
      <c r="C51" s="59">
        <f>CASELOAD!G52</f>
        <v>0.029495050978641135</v>
      </c>
      <c r="D51" s="218" t="s">
        <v>408</v>
      </c>
      <c r="G51" s="16" t="s">
        <v>10</v>
      </c>
      <c r="H51" s="6" t="s">
        <v>101</v>
      </c>
      <c r="I51" s="17" t="s">
        <v>22</v>
      </c>
    </row>
    <row r="52" spans="1:9" ht="13.5">
      <c r="A52" s="118" t="s">
        <v>51</v>
      </c>
      <c r="B52" s="16">
        <v>0.611</v>
      </c>
      <c r="C52" s="59">
        <f>CASELOAD!G53</f>
        <v>0</v>
      </c>
      <c r="D52" s="218" t="s">
        <v>408</v>
      </c>
      <c r="G52" s="16">
        <v>0.5379999999999999</v>
      </c>
      <c r="H52" s="6">
        <f>CASELOAD!N53</f>
        <v>0.3173078896070586</v>
      </c>
      <c r="I52" s="218" t="s">
        <v>408</v>
      </c>
    </row>
    <row r="53" spans="1:9" ht="13.5">
      <c r="A53" s="118" t="s">
        <v>52</v>
      </c>
      <c r="B53" s="16">
        <v>0.10400000000000001</v>
      </c>
      <c r="C53" s="59">
        <f>CASELOAD!G54</f>
        <v>0</v>
      </c>
      <c r="D53" s="218" t="s">
        <v>408</v>
      </c>
      <c r="G53" s="16">
        <v>0.11</v>
      </c>
      <c r="H53" s="6">
        <f>CASELOAD!N54</f>
        <v>0.03929565533099366</v>
      </c>
      <c r="I53" s="218" t="s">
        <v>408</v>
      </c>
    </row>
    <row r="54" spans="1:9" ht="13.5">
      <c r="A54" s="118"/>
      <c r="B54" s="213" t="s">
        <v>101</v>
      </c>
      <c r="C54" s="58" t="s">
        <v>101</v>
      </c>
      <c r="D54" s="219"/>
      <c r="G54" s="213"/>
      <c r="H54" s="9" t="s">
        <v>101</v>
      </c>
      <c r="I54" s="219"/>
    </row>
    <row r="55" spans="1:9" ht="13.5">
      <c r="A55" s="118" t="s">
        <v>53</v>
      </c>
      <c r="B55" s="16">
        <v>0.055999999999999994</v>
      </c>
      <c r="C55" s="59">
        <f>CASELOAD!G56</f>
        <v>0</v>
      </c>
      <c r="D55" s="218" t="s">
        <v>408</v>
      </c>
      <c r="G55" s="16" t="s">
        <v>10</v>
      </c>
      <c r="H55" s="6" t="s">
        <v>101</v>
      </c>
      <c r="I55" s="17" t="s">
        <v>22</v>
      </c>
    </row>
    <row r="56" spans="1:9" ht="13.5">
      <c r="A56" s="118" t="s">
        <v>54</v>
      </c>
      <c r="B56" s="16">
        <v>0.24600000000000002</v>
      </c>
      <c r="C56" s="59">
        <f>CASELOAD!G57</f>
        <v>0.22938632062719655</v>
      </c>
      <c r="D56" s="218" t="s">
        <v>408</v>
      </c>
      <c r="G56" s="16">
        <v>0.938</v>
      </c>
      <c r="H56" s="6">
        <f>CASELOAD!N57</f>
        <v>0.6293863206271966</v>
      </c>
      <c r="I56" s="218" t="s">
        <v>408</v>
      </c>
    </row>
    <row r="57" spans="1:9" ht="13.5">
      <c r="A57" s="118" t="s">
        <v>55</v>
      </c>
      <c r="B57" s="16">
        <v>0.524</v>
      </c>
      <c r="C57" s="59">
        <f>CASELOAD!G58</f>
        <v>0.006815567941310552</v>
      </c>
      <c r="D57" s="218" t="s">
        <v>408</v>
      </c>
      <c r="G57" s="16">
        <v>0.547</v>
      </c>
      <c r="H57" s="6">
        <f>CASELOAD!N58</f>
        <v>0.4068155679413106</v>
      </c>
      <c r="I57" s="218" t="s">
        <v>408</v>
      </c>
    </row>
    <row r="58" spans="1:9" ht="13.5">
      <c r="A58" s="118" t="s">
        <v>56</v>
      </c>
      <c r="B58" s="16">
        <v>0.425</v>
      </c>
      <c r="C58" s="59">
        <f>CASELOAD!G59</f>
        <v>0.09260779163930838</v>
      </c>
      <c r="D58" s="218" t="s">
        <v>408</v>
      </c>
      <c r="G58" s="16" t="s">
        <v>10</v>
      </c>
      <c r="H58" s="6" t="s">
        <v>101</v>
      </c>
      <c r="I58" s="17" t="s">
        <v>22</v>
      </c>
    </row>
    <row r="59" spans="1:9" ht="13.5">
      <c r="A59" s="118" t="s">
        <v>57</v>
      </c>
      <c r="B59" s="16">
        <v>0.41200000000000003</v>
      </c>
      <c r="C59" s="59">
        <f>CASELOAD!G60</f>
        <v>0.07803651607072465</v>
      </c>
      <c r="D59" s="218" t="s">
        <v>408</v>
      </c>
      <c r="G59" s="16" t="s">
        <v>10</v>
      </c>
      <c r="H59" s="6" t="s">
        <v>101</v>
      </c>
      <c r="I59" s="17" t="s">
        <v>22</v>
      </c>
    </row>
    <row r="60" spans="1:9" ht="13.5">
      <c r="A60" s="118" t="s">
        <v>58</v>
      </c>
      <c r="B60" s="16">
        <v>0.308</v>
      </c>
      <c r="C60" s="59">
        <f>CASELOAD!G61</f>
        <v>0</v>
      </c>
      <c r="D60" s="218" t="s">
        <v>408</v>
      </c>
      <c r="G60" s="16" t="s">
        <v>10</v>
      </c>
      <c r="H60" s="6" t="s">
        <v>101</v>
      </c>
      <c r="I60" s="17" t="s">
        <v>22</v>
      </c>
    </row>
    <row r="61" spans="1:9" ht="13.5">
      <c r="A61" s="118" t="s">
        <v>59</v>
      </c>
      <c r="B61" s="16">
        <v>0.27899999999999997</v>
      </c>
      <c r="C61" s="59">
        <f>CASELOAD!G62</f>
        <v>0.11683085055261894</v>
      </c>
      <c r="D61" s="218" t="s">
        <v>408</v>
      </c>
      <c r="G61" s="16" t="s">
        <v>10</v>
      </c>
      <c r="H61" s="6" t="s">
        <v>101</v>
      </c>
      <c r="I61" s="17" t="s">
        <v>22</v>
      </c>
    </row>
    <row r="62" spans="1:9" ht="13.5">
      <c r="A62" s="118" t="s">
        <v>358</v>
      </c>
      <c r="B62" s="16">
        <v>0.214</v>
      </c>
      <c r="C62" s="59">
        <f>CASELOAD!G63</f>
        <v>0.08767379124299646</v>
      </c>
      <c r="D62" s="218" t="s">
        <v>408</v>
      </c>
      <c r="G62" s="16">
        <v>0.327</v>
      </c>
      <c r="H62" s="6">
        <f>CASELOAD!N63</f>
        <v>0.2433237616654702</v>
      </c>
      <c r="I62" s="218" t="s">
        <v>408</v>
      </c>
    </row>
    <row r="63" spans="1:9" ht="13.5">
      <c r="A63" s="118" t="s">
        <v>61</v>
      </c>
      <c r="B63" s="16">
        <v>0.177</v>
      </c>
      <c r="C63" s="59">
        <f>CASELOAD!G64</f>
        <v>0.06479357798165136</v>
      </c>
      <c r="D63" s="218" t="s">
        <v>408</v>
      </c>
      <c r="G63" s="16" t="s">
        <v>10</v>
      </c>
      <c r="H63" s="6" t="s">
        <v>101</v>
      </c>
      <c r="I63" s="17" t="s">
        <v>22</v>
      </c>
    </row>
    <row r="64" spans="1:9" ht="13.5">
      <c r="A64" s="118" t="s">
        <v>62</v>
      </c>
      <c r="B64" s="16">
        <v>0.429</v>
      </c>
      <c r="C64" s="59">
        <f>CASELOAD!G65</f>
        <v>0</v>
      </c>
      <c r="D64" s="218" t="s">
        <v>408</v>
      </c>
      <c r="G64" s="16" t="s">
        <v>10</v>
      </c>
      <c r="H64" s="6" t="s">
        <v>101</v>
      </c>
      <c r="I64" s="17" t="s">
        <v>22</v>
      </c>
    </row>
    <row r="65" spans="1:9" ht="13.5">
      <c r="A65" s="118"/>
      <c r="B65" s="213" t="s">
        <v>101</v>
      </c>
      <c r="C65" s="58" t="s">
        <v>101</v>
      </c>
      <c r="D65" s="219"/>
      <c r="G65" s="213"/>
      <c r="H65" s="9" t="s">
        <v>101</v>
      </c>
      <c r="I65" s="219"/>
    </row>
    <row r="66" spans="1:9" ht="13.5">
      <c r="A66" s="118" t="s">
        <v>63</v>
      </c>
      <c r="B66" s="16">
        <v>0.498</v>
      </c>
      <c r="C66" s="59">
        <f>CASELOAD!G67</f>
        <v>0.07005342303126239</v>
      </c>
      <c r="D66" s="218" t="s">
        <v>408</v>
      </c>
      <c r="G66" s="16">
        <v>0.507</v>
      </c>
      <c r="H66" s="6">
        <f>CASELOAD!N67</f>
        <v>0.4006841728025021</v>
      </c>
      <c r="I66" s="218" t="s">
        <v>408</v>
      </c>
    </row>
    <row r="67" spans="1:9" ht="13.5">
      <c r="A67" s="118" t="s">
        <v>64</v>
      </c>
      <c r="B67" s="16">
        <v>0.192</v>
      </c>
      <c r="C67" s="59">
        <f>CASELOAD!G68</f>
        <v>0</v>
      </c>
      <c r="D67" s="218" t="s">
        <v>408</v>
      </c>
      <c r="G67" s="16">
        <v>0.265</v>
      </c>
      <c r="H67" s="6">
        <f>CASELOAD!N68</f>
        <v>0.28359502482380317</v>
      </c>
      <c r="I67" s="218" t="s">
        <v>409</v>
      </c>
    </row>
    <row r="68" spans="1:9" ht="13.5">
      <c r="A68" s="118" t="s">
        <v>65</v>
      </c>
      <c r="B68" s="16">
        <v>0.6940000000000001</v>
      </c>
      <c r="C68" s="59">
        <f>CASELOAD!G69</f>
        <v>0</v>
      </c>
      <c r="D68" s="218" t="s">
        <v>408</v>
      </c>
      <c r="G68" s="16">
        <v>0.39299999999999996</v>
      </c>
      <c r="H68" s="6">
        <f>CASELOAD!N69</f>
        <v>0.36259293038167095</v>
      </c>
      <c r="I68" s="218" t="s">
        <v>408</v>
      </c>
    </row>
    <row r="69" spans="1:9" ht="14.25" thickBot="1">
      <c r="A69" s="119" t="s">
        <v>66</v>
      </c>
      <c r="B69" s="73">
        <v>0.8290000000000001</v>
      </c>
      <c r="C69" s="60">
        <f>CASELOAD!G70</f>
        <v>0</v>
      </c>
      <c r="D69" s="220" t="s">
        <v>408</v>
      </c>
      <c r="G69" s="73">
        <v>0.938</v>
      </c>
      <c r="H69" s="71">
        <f>CASELOAD!N70</f>
        <v>0</v>
      </c>
      <c r="I69" s="220" t="s">
        <v>408</v>
      </c>
    </row>
    <row r="71" ht="12.75">
      <c r="A71" s="2" t="s">
        <v>365</v>
      </c>
    </row>
    <row r="72" spans="1:2" ht="12.75">
      <c r="A72" s="66" t="s">
        <v>101</v>
      </c>
      <c r="B72" s="2"/>
    </row>
  </sheetData>
  <mergeCells count="4">
    <mergeCell ref="B6:D6"/>
    <mergeCell ref="A2:L2"/>
    <mergeCell ref="A3:L3"/>
    <mergeCell ref="A4:L4"/>
  </mergeCells>
  <printOptions horizontalCentered="1" verticalCentered="1"/>
  <pageMargins left="0.25" right="0.25" top="0.25" bottom="0.25" header="0" footer="0"/>
  <pageSetup fitToHeight="1" fitToWidth="1" horizontalDpi="600" verticalDpi="600" orientation="portrait" scale="76"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workbookViewId="0" topLeftCell="A1">
      <selection activeCell="A1" sqref="A1"/>
    </sheetView>
  </sheetViews>
  <sheetFormatPr defaultColWidth="9.140625" defaultRowHeight="12.75"/>
  <cols>
    <col min="1" max="1" width="17.8515625" style="0" customWidth="1"/>
    <col min="2" max="2" width="11.28125" style="0" customWidth="1"/>
    <col min="3" max="3" width="16.8515625" style="0" customWidth="1"/>
    <col min="4" max="4" width="12.7109375" style="0" customWidth="1"/>
    <col min="5" max="5" width="11.7109375" style="0" customWidth="1"/>
    <col min="6" max="6" width="12.00390625" style="0" customWidth="1"/>
    <col min="7" max="7" width="12.28125" style="0" customWidth="1"/>
    <col min="8" max="8" width="10.140625" style="0" customWidth="1"/>
    <col min="9" max="9" width="10.8515625" style="0" customWidth="1"/>
    <col min="10" max="10" width="9.28125" style="0" customWidth="1"/>
    <col min="11" max="11" width="11.00390625" style="0" customWidth="1"/>
    <col min="12" max="12" width="11.28125" style="0" customWidth="1"/>
    <col min="13" max="13" width="9.8515625" style="0" customWidth="1"/>
    <col min="14" max="14" width="12.140625" style="0" customWidth="1"/>
    <col min="15" max="15" width="12.7109375" style="0" customWidth="1"/>
    <col min="16" max="16" width="11.7109375" style="0" customWidth="1"/>
    <col min="17" max="17" width="13.28125" style="0" customWidth="1"/>
  </cols>
  <sheetData>
    <row r="1" ht="12.75">
      <c r="P1" s="22" t="s">
        <v>248</v>
      </c>
    </row>
    <row r="2" spans="1:16" ht="12.75">
      <c r="A2" s="226" t="s">
        <v>0</v>
      </c>
      <c r="B2" s="226"/>
      <c r="C2" s="226"/>
      <c r="D2" s="226"/>
      <c r="E2" s="226"/>
      <c r="F2" s="226"/>
      <c r="G2" s="226"/>
      <c r="H2" s="226"/>
      <c r="I2" s="226"/>
      <c r="J2" s="226"/>
      <c r="K2" s="226"/>
      <c r="L2" s="226"/>
      <c r="M2" s="226"/>
      <c r="N2" s="226"/>
      <c r="O2" s="226"/>
      <c r="P2" s="226"/>
    </row>
    <row r="3" spans="1:18" ht="12.75">
      <c r="A3" s="248" t="s">
        <v>352</v>
      </c>
      <c r="B3" s="248"/>
      <c r="C3" s="248"/>
      <c r="D3" s="248"/>
      <c r="E3" s="248"/>
      <c r="F3" s="248"/>
      <c r="G3" s="248"/>
      <c r="H3" s="248"/>
      <c r="I3" s="248"/>
      <c r="J3" s="248"/>
      <c r="K3" s="248"/>
      <c r="L3" s="248"/>
      <c r="M3" s="248"/>
      <c r="N3" s="248"/>
      <c r="O3" s="248"/>
      <c r="P3" s="248"/>
      <c r="Q3" s="248"/>
      <c r="R3" s="248"/>
    </row>
    <row r="4" spans="1:18" ht="12.75">
      <c r="A4" s="248"/>
      <c r="B4" s="248"/>
      <c r="C4" s="248"/>
      <c r="D4" s="248"/>
      <c r="E4" s="248"/>
      <c r="F4" s="248"/>
      <c r="G4" s="248"/>
      <c r="H4" s="248"/>
      <c r="I4" s="248"/>
      <c r="J4" s="248"/>
      <c r="K4" s="248"/>
      <c r="L4" s="248"/>
      <c r="M4" s="248"/>
      <c r="N4" s="248"/>
      <c r="O4" s="248"/>
      <c r="P4" s="248"/>
      <c r="Q4" s="248"/>
      <c r="R4" s="248"/>
    </row>
    <row r="5" spans="1:18" ht="12.75">
      <c r="A5" s="226" t="s">
        <v>354</v>
      </c>
      <c r="B5" s="226"/>
      <c r="C5" s="226"/>
      <c r="D5" s="226"/>
      <c r="E5" s="226"/>
      <c r="F5" s="226"/>
      <c r="G5" s="226"/>
      <c r="H5" s="226"/>
      <c r="I5" s="226"/>
      <c r="J5" s="226"/>
      <c r="K5" s="226"/>
      <c r="L5" s="226"/>
      <c r="M5" s="226"/>
      <c r="N5" s="226"/>
      <c r="O5" s="226"/>
      <c r="P5" s="226"/>
      <c r="Q5" s="226"/>
      <c r="R5" s="226"/>
    </row>
    <row r="7" ht="13.5" thickBot="1"/>
    <row r="8" spans="1:18" ht="12.75">
      <c r="A8" s="12"/>
      <c r="B8" s="7"/>
      <c r="C8" s="30" t="s">
        <v>179</v>
      </c>
      <c r="D8" s="138" t="s">
        <v>176</v>
      </c>
      <c r="E8" s="249" t="s">
        <v>175</v>
      </c>
      <c r="F8" s="250"/>
      <c r="G8" s="250"/>
      <c r="H8" s="250"/>
      <c r="I8" s="250"/>
      <c r="J8" s="250"/>
      <c r="K8" s="250"/>
      <c r="L8" s="250"/>
      <c r="M8" s="250"/>
      <c r="N8" s="250"/>
      <c r="O8" s="250"/>
      <c r="P8" s="250"/>
      <c r="Q8" s="250"/>
      <c r="R8" s="251"/>
    </row>
    <row r="9" spans="1:18" ht="13.5" customHeight="1" thickBot="1">
      <c r="A9" s="117"/>
      <c r="B9" s="24" t="s">
        <v>68</v>
      </c>
      <c r="C9" s="37" t="s">
        <v>180</v>
      </c>
      <c r="D9" s="139" t="s">
        <v>86</v>
      </c>
      <c r="E9" s="252"/>
      <c r="F9" s="253"/>
      <c r="G9" s="253"/>
      <c r="H9" s="253"/>
      <c r="I9" s="253"/>
      <c r="J9" s="253"/>
      <c r="K9" s="253"/>
      <c r="L9" s="253"/>
      <c r="M9" s="253"/>
      <c r="N9" s="253"/>
      <c r="O9" s="253"/>
      <c r="P9" s="253"/>
      <c r="Q9" s="253"/>
      <c r="R9" s="254"/>
    </row>
    <row r="10" spans="1:18" ht="12.75">
      <c r="A10" s="117"/>
      <c r="B10" s="31" t="s">
        <v>69</v>
      </c>
      <c r="C10" s="33" t="s">
        <v>74</v>
      </c>
      <c r="D10" s="33" t="s">
        <v>75</v>
      </c>
      <c r="E10" s="24"/>
      <c r="F10" s="116" t="s">
        <v>97</v>
      </c>
      <c r="G10" s="31" t="s">
        <v>97</v>
      </c>
      <c r="H10" s="24"/>
      <c r="I10" s="117"/>
      <c r="J10" s="24"/>
      <c r="K10" s="37"/>
      <c r="L10" s="24"/>
      <c r="M10" s="24"/>
      <c r="N10" s="32" t="s">
        <v>72</v>
      </c>
      <c r="O10" s="31" t="s">
        <v>73</v>
      </c>
      <c r="P10" s="37"/>
      <c r="Q10" s="140" t="s">
        <v>191</v>
      </c>
      <c r="R10" s="10"/>
    </row>
    <row r="11" spans="1:18" ht="12.75">
      <c r="A11" s="117"/>
      <c r="B11" s="31" t="s">
        <v>181</v>
      </c>
      <c r="C11" s="33" t="s">
        <v>181</v>
      </c>
      <c r="D11" s="33" t="s">
        <v>177</v>
      </c>
      <c r="E11" s="31" t="s">
        <v>76</v>
      </c>
      <c r="F11" s="31" t="s">
        <v>70</v>
      </c>
      <c r="G11" s="31" t="s">
        <v>71</v>
      </c>
      <c r="H11" s="31" t="s">
        <v>77</v>
      </c>
      <c r="I11" s="32" t="s">
        <v>78</v>
      </c>
      <c r="J11" s="31" t="s">
        <v>79</v>
      </c>
      <c r="K11" s="33" t="s">
        <v>80</v>
      </c>
      <c r="L11" s="31" t="s">
        <v>81</v>
      </c>
      <c r="M11" s="31" t="s">
        <v>82</v>
      </c>
      <c r="N11" s="32" t="s">
        <v>83</v>
      </c>
      <c r="O11" s="31" t="s">
        <v>84</v>
      </c>
      <c r="P11" s="37" t="s">
        <v>85</v>
      </c>
      <c r="Q11" s="140" t="s">
        <v>100</v>
      </c>
      <c r="R11" s="10"/>
    </row>
    <row r="12" spans="1:18" ht="13.5" thickBot="1">
      <c r="A12" s="120" t="s">
        <v>3</v>
      </c>
      <c r="B12" s="28" t="s">
        <v>193</v>
      </c>
      <c r="C12" s="121" t="s">
        <v>178</v>
      </c>
      <c r="D12" s="36" t="s">
        <v>178</v>
      </c>
      <c r="E12" s="28" t="s">
        <v>87</v>
      </c>
      <c r="F12" s="28" t="s">
        <v>87</v>
      </c>
      <c r="G12" s="28" t="s">
        <v>87</v>
      </c>
      <c r="H12" s="28" t="s">
        <v>88</v>
      </c>
      <c r="I12" s="35" t="s">
        <v>89</v>
      </c>
      <c r="J12" s="28" t="s">
        <v>90</v>
      </c>
      <c r="K12" s="36" t="s">
        <v>91</v>
      </c>
      <c r="L12" s="28" t="s">
        <v>72</v>
      </c>
      <c r="M12" s="28" t="s">
        <v>89</v>
      </c>
      <c r="N12" s="35" t="s">
        <v>87</v>
      </c>
      <c r="O12" s="28" t="s">
        <v>92</v>
      </c>
      <c r="P12" s="37" t="s">
        <v>93</v>
      </c>
      <c r="Q12" s="141" t="s">
        <v>192</v>
      </c>
      <c r="R12" s="25" t="s">
        <v>190</v>
      </c>
    </row>
    <row r="13" spans="1:18" ht="12.75">
      <c r="A13" s="24" t="s">
        <v>7</v>
      </c>
      <c r="B13" s="19">
        <f>SUM(B15:B78)</f>
        <v>37571</v>
      </c>
      <c r="C13" s="19">
        <f>SUM(C15:C78)</f>
        <v>30252</v>
      </c>
      <c r="D13" s="19">
        <f>SUM(D15:D78)</f>
        <v>14974</v>
      </c>
      <c r="E13" s="68">
        <f>IF($D13&gt;0,TPWRKACT!E12/(2*$D13)," ")</f>
        <v>0.4283424602644584</v>
      </c>
      <c r="F13" s="68">
        <f>IF($D13&gt;0,TPWRKACT!F12/(2*$D13)," ")</f>
        <v>0.006010418057967143</v>
      </c>
      <c r="G13" s="68">
        <f>IF($D13&gt;0,TPWRKACT!G12/(2*$D13)," ")</f>
        <v>0.008114064378255643</v>
      </c>
      <c r="H13" s="68">
        <f>IF($D13&gt;0,TPWRKACT!H12/(2*$D13)," ")</f>
        <v>0.09733538132763457</v>
      </c>
      <c r="I13" s="68">
        <f>IF($D13&gt;0,TPWRKACT!I12/(2*$D13)," ")</f>
        <v>0.0008681714972619207</v>
      </c>
      <c r="J13" s="68">
        <f>IF($D13&gt;0,TPWRKACT!J12/(2*$D13)," ")</f>
        <v>0.1271871243488714</v>
      </c>
      <c r="K13" s="68">
        <f>IF($D13&gt;0,TPWRKACT!K12/(2*$D13)," ")</f>
        <v>0.13586883932149058</v>
      </c>
      <c r="L13" s="68">
        <f>IF($D13&gt;0,TPWRKACT!L12/(2*$D13)," ")</f>
        <v>0.05325898223587552</v>
      </c>
      <c r="M13" s="68">
        <f>IF($D13&gt;0,TPWRKACT!M12/(2*$D13)," ")</f>
        <v>0.012889007613196207</v>
      </c>
      <c r="N13" s="68">
        <f>IF($D13&gt;0,TPWRKACT!N12/(2*$D13)," ")</f>
        <v>0.00798049953252304</v>
      </c>
      <c r="O13" s="68">
        <f>IF($D13&gt;0,TPWRKACT!O12/(2*$D13)," ")</f>
        <v>0.020936289568585547</v>
      </c>
      <c r="P13" s="68">
        <f>IF($D13&gt;0,TPWRKACT!P12/(2*$D13)," ")</f>
        <v>0.00010017363429945239</v>
      </c>
      <c r="Q13" s="142">
        <f>IF($D13&gt;0,TPWRKACT!Q12/(2*$D13)," ")</f>
        <v>0.07813543475357286</v>
      </c>
      <c r="R13" s="68">
        <f>IF($D13&gt;0,TPWRKACT!R12/(2*$D13)," ")</f>
        <v>0.04170562308000534</v>
      </c>
    </row>
    <row r="14" spans="1:18" ht="12.75">
      <c r="A14" s="24"/>
      <c r="B14" s="20"/>
      <c r="C14" s="20"/>
      <c r="D14" s="20"/>
      <c r="E14" s="72"/>
      <c r="F14" s="72"/>
      <c r="G14" s="72"/>
      <c r="H14" s="72"/>
      <c r="I14" s="72"/>
      <c r="J14" s="72"/>
      <c r="K14" s="72"/>
      <c r="L14" s="72"/>
      <c r="M14" s="72"/>
      <c r="N14" s="72"/>
      <c r="O14" s="72"/>
      <c r="P14" s="72"/>
      <c r="R14" s="10"/>
    </row>
    <row r="15" spans="1:18" ht="12.75">
      <c r="A15" s="24" t="s">
        <v>8</v>
      </c>
      <c r="B15" s="21">
        <f>TPWRKACT!B14</f>
        <v>42</v>
      </c>
      <c r="C15" s="165">
        <f>TPWRKACT!C14</f>
        <v>0</v>
      </c>
      <c r="D15" s="165">
        <f>TPWRKACT!D14</f>
        <v>0</v>
      </c>
      <c r="E15" s="69" t="str">
        <f>IF($D15&gt;0,TPWRKACT!E14/(2*$D15)," ")</f>
        <v> </v>
      </c>
      <c r="F15" s="69" t="str">
        <f>IF($D15&gt;0,TPWRKACT!F14/(2*$D15)," ")</f>
        <v> </v>
      </c>
      <c r="G15" s="69" t="str">
        <f>IF($D15&gt;0,TPWRKACT!G14/(2*$D15)," ")</f>
        <v> </v>
      </c>
      <c r="H15" s="69" t="str">
        <f>IF($D15&gt;0,TPWRKACT!H14/(2*$D15)," ")</f>
        <v> </v>
      </c>
      <c r="I15" s="69" t="str">
        <f>IF($D15&gt;0,TPWRKACT!I14/(2*$D15)," ")</f>
        <v> </v>
      </c>
      <c r="J15" s="69" t="str">
        <f>IF($D15&gt;0,TPWRKACT!J14/(2*$D15)," ")</f>
        <v> </v>
      </c>
      <c r="K15" s="69" t="str">
        <f>IF($D15&gt;0,TPWRKACT!K14/(2*$D15)," ")</f>
        <v> </v>
      </c>
      <c r="L15" s="69" t="str">
        <f>IF($D15&gt;0,TPWRKACT!L14/(2*$D15)," ")</f>
        <v> </v>
      </c>
      <c r="M15" s="69" t="str">
        <f>IF($D15&gt;0,TPWRKACT!M14/(2*$D15)," ")</f>
        <v> </v>
      </c>
      <c r="N15" s="69" t="str">
        <f>IF($D15&gt;0,TPWRKACT!N14/(2*$D15)," ")</f>
        <v> </v>
      </c>
      <c r="O15" s="69" t="str">
        <f>IF($D15&gt;0,TPWRKACT!O14/(2*$D15)," ")</f>
        <v> </v>
      </c>
      <c r="P15" s="69" t="str">
        <f>IF($D15&gt;0,TPWRKACT!P14/(2*$D15)," ")</f>
        <v> </v>
      </c>
      <c r="Q15" s="143" t="str">
        <f>IF($D15&gt;0,TPWRKACT!Q14/(2*$D15)," ")</f>
        <v> </v>
      </c>
      <c r="R15" s="69" t="str">
        <f>IF($D15&gt;0,TPWRKACT!R14/(2*$D15)," ")</f>
        <v> </v>
      </c>
    </row>
    <row r="16" spans="1:18" ht="12.75">
      <c r="A16" s="24" t="s">
        <v>9</v>
      </c>
      <c r="B16" s="21">
        <f>TPWRKACT!B15</f>
        <v>783</v>
      </c>
      <c r="C16" s="165">
        <f>TPWRKACT!C15</f>
        <v>547</v>
      </c>
      <c r="D16" s="165">
        <f>TPWRKACT!D15</f>
        <v>244</v>
      </c>
      <c r="E16" s="69">
        <f>IF($D16&gt;0,TPWRKACT!E15/(2*$D16)," ")</f>
        <v>0.5368852459016393</v>
      </c>
      <c r="F16" s="69">
        <f>IF($D16&gt;0,TPWRKACT!F15/(2*$D16)," ")</f>
        <v>0</v>
      </c>
      <c r="G16" s="69">
        <f>IF($D16&gt;0,TPWRKACT!G15/(2*$D16)," ")</f>
        <v>0</v>
      </c>
      <c r="H16" s="69">
        <f>IF($D16&gt;0,TPWRKACT!H15/(2*$D16)," ")</f>
        <v>0.004098360655737705</v>
      </c>
      <c r="I16" s="69">
        <f>IF($D16&gt;0,TPWRKACT!I15/(2*$D16)," ")</f>
        <v>0.004098360655737705</v>
      </c>
      <c r="J16" s="69">
        <f>IF($D16&gt;0,TPWRKACT!J15/(2*$D16)," ")</f>
        <v>0.18032786885245902</v>
      </c>
      <c r="K16" s="69">
        <f>IF($D16&gt;0,TPWRKACT!K15/(2*$D16)," ")</f>
        <v>0.0860655737704918</v>
      </c>
      <c r="L16" s="69">
        <f>IF($D16&gt;0,TPWRKACT!L15/(2*$D16)," ")</f>
        <v>0.16598360655737704</v>
      </c>
      <c r="M16" s="69">
        <f>IF($D16&gt;0,TPWRKACT!M15/(2*$D16)," ")</f>
        <v>0</v>
      </c>
      <c r="N16" s="69">
        <f>IF($D16&gt;0,TPWRKACT!N15/(2*$D16)," ")</f>
        <v>0</v>
      </c>
      <c r="O16" s="69">
        <f>IF($D16&gt;0,TPWRKACT!O15/(2*$D16)," ")</f>
        <v>0.010245901639344262</v>
      </c>
      <c r="P16" s="69">
        <f>IF($D16&gt;0,TPWRKACT!P15/(2*$D16)," ")</f>
        <v>0</v>
      </c>
      <c r="Q16" s="143">
        <f>IF($D16&gt;0,TPWRKACT!Q15/(2*$D16)," ")</f>
        <v>0</v>
      </c>
      <c r="R16" s="69">
        <f>IF($D16&gt;0,TPWRKACT!R15/(2*$D16)," ")</f>
        <v>0.07581967213114754</v>
      </c>
    </row>
    <row r="17" spans="1:18" ht="12.75">
      <c r="A17" s="24" t="s">
        <v>12</v>
      </c>
      <c r="B17" s="21">
        <f>TPWRKACT!B16</f>
        <v>535</v>
      </c>
      <c r="C17" s="165">
        <f>TPWRKACT!C16</f>
        <v>464</v>
      </c>
      <c r="D17" s="165">
        <f>TPWRKACT!D16</f>
        <v>242</v>
      </c>
      <c r="E17" s="69">
        <f>IF($D17&gt;0,TPWRKACT!E16/(2*$D17)," ")</f>
        <v>0.5082644628099173</v>
      </c>
      <c r="F17" s="69">
        <f>IF($D17&gt;0,TPWRKACT!F16/(2*$D17)," ")</f>
        <v>0</v>
      </c>
      <c r="G17" s="69">
        <f>IF($D17&gt;0,TPWRKACT!G16/(2*$D17)," ")</f>
        <v>0</v>
      </c>
      <c r="H17" s="69">
        <f>IF($D17&gt;0,TPWRKACT!H16/(2*$D17)," ")</f>
        <v>0.16942148760330578</v>
      </c>
      <c r="I17" s="69">
        <f>IF($D17&gt;0,TPWRKACT!I16/(2*$D17)," ")</f>
        <v>0</v>
      </c>
      <c r="J17" s="69">
        <f>IF($D17&gt;0,TPWRKACT!J16/(2*$D17)," ")</f>
        <v>0.4318181818181818</v>
      </c>
      <c r="K17" s="69">
        <f>IF($D17&gt;0,TPWRKACT!K16/(2*$D17)," ")</f>
        <v>0.010330578512396695</v>
      </c>
      <c r="L17" s="69">
        <f>IF($D17&gt;0,TPWRKACT!L16/(2*$D17)," ")</f>
        <v>0.05578512396694215</v>
      </c>
      <c r="M17" s="69">
        <f>IF($D17&gt;0,TPWRKACT!M16/(2*$D17)," ")</f>
        <v>0.002066115702479339</v>
      </c>
      <c r="N17" s="69">
        <f>IF($D17&gt;0,TPWRKACT!N16/(2*$D17)," ")</f>
        <v>0.004132231404958678</v>
      </c>
      <c r="O17" s="69">
        <f>IF($D17&gt;0,TPWRKACT!O16/(2*$D17)," ")</f>
        <v>0.012396694214876033</v>
      </c>
      <c r="P17" s="69">
        <f>IF($D17&gt;0,TPWRKACT!P16/(2*$D17)," ")</f>
        <v>0</v>
      </c>
      <c r="Q17" s="143">
        <f>IF($D17&gt;0,TPWRKACT!Q16/(2*$D17)," ")</f>
        <v>0</v>
      </c>
      <c r="R17" s="69">
        <f>IF($D17&gt;0,TPWRKACT!R16/(2*$D17)," ")</f>
        <v>0</v>
      </c>
    </row>
    <row r="18" spans="1:18" ht="12.75">
      <c r="A18" s="24" t="s">
        <v>14</v>
      </c>
      <c r="B18" s="21">
        <f>TPWRKACT!B17</f>
        <v>239</v>
      </c>
      <c r="C18" s="165">
        <f>TPWRKACT!C17</f>
        <v>211</v>
      </c>
      <c r="D18" s="165">
        <f>TPWRKACT!D17</f>
        <v>57</v>
      </c>
      <c r="E18" s="69">
        <f>IF($D18&gt;0,TPWRKACT!E17/(2*$D18)," ")</f>
        <v>0.34210526315789475</v>
      </c>
      <c r="F18" s="69">
        <f>IF($D18&gt;0,TPWRKACT!F17/(2*$D18)," ")</f>
        <v>0.008771929824561403</v>
      </c>
      <c r="G18" s="69">
        <f>IF($D18&gt;0,TPWRKACT!G17/(2*$D18)," ")</f>
        <v>0.008771929824561403</v>
      </c>
      <c r="H18" s="69">
        <f>IF($D18&gt;0,TPWRKACT!H17/(2*$D18)," ")</f>
        <v>0.03508771929824561</v>
      </c>
      <c r="I18" s="69">
        <f>IF($D18&gt;0,TPWRKACT!I17/(2*$D18)," ")</f>
        <v>0.017543859649122806</v>
      </c>
      <c r="J18" s="69">
        <f>IF($D18&gt;0,TPWRKACT!J17/(2*$D18)," ")</f>
        <v>0.16666666666666666</v>
      </c>
      <c r="K18" s="69">
        <f>IF($D18&gt;0,TPWRKACT!K17/(2*$D18)," ")</f>
        <v>0</v>
      </c>
      <c r="L18" s="69">
        <f>IF($D18&gt;0,TPWRKACT!L17/(2*$D18)," ")</f>
        <v>0.21929824561403508</v>
      </c>
      <c r="M18" s="69">
        <f>IF($D18&gt;0,TPWRKACT!M17/(2*$D18)," ")</f>
        <v>0.008771929824561403</v>
      </c>
      <c r="N18" s="69">
        <f>IF($D18&gt;0,TPWRKACT!N17/(2*$D18)," ")</f>
        <v>0</v>
      </c>
      <c r="O18" s="69">
        <f>IF($D18&gt;0,TPWRKACT!O17/(2*$D18)," ")</f>
        <v>0</v>
      </c>
      <c r="P18" s="69">
        <f>IF($D18&gt;0,TPWRKACT!P17/(2*$D18)," ")</f>
        <v>0</v>
      </c>
      <c r="Q18" s="143">
        <f>IF($D18&gt;0,TPWRKACT!Q17/(2*$D18)," ")</f>
        <v>0</v>
      </c>
      <c r="R18" s="69">
        <f>IF($D18&gt;0,TPWRKACT!R17/(2*$D18)," ")</f>
        <v>0</v>
      </c>
    </row>
    <row r="19" spans="1:18" ht="12.75">
      <c r="A19" s="24" t="s">
        <v>15</v>
      </c>
      <c r="B19" s="21">
        <f>TPWRKACT!B18</f>
        <v>0</v>
      </c>
      <c r="C19" s="165">
        <f>TPWRKACT!C18</f>
        <v>0</v>
      </c>
      <c r="D19" s="165">
        <f>TPWRKACT!D18</f>
        <v>0</v>
      </c>
      <c r="E19" s="69" t="str">
        <f>IF($D19&gt;0,TPWRKACT!E18/(2*$D19)," ")</f>
        <v> </v>
      </c>
      <c r="F19" s="69" t="str">
        <f>IF($D19&gt;0,TPWRKACT!F18/(2*$D19)," ")</f>
        <v> </v>
      </c>
      <c r="G19" s="69" t="str">
        <f>IF($D19&gt;0,TPWRKACT!G18/(2*$D19)," ")</f>
        <v> </v>
      </c>
      <c r="H19" s="69" t="str">
        <f>IF($D19&gt;0,TPWRKACT!H18/(2*$D19)," ")</f>
        <v> </v>
      </c>
      <c r="I19" s="69" t="str">
        <f>IF($D19&gt;0,TPWRKACT!I18/(2*$D19)," ")</f>
        <v> </v>
      </c>
      <c r="J19" s="69" t="str">
        <f>IF($D19&gt;0,TPWRKACT!J18/(2*$D19)," ")</f>
        <v> </v>
      </c>
      <c r="K19" s="69" t="str">
        <f>IF($D19&gt;0,TPWRKACT!K18/(2*$D19)," ")</f>
        <v> </v>
      </c>
      <c r="L19" s="69" t="str">
        <f>IF($D19&gt;0,TPWRKACT!L18/(2*$D19)," ")</f>
        <v> </v>
      </c>
      <c r="M19" s="69" t="str">
        <f>IF($D19&gt;0,TPWRKACT!M18/(2*$D19)," ")</f>
        <v> </v>
      </c>
      <c r="N19" s="69" t="str">
        <f>IF($D19&gt;0,TPWRKACT!N18/(2*$D19)," ")</f>
        <v> </v>
      </c>
      <c r="O19" s="69" t="str">
        <f>IF($D19&gt;0,TPWRKACT!O18/(2*$D19)," ")</f>
        <v> </v>
      </c>
      <c r="P19" s="69" t="str">
        <f>IF($D19&gt;0,TPWRKACT!P18/(2*$D19)," ")</f>
        <v> </v>
      </c>
      <c r="Q19" s="143" t="str">
        <f>IF($D19&gt;0,TPWRKACT!Q18/(2*$D19)," ")</f>
        <v> </v>
      </c>
      <c r="R19" s="69" t="str">
        <f>IF($D19&gt;0,TPWRKACT!R18/(2*$D19)," ")</f>
        <v> </v>
      </c>
    </row>
    <row r="20" spans="1:18" ht="12.75">
      <c r="A20" s="24"/>
      <c r="B20" s="21">
        <f>TPWRKACT!B19</f>
        <v>0</v>
      </c>
      <c r="C20" s="165">
        <f>TPWRKACT!C19</f>
        <v>0</v>
      </c>
      <c r="D20" s="165">
        <f>TPWRKACT!D19</f>
        <v>0</v>
      </c>
      <c r="E20" s="69"/>
      <c r="F20" s="69"/>
      <c r="G20" s="69"/>
      <c r="H20" s="69"/>
      <c r="I20" s="69"/>
      <c r="J20" s="69"/>
      <c r="K20" s="69"/>
      <c r="L20" s="69"/>
      <c r="M20" s="69"/>
      <c r="N20" s="69"/>
      <c r="O20" s="69"/>
      <c r="P20" s="69"/>
      <c r="Q20" s="143"/>
      <c r="R20" s="69"/>
    </row>
    <row r="21" spans="1:18" ht="12.75">
      <c r="A21" s="24" t="s">
        <v>17</v>
      </c>
      <c r="B21" s="21">
        <f>TPWRKACT!B20</f>
        <v>613</v>
      </c>
      <c r="C21" s="165">
        <f>TPWRKACT!C20</f>
        <v>454</v>
      </c>
      <c r="D21" s="165">
        <f>TPWRKACT!D20</f>
        <v>205</v>
      </c>
      <c r="E21" s="69">
        <f>IF($D21&gt;0,TPWRKACT!E20/(2*$D21)," ")</f>
        <v>0.5024390243902439</v>
      </c>
      <c r="F21" s="69">
        <f>IF($D21&gt;0,TPWRKACT!F20/(2*$D21)," ")</f>
        <v>0</v>
      </c>
      <c r="G21" s="69">
        <f>IF($D21&gt;0,TPWRKACT!G20/(2*$D21)," ")</f>
        <v>0.014634146341463415</v>
      </c>
      <c r="H21" s="69">
        <f>IF($D21&gt;0,TPWRKACT!H20/(2*$D21)," ")</f>
        <v>0.06585365853658537</v>
      </c>
      <c r="I21" s="69">
        <f>IF($D21&gt;0,TPWRKACT!I20/(2*$D21)," ")</f>
        <v>0</v>
      </c>
      <c r="J21" s="69">
        <f>IF($D21&gt;0,TPWRKACT!J20/(2*$D21)," ")</f>
        <v>0.10975609756097561</v>
      </c>
      <c r="K21" s="69">
        <f>IF($D21&gt;0,TPWRKACT!K20/(2*$D21)," ")</f>
        <v>0.2121951219512195</v>
      </c>
      <c r="L21" s="69">
        <f>IF($D21&gt;0,TPWRKACT!L20/(2*$D21)," ")</f>
        <v>0.12926829268292683</v>
      </c>
      <c r="M21" s="69">
        <f>IF($D21&gt;0,TPWRKACT!M20/(2*$D21)," ")</f>
        <v>0</v>
      </c>
      <c r="N21" s="69">
        <f>IF($D21&gt;0,TPWRKACT!N20/(2*$D21)," ")</f>
        <v>0.01707317073170732</v>
      </c>
      <c r="O21" s="69">
        <f>IF($D21&gt;0,TPWRKACT!O20/(2*$D21)," ")</f>
        <v>0.06829268292682927</v>
      </c>
      <c r="P21" s="69">
        <f>IF($D21&gt;0,TPWRKACT!P20/(2*$D21)," ")</f>
        <v>0</v>
      </c>
      <c r="Q21" s="143">
        <f>IF($D21&gt;0,TPWRKACT!Q20/(2*$D21)," ")</f>
        <v>0</v>
      </c>
      <c r="R21" s="69">
        <f>IF($D21&gt;0,TPWRKACT!R20/(2*$D21)," ")</f>
        <v>0</v>
      </c>
    </row>
    <row r="22" spans="1:18" ht="12.75">
      <c r="A22" s="24" t="s">
        <v>18</v>
      </c>
      <c r="B22" s="21">
        <f>TPWRKACT!B21</f>
        <v>0</v>
      </c>
      <c r="C22" s="165">
        <f>TPWRKACT!C21</f>
        <v>0</v>
      </c>
      <c r="D22" s="165">
        <f>TPWRKACT!D21</f>
        <v>0</v>
      </c>
      <c r="E22" s="69" t="str">
        <f>IF($D22&gt;0,TPWRKACT!E21/(2*$D22)," ")</f>
        <v> </v>
      </c>
      <c r="F22" s="69" t="str">
        <f>IF($D22&gt;0,TPWRKACT!F21/(2*$D22)," ")</f>
        <v> </v>
      </c>
      <c r="G22" s="69" t="str">
        <f>IF($D22&gt;0,TPWRKACT!G21/(2*$D22)," ")</f>
        <v> </v>
      </c>
      <c r="H22" s="69" t="str">
        <f>IF($D22&gt;0,TPWRKACT!H21/(2*$D22)," ")</f>
        <v> </v>
      </c>
      <c r="I22" s="69" t="str">
        <f>IF($D22&gt;0,TPWRKACT!I21/(2*$D22)," ")</f>
        <v> </v>
      </c>
      <c r="J22" s="69" t="str">
        <f>IF($D22&gt;0,TPWRKACT!J21/(2*$D22)," ")</f>
        <v> </v>
      </c>
      <c r="K22" s="69" t="str">
        <f>IF($D22&gt;0,TPWRKACT!K21/(2*$D22)," ")</f>
        <v> </v>
      </c>
      <c r="L22" s="69" t="str">
        <f>IF($D22&gt;0,TPWRKACT!L21/(2*$D22)," ")</f>
        <v> </v>
      </c>
      <c r="M22" s="69" t="str">
        <f>IF($D22&gt;0,TPWRKACT!M21/(2*$D22)," ")</f>
        <v> </v>
      </c>
      <c r="N22" s="69" t="str">
        <f>IF($D22&gt;0,TPWRKACT!N21/(2*$D22)," ")</f>
        <v> </v>
      </c>
      <c r="O22" s="69" t="str">
        <f>IF($D22&gt;0,TPWRKACT!O21/(2*$D22)," ")</f>
        <v> </v>
      </c>
      <c r="P22" s="69" t="str">
        <f>IF($D22&gt;0,TPWRKACT!P21/(2*$D22)," ")</f>
        <v> </v>
      </c>
      <c r="Q22" s="143" t="str">
        <f>IF($D22&gt;0,TPWRKACT!Q21/(2*$D22)," ")</f>
        <v> </v>
      </c>
      <c r="R22" s="69" t="str">
        <f>IF($D22&gt;0,TPWRKACT!R21/(2*$D22)," ")</f>
        <v> </v>
      </c>
    </row>
    <row r="23" spans="1:18" ht="12.75">
      <c r="A23" s="24" t="s">
        <v>19</v>
      </c>
      <c r="B23" s="21">
        <f>TPWRKACT!B22</f>
        <v>0</v>
      </c>
      <c r="C23" s="165">
        <f>TPWRKACT!C22</f>
        <v>0</v>
      </c>
      <c r="D23" s="165">
        <f>TPWRKACT!D22</f>
        <v>0</v>
      </c>
      <c r="E23" s="69" t="str">
        <f>IF($D23&gt;0,TPWRKACT!E22/(2*$D23)," ")</f>
        <v> </v>
      </c>
      <c r="F23" s="69" t="str">
        <f>IF($D23&gt;0,TPWRKACT!F22/(2*$D23)," ")</f>
        <v> </v>
      </c>
      <c r="G23" s="69" t="str">
        <f>IF($D23&gt;0,TPWRKACT!G22/(2*$D23)," ")</f>
        <v> </v>
      </c>
      <c r="H23" s="69" t="str">
        <f>IF($D23&gt;0,TPWRKACT!H22/(2*$D23)," ")</f>
        <v> </v>
      </c>
      <c r="I23" s="69" t="str">
        <f>IF($D23&gt;0,TPWRKACT!I22/(2*$D23)," ")</f>
        <v> </v>
      </c>
      <c r="J23" s="69" t="str">
        <f>IF($D23&gt;0,TPWRKACT!J22/(2*$D23)," ")</f>
        <v> </v>
      </c>
      <c r="K23" s="69" t="str">
        <f>IF($D23&gt;0,TPWRKACT!K22/(2*$D23)," ")</f>
        <v> </v>
      </c>
      <c r="L23" s="69" t="str">
        <f>IF($D23&gt;0,TPWRKACT!L22/(2*$D23)," ")</f>
        <v> </v>
      </c>
      <c r="M23" s="69" t="str">
        <f>IF($D23&gt;0,TPWRKACT!M22/(2*$D23)," ")</f>
        <v> </v>
      </c>
      <c r="N23" s="69" t="str">
        <f>IF($D23&gt;0,TPWRKACT!N22/(2*$D23)," ")</f>
        <v> </v>
      </c>
      <c r="O23" s="69" t="str">
        <f>IF($D23&gt;0,TPWRKACT!O22/(2*$D23)," ")</f>
        <v> </v>
      </c>
      <c r="P23" s="69" t="str">
        <f>IF($D23&gt;0,TPWRKACT!P22/(2*$D23)," ")</f>
        <v> </v>
      </c>
      <c r="Q23" s="143" t="str">
        <f>IF($D23&gt;0,TPWRKACT!Q22/(2*$D23)," ")</f>
        <v> </v>
      </c>
      <c r="R23" s="69" t="str">
        <f>IF($D23&gt;0,TPWRKACT!R22/(2*$D23)," ")</f>
        <v> </v>
      </c>
    </row>
    <row r="24" spans="1:18" ht="12.75">
      <c r="A24" s="24" t="s">
        <v>20</v>
      </c>
      <c r="B24" s="170">
        <f>TPWRKACT!B23</f>
        <v>109</v>
      </c>
      <c r="C24" s="165">
        <f>TPWRKACT!C23</f>
        <v>107</v>
      </c>
      <c r="D24" s="165">
        <f>TPWRKACT!D23</f>
        <v>14</v>
      </c>
      <c r="E24" s="69">
        <f>IF($D24&gt;0,TPWRKACT!E23/(2*$D24)," ")</f>
        <v>0.5357142857142857</v>
      </c>
      <c r="F24" s="69">
        <f>IF($D24&gt;0,TPWRKACT!F23/(2*$D24)," ")</f>
        <v>0</v>
      </c>
      <c r="G24" s="69">
        <f>IF($D24&gt;0,TPWRKACT!G23/(2*$D24)," ")</f>
        <v>0</v>
      </c>
      <c r="H24" s="69">
        <f>IF($D24&gt;0,TPWRKACT!H23/(2*$D24)," ")</f>
        <v>0.03571428571428571</v>
      </c>
      <c r="I24" s="69">
        <f>IF($D24&gt;0,TPWRKACT!I23/(2*$D24)," ")</f>
        <v>0</v>
      </c>
      <c r="J24" s="69">
        <f>IF($D24&gt;0,TPWRKACT!J23/(2*$D24)," ")</f>
        <v>0.03571428571428571</v>
      </c>
      <c r="K24" s="69">
        <f>IF($D24&gt;0,TPWRKACT!K23/(2*$D24)," ")</f>
        <v>0</v>
      </c>
      <c r="L24" s="69">
        <f>IF($D24&gt;0,TPWRKACT!L23/(2*$D24)," ")</f>
        <v>0</v>
      </c>
      <c r="M24" s="69">
        <f>IF($D24&gt;0,TPWRKACT!M23/(2*$D24)," ")</f>
        <v>0</v>
      </c>
      <c r="N24" s="69">
        <f>IF($D24&gt;0,TPWRKACT!N23/(2*$D24)," ")</f>
        <v>0</v>
      </c>
      <c r="O24" s="69">
        <f>IF($D24&gt;0,TPWRKACT!O23/(2*$D24)," ")</f>
        <v>0</v>
      </c>
      <c r="P24" s="69">
        <f>IF($D24&gt;0,TPWRKACT!P23/(2*$D24)," ")</f>
        <v>0</v>
      </c>
      <c r="Q24" s="143">
        <f>IF($D24&gt;0,TPWRKACT!Q23/(2*$D24)," ")</f>
        <v>0</v>
      </c>
      <c r="R24" s="69">
        <f>IF($D24&gt;0,TPWRKACT!R23/(2*$D24)," ")</f>
        <v>0.03571428571428571</v>
      </c>
    </row>
    <row r="25" spans="1:18" ht="12.75">
      <c r="A25" s="24" t="s">
        <v>21</v>
      </c>
      <c r="B25" s="21">
        <f>TPWRKACT!B24</f>
        <v>0</v>
      </c>
      <c r="C25" s="165">
        <f>TPWRKACT!C24</f>
        <v>0</v>
      </c>
      <c r="D25" s="165">
        <f>TPWRKACT!D24</f>
        <v>0</v>
      </c>
      <c r="E25" s="69" t="str">
        <f>IF($D25&gt;0,TPWRKACT!E24/(2*$D25)," ")</f>
        <v> </v>
      </c>
      <c r="F25" s="69" t="str">
        <f>IF($D25&gt;0,TPWRKACT!F24/(2*$D25)," ")</f>
        <v> </v>
      </c>
      <c r="G25" s="69" t="str">
        <f>IF($D25&gt;0,TPWRKACT!G24/(2*$D25)," ")</f>
        <v> </v>
      </c>
      <c r="H25" s="69" t="str">
        <f>IF($D25&gt;0,TPWRKACT!H24/(2*$D25)," ")</f>
        <v> </v>
      </c>
      <c r="I25" s="69" t="str">
        <f>IF($D25&gt;0,TPWRKACT!I24/(2*$D25)," ")</f>
        <v> </v>
      </c>
      <c r="J25" s="69" t="str">
        <f>IF($D25&gt;0,TPWRKACT!J24/(2*$D25)," ")</f>
        <v> </v>
      </c>
      <c r="K25" s="69" t="str">
        <f>IF($D25&gt;0,TPWRKACT!K24/(2*$D25)," ")</f>
        <v> </v>
      </c>
      <c r="L25" s="69" t="str">
        <f>IF($D25&gt;0,TPWRKACT!L24/(2*$D25)," ")</f>
        <v> </v>
      </c>
      <c r="M25" s="69" t="str">
        <f>IF($D25&gt;0,TPWRKACT!M24/(2*$D25)," ")</f>
        <v> </v>
      </c>
      <c r="N25" s="69" t="str">
        <f>IF($D25&gt;0,TPWRKACT!N24/(2*$D25)," ")</f>
        <v> </v>
      </c>
      <c r="O25" s="69" t="str">
        <f>IF($D25&gt;0,TPWRKACT!O24/(2*$D25)," ")</f>
        <v> </v>
      </c>
      <c r="P25" s="69" t="str">
        <f>IF($D25&gt;0,TPWRKACT!P24/(2*$D25)," ")</f>
        <v> </v>
      </c>
      <c r="Q25" s="143" t="str">
        <f>IF($D25&gt;0,TPWRKACT!Q24/(2*$D25)," ")</f>
        <v> </v>
      </c>
      <c r="R25" s="69" t="str">
        <f>IF($D25&gt;0,TPWRKACT!R24/(2*$D25)," ")</f>
        <v> </v>
      </c>
    </row>
    <row r="26" spans="1:18" ht="12.75">
      <c r="A26" s="24"/>
      <c r="B26" s="21">
        <f>TPWRKACT!B25</f>
        <v>0</v>
      </c>
      <c r="C26" s="165">
        <f>TPWRKACT!C25</f>
        <v>0</v>
      </c>
      <c r="D26" s="165">
        <f>TPWRKACT!D25</f>
        <v>0</v>
      </c>
      <c r="E26" s="69"/>
      <c r="F26" s="69"/>
      <c r="G26" s="69"/>
      <c r="H26" s="69"/>
      <c r="I26" s="69"/>
      <c r="J26" s="69"/>
      <c r="K26" s="69"/>
      <c r="L26" s="69"/>
      <c r="M26" s="69"/>
      <c r="N26" s="69"/>
      <c r="O26" s="69"/>
      <c r="P26" s="69"/>
      <c r="Q26" s="143"/>
      <c r="R26" s="69"/>
    </row>
    <row r="27" spans="1:18" ht="12.75">
      <c r="A27" s="24" t="s">
        <v>23</v>
      </c>
      <c r="B27" s="21">
        <f>TPWRKACT!B26</f>
        <v>0</v>
      </c>
      <c r="C27" s="165">
        <f>TPWRKACT!C26</f>
        <v>0</v>
      </c>
      <c r="D27" s="165">
        <f>TPWRKACT!D26</f>
        <v>0</v>
      </c>
      <c r="E27" s="69" t="str">
        <f>IF($D27&gt;0,TPWRKACT!E26/(2*$D27)," ")</f>
        <v> </v>
      </c>
      <c r="F27" s="69" t="str">
        <f>IF($D27&gt;0,TPWRKACT!F26/(2*$D27)," ")</f>
        <v> </v>
      </c>
      <c r="G27" s="69" t="str">
        <f>IF($D27&gt;0,TPWRKACT!G26/(2*$D27)," ")</f>
        <v> </v>
      </c>
      <c r="H27" s="69" t="str">
        <f>IF($D27&gt;0,TPWRKACT!H26/(2*$D27)," ")</f>
        <v> </v>
      </c>
      <c r="I27" s="69" t="str">
        <f>IF($D27&gt;0,TPWRKACT!I26/(2*$D27)," ")</f>
        <v> </v>
      </c>
      <c r="J27" s="69" t="str">
        <f>IF($D27&gt;0,TPWRKACT!J26/(2*$D27)," ")</f>
        <v> </v>
      </c>
      <c r="K27" s="69" t="str">
        <f>IF($D27&gt;0,TPWRKACT!K26/(2*$D27)," ")</f>
        <v> </v>
      </c>
      <c r="L27" s="69" t="str">
        <f>IF($D27&gt;0,TPWRKACT!L26/(2*$D27)," ")</f>
        <v> </v>
      </c>
      <c r="M27" s="69" t="str">
        <f>IF($D27&gt;0,TPWRKACT!M26/(2*$D27)," ")</f>
        <v> </v>
      </c>
      <c r="N27" s="69" t="str">
        <f>IF($D27&gt;0,TPWRKACT!N26/(2*$D27)," ")</f>
        <v> </v>
      </c>
      <c r="O27" s="69" t="str">
        <f>IF($D27&gt;0,TPWRKACT!O26/(2*$D27)," ")</f>
        <v> </v>
      </c>
      <c r="P27" s="69" t="str">
        <f>IF($D27&gt;0,TPWRKACT!P26/(2*$D27)," ")</f>
        <v> </v>
      </c>
      <c r="Q27" s="143" t="str">
        <f>IF($D27&gt;0,TPWRKACT!Q26/(2*$D27)," ")</f>
        <v> </v>
      </c>
      <c r="R27" s="69" t="str">
        <f>IF($D27&gt;0,TPWRKACT!R26/(2*$D27)," ")</f>
        <v> </v>
      </c>
    </row>
    <row r="28" spans="1:18" ht="12.75">
      <c r="A28" s="24" t="s">
        <v>24</v>
      </c>
      <c r="B28" s="170" t="s">
        <v>101</v>
      </c>
      <c r="C28" s="181" t="s">
        <v>101</v>
      </c>
      <c r="D28" s="181" t="s">
        <v>101</v>
      </c>
      <c r="E28" s="69" t="s">
        <v>101</v>
      </c>
      <c r="F28" s="69" t="s">
        <v>101</v>
      </c>
      <c r="G28" s="69" t="s">
        <v>101</v>
      </c>
      <c r="H28" s="69" t="s">
        <v>101</v>
      </c>
      <c r="I28" s="69" t="s">
        <v>101</v>
      </c>
      <c r="J28" s="69" t="s">
        <v>101</v>
      </c>
      <c r="K28" s="69" t="s">
        <v>101</v>
      </c>
      <c r="L28" s="69" t="s">
        <v>101</v>
      </c>
      <c r="M28" s="69" t="s">
        <v>101</v>
      </c>
      <c r="N28" s="69" t="s">
        <v>101</v>
      </c>
      <c r="O28" s="69" t="s">
        <v>101</v>
      </c>
      <c r="P28" s="69" t="s">
        <v>101</v>
      </c>
      <c r="Q28" s="143" t="s">
        <v>101</v>
      </c>
      <c r="R28" s="69" t="s">
        <v>101</v>
      </c>
    </row>
    <row r="29" spans="1:18" ht="12.75">
      <c r="A29" s="24" t="s">
        <v>25</v>
      </c>
      <c r="B29" s="21">
        <f>TPWRKACT!B28</f>
        <v>0</v>
      </c>
      <c r="C29" s="165">
        <f>TPWRKACT!C28</f>
        <v>0</v>
      </c>
      <c r="D29" s="165">
        <f>TPWRKACT!D28</f>
        <v>0</v>
      </c>
      <c r="E29" s="69" t="str">
        <f>IF($D29&gt;0,TPWRKACT!E28/(2*$D29)," ")</f>
        <v> </v>
      </c>
      <c r="F29" s="69" t="str">
        <f>IF($D29&gt;0,TPWRKACT!F28/(2*$D29)," ")</f>
        <v> </v>
      </c>
      <c r="G29" s="69" t="str">
        <f>IF($D29&gt;0,TPWRKACT!G28/(2*$D29)," ")</f>
        <v> </v>
      </c>
      <c r="H29" s="69" t="str">
        <f>IF($D29&gt;0,TPWRKACT!H28/(2*$D29)," ")</f>
        <v> </v>
      </c>
      <c r="I29" s="69" t="str">
        <f>IF($D29&gt;0,TPWRKACT!I28/(2*$D29)," ")</f>
        <v> </v>
      </c>
      <c r="J29" s="69" t="str">
        <f>IF($D29&gt;0,TPWRKACT!J28/(2*$D29)," ")</f>
        <v> </v>
      </c>
      <c r="K29" s="69" t="str">
        <f>IF($D29&gt;0,TPWRKACT!K28/(2*$D29)," ")</f>
        <v> </v>
      </c>
      <c r="L29" s="69" t="str">
        <f>IF($D29&gt;0,TPWRKACT!L28/(2*$D29)," ")</f>
        <v> </v>
      </c>
      <c r="M29" s="69" t="str">
        <f>IF($D29&gt;0,TPWRKACT!M28/(2*$D29)," ")</f>
        <v> </v>
      </c>
      <c r="N29" s="69" t="str">
        <f>IF($D29&gt;0,TPWRKACT!N28/(2*$D29)," ")</f>
        <v> </v>
      </c>
      <c r="O29" s="69" t="str">
        <f>IF($D29&gt;0,TPWRKACT!O28/(2*$D29)," ")</f>
        <v> </v>
      </c>
      <c r="P29" s="69" t="str">
        <f>IF($D29&gt;0,TPWRKACT!P28/(2*$D29)," ")</f>
        <v> </v>
      </c>
      <c r="Q29" s="143" t="str">
        <f>IF($D29&gt;0,TPWRKACT!Q28/(2*$D29)," ")</f>
        <v> </v>
      </c>
      <c r="R29" s="69" t="str">
        <f>IF($D29&gt;0,TPWRKACT!R28/(2*$D29)," ")</f>
        <v> </v>
      </c>
    </row>
    <row r="30" spans="1:18" ht="12.75">
      <c r="A30" s="24" t="s">
        <v>26</v>
      </c>
      <c r="B30" s="21">
        <f>TPWRKACT!B29</f>
        <v>31</v>
      </c>
      <c r="C30" s="165">
        <f>TPWRKACT!C29</f>
        <v>31</v>
      </c>
      <c r="D30" s="165">
        <f>TPWRKACT!D29</f>
        <v>13</v>
      </c>
      <c r="E30" s="69">
        <f>IF($D30&gt;0,TPWRKACT!E29/(2*$D30)," ")</f>
        <v>0.38461538461538464</v>
      </c>
      <c r="F30" s="69">
        <f>IF($D30&gt;0,TPWRKACT!F29/(2*$D30)," ")</f>
        <v>0</v>
      </c>
      <c r="G30" s="69">
        <f>IF($D30&gt;0,TPWRKACT!G29/(2*$D30)," ")</f>
        <v>0</v>
      </c>
      <c r="H30" s="69">
        <f>IF($D30&gt;0,TPWRKACT!H29/(2*$D30)," ")</f>
        <v>0.038461538461538464</v>
      </c>
      <c r="I30" s="69">
        <f>IF($D30&gt;0,TPWRKACT!I29/(2*$D30)," ")</f>
        <v>0</v>
      </c>
      <c r="J30" s="69">
        <f>IF($D30&gt;0,TPWRKACT!J29/(2*$D30)," ")</f>
        <v>0.46153846153846156</v>
      </c>
      <c r="K30" s="69">
        <f>IF($D30&gt;0,TPWRKACT!K29/(2*$D30)," ")</f>
        <v>0.11538461538461539</v>
      </c>
      <c r="L30" s="69">
        <f>IF($D30&gt;0,TPWRKACT!L29/(2*$D30)," ")</f>
        <v>0.19230769230769232</v>
      </c>
      <c r="M30" s="69">
        <f>IF($D30&gt;0,TPWRKACT!M29/(2*$D30)," ")</f>
        <v>0</v>
      </c>
      <c r="N30" s="69">
        <f>IF($D30&gt;0,TPWRKACT!N29/(2*$D30)," ")</f>
        <v>0</v>
      </c>
      <c r="O30" s="69">
        <f>IF($D30&gt;0,TPWRKACT!O29/(2*$D30)," ")</f>
        <v>0</v>
      </c>
      <c r="P30" s="69">
        <f>IF($D30&gt;0,TPWRKACT!P29/(2*$D30)," ")</f>
        <v>0</v>
      </c>
      <c r="Q30" s="143">
        <f>IF($D30&gt;0,TPWRKACT!Q29/(2*$D30)," ")</f>
        <v>0</v>
      </c>
      <c r="R30" s="69">
        <f>IF($D30&gt;0,TPWRKACT!R29/(2*$D30)," ")</f>
        <v>0.19230769230769232</v>
      </c>
    </row>
    <row r="31" spans="1:18" ht="12.75">
      <c r="A31" s="24" t="s">
        <v>27</v>
      </c>
      <c r="B31" s="21">
        <f>TPWRKACT!B30</f>
        <v>36</v>
      </c>
      <c r="C31" s="165">
        <f>TPWRKACT!C30</f>
        <v>36</v>
      </c>
      <c r="D31" s="165">
        <f>TPWRKACT!D30</f>
        <v>0</v>
      </c>
      <c r="E31" s="69" t="str">
        <f>IF($D31&gt;0,TPWRKACT!E30/(2*$D31)," ")</f>
        <v> </v>
      </c>
      <c r="F31" s="69" t="str">
        <f>IF($D31&gt;0,TPWRKACT!F30/(2*$D31)," ")</f>
        <v> </v>
      </c>
      <c r="G31" s="69" t="str">
        <f>IF($D31&gt;0,TPWRKACT!G30/(2*$D31)," ")</f>
        <v> </v>
      </c>
      <c r="H31" s="69" t="str">
        <f>IF($D31&gt;0,TPWRKACT!H30/(2*$D31)," ")</f>
        <v> </v>
      </c>
      <c r="I31" s="69" t="str">
        <f>IF($D31&gt;0,TPWRKACT!I30/(2*$D31)," ")</f>
        <v> </v>
      </c>
      <c r="J31" s="69" t="str">
        <f>IF($D31&gt;0,TPWRKACT!J30/(2*$D31)," ")</f>
        <v> </v>
      </c>
      <c r="K31" s="69" t="str">
        <f>IF($D31&gt;0,TPWRKACT!K30/(2*$D31)," ")</f>
        <v> </v>
      </c>
      <c r="L31" s="69" t="str">
        <f>IF($D31&gt;0,TPWRKACT!L30/(2*$D31)," ")</f>
        <v> </v>
      </c>
      <c r="M31" s="69" t="str">
        <f>IF($D31&gt;0,TPWRKACT!M30/(2*$D31)," ")</f>
        <v> </v>
      </c>
      <c r="N31" s="69" t="str">
        <f>IF($D31&gt;0,TPWRKACT!N30/(2*$D31)," ")</f>
        <v> </v>
      </c>
      <c r="O31" s="69" t="str">
        <f>IF($D31&gt;0,TPWRKACT!O30/(2*$D31)," ")</f>
        <v> </v>
      </c>
      <c r="P31" s="69" t="str">
        <f>IF($D31&gt;0,TPWRKACT!P30/(2*$D31)," ")</f>
        <v> </v>
      </c>
      <c r="Q31" s="143" t="str">
        <f>IF($D31&gt;0,TPWRKACT!Q30/(2*$D31)," ")</f>
        <v> </v>
      </c>
      <c r="R31" s="69" t="str">
        <f>IF($D31&gt;0,TPWRKACT!R30/(2*$D31)," ")</f>
        <v> </v>
      </c>
    </row>
    <row r="32" spans="1:18" ht="12.75">
      <c r="A32" s="24"/>
      <c r="B32" s="21">
        <f>TPWRKACT!B31</f>
        <v>0</v>
      </c>
      <c r="C32" s="165">
        <f>TPWRKACT!C31</f>
        <v>0</v>
      </c>
      <c r="D32" s="165">
        <f>TPWRKACT!D31</f>
        <v>0</v>
      </c>
      <c r="E32" s="69"/>
      <c r="F32" s="69"/>
      <c r="G32" s="69"/>
      <c r="H32" s="69"/>
      <c r="I32" s="69"/>
      <c r="J32" s="69"/>
      <c r="K32" s="69"/>
      <c r="L32" s="69"/>
      <c r="M32" s="69"/>
      <c r="N32" s="69"/>
      <c r="O32" s="69"/>
      <c r="P32" s="69"/>
      <c r="Q32" s="143"/>
      <c r="R32" s="69"/>
    </row>
    <row r="33" spans="1:18" ht="12.75">
      <c r="A33" s="24" t="s">
        <v>28</v>
      </c>
      <c r="B33" s="21">
        <f>TPWRKACT!B32</f>
        <v>0</v>
      </c>
      <c r="C33" s="165">
        <f>TPWRKACT!C32</f>
        <v>0</v>
      </c>
      <c r="D33" s="165">
        <f>TPWRKACT!D32</f>
        <v>0</v>
      </c>
      <c r="E33" s="69" t="str">
        <f>IF($D33&gt;0,TPWRKACT!E32/(2*$D33)," ")</f>
        <v> </v>
      </c>
      <c r="F33" s="69" t="str">
        <f>IF($D33&gt;0,TPWRKACT!F32/(2*$D33)," ")</f>
        <v> </v>
      </c>
      <c r="G33" s="69" t="str">
        <f>IF($D33&gt;0,TPWRKACT!G32/(2*$D33)," ")</f>
        <v> </v>
      </c>
      <c r="H33" s="69" t="str">
        <f>IF($D33&gt;0,TPWRKACT!H32/(2*$D33)," ")</f>
        <v> </v>
      </c>
      <c r="I33" s="69" t="str">
        <f>IF($D33&gt;0,TPWRKACT!I32/(2*$D33)," ")</f>
        <v> </v>
      </c>
      <c r="J33" s="69" t="str">
        <f>IF($D33&gt;0,TPWRKACT!J32/(2*$D33)," ")</f>
        <v> </v>
      </c>
      <c r="K33" s="69" t="str">
        <f>IF($D33&gt;0,TPWRKACT!K32/(2*$D33)," ")</f>
        <v> </v>
      </c>
      <c r="L33" s="69" t="str">
        <f>IF($D33&gt;0,TPWRKACT!L32/(2*$D33)," ")</f>
        <v> </v>
      </c>
      <c r="M33" s="69" t="str">
        <f>IF($D33&gt;0,TPWRKACT!M32/(2*$D33)," ")</f>
        <v> </v>
      </c>
      <c r="N33" s="69" t="str">
        <f>IF($D33&gt;0,TPWRKACT!N32/(2*$D33)," ")</f>
        <v> </v>
      </c>
      <c r="O33" s="69" t="str">
        <f>IF($D33&gt;0,TPWRKACT!O32/(2*$D33)," ")</f>
        <v> </v>
      </c>
      <c r="P33" s="69" t="str">
        <f>IF($D33&gt;0,TPWRKACT!P32/(2*$D33)," ")</f>
        <v> </v>
      </c>
      <c r="Q33" s="143" t="str">
        <f>IF($D33&gt;0,TPWRKACT!Q32/(2*$D33)," ")</f>
        <v> </v>
      </c>
      <c r="R33" s="69" t="str">
        <f>IF($D33&gt;0,TPWRKACT!R32/(2*$D33)," ")</f>
        <v> </v>
      </c>
    </row>
    <row r="34" spans="1:18" ht="12.75">
      <c r="A34" s="24" t="s">
        <v>29</v>
      </c>
      <c r="B34" s="21">
        <f>TPWRKACT!B33</f>
        <v>1293</v>
      </c>
      <c r="C34" s="165">
        <f>TPWRKACT!C33</f>
        <v>1242</v>
      </c>
      <c r="D34" s="165">
        <f>TPWRKACT!D33</f>
        <v>516</v>
      </c>
      <c r="E34" s="69">
        <f>IF($D34&gt;0,TPWRKACT!E33/(2*$D34)," ")</f>
        <v>0.7383720930232558</v>
      </c>
      <c r="F34" s="69">
        <f>IF($D34&gt;0,TPWRKACT!F33/(2*$D34)," ")</f>
        <v>0.003875968992248062</v>
      </c>
      <c r="G34" s="69">
        <f>IF($D34&gt;0,TPWRKACT!G33/(2*$D34)," ")</f>
        <v>0</v>
      </c>
      <c r="H34" s="69">
        <f>IF($D34&gt;0,TPWRKACT!H33/(2*$D34)," ")</f>
        <v>0.0029069767441860465</v>
      </c>
      <c r="I34" s="69">
        <f>IF($D34&gt;0,TPWRKACT!I33/(2*$D34)," ")</f>
        <v>0</v>
      </c>
      <c r="J34" s="69">
        <f>IF($D34&gt;0,TPWRKACT!J33/(2*$D34)," ")</f>
        <v>0.01937984496124031</v>
      </c>
      <c r="K34" s="69">
        <f>IF($D34&gt;0,TPWRKACT!K33/(2*$D34)," ")</f>
        <v>0.0009689922480620155</v>
      </c>
      <c r="L34" s="69">
        <f>IF($D34&gt;0,TPWRKACT!L33/(2*$D34)," ")</f>
        <v>0.09786821705426356</v>
      </c>
      <c r="M34" s="69">
        <f>IF($D34&gt;0,TPWRKACT!M33/(2*$D34)," ")</f>
        <v>0</v>
      </c>
      <c r="N34" s="69">
        <f>IF($D34&gt;0,TPWRKACT!N33/(2*$D34)," ")</f>
        <v>0</v>
      </c>
      <c r="O34" s="69">
        <f>IF($D34&gt;0,TPWRKACT!O33/(2*$D34)," ")</f>
        <v>0.025193798449612403</v>
      </c>
      <c r="P34" s="69">
        <f>IF($D34&gt;0,TPWRKACT!P33/(2*$D34)," ")</f>
        <v>0</v>
      </c>
      <c r="Q34" s="143">
        <f>IF($D34&gt;0,TPWRKACT!Q33/(2*$D34)," ")</f>
        <v>0</v>
      </c>
      <c r="R34" s="69">
        <f>IF($D34&gt;0,TPWRKACT!R33/(2*$D34)," ")</f>
        <v>0.03972868217054264</v>
      </c>
    </row>
    <row r="35" spans="1:18" ht="12.75">
      <c r="A35" s="24" t="s">
        <v>30</v>
      </c>
      <c r="B35" s="21">
        <f>TPWRKACT!B34</f>
        <v>726</v>
      </c>
      <c r="C35" s="165">
        <f>TPWRKACT!C34</f>
        <v>722</v>
      </c>
      <c r="D35" s="165">
        <f>TPWRKACT!D34</f>
        <v>622</v>
      </c>
      <c r="E35" s="69">
        <f>IF($D35&gt;0,TPWRKACT!E34/(2*$D35)," ")</f>
        <v>0.3432475884244373</v>
      </c>
      <c r="F35" s="69">
        <f>IF($D35&gt;0,TPWRKACT!F34/(2*$D35)," ")</f>
        <v>0</v>
      </c>
      <c r="G35" s="69">
        <f>IF($D35&gt;0,TPWRKACT!G34/(2*$D35)," ")</f>
        <v>0</v>
      </c>
      <c r="H35" s="69">
        <f>IF($D35&gt;0,TPWRKACT!H34/(2*$D35)," ")</f>
        <v>0.06752411575562701</v>
      </c>
      <c r="I35" s="69">
        <f>IF($D35&gt;0,TPWRKACT!I34/(2*$D35)," ")</f>
        <v>0.001607717041800643</v>
      </c>
      <c r="J35" s="69">
        <f>IF($D35&gt;0,TPWRKACT!J34/(2*$D35)," ")</f>
        <v>0</v>
      </c>
      <c r="K35" s="69">
        <f>IF($D35&gt;0,TPWRKACT!K34/(2*$D35)," ")</f>
        <v>0</v>
      </c>
      <c r="L35" s="69">
        <f>IF($D35&gt;0,TPWRKACT!L34/(2*$D35)," ")</f>
        <v>0.012861736334405145</v>
      </c>
      <c r="M35" s="69">
        <f>IF($D35&gt;0,TPWRKACT!M34/(2*$D35)," ")</f>
        <v>0.00482315112540193</v>
      </c>
      <c r="N35" s="69">
        <f>IF($D35&gt;0,TPWRKACT!N34/(2*$D35)," ")</f>
        <v>0.0040192926045016075</v>
      </c>
      <c r="O35" s="69">
        <f>IF($D35&gt;0,TPWRKACT!O34/(2*$D35)," ")</f>
        <v>0.05064308681672026</v>
      </c>
      <c r="P35" s="69">
        <f>IF($D35&gt;0,TPWRKACT!P34/(2*$D35)," ")</f>
        <v>0</v>
      </c>
      <c r="Q35" s="143">
        <f>IF($D35&gt;0,TPWRKACT!Q34/(2*$D35)," ")</f>
        <v>0.7202572347266881</v>
      </c>
      <c r="R35" s="69">
        <f>IF($D35&gt;0,TPWRKACT!R34/(2*$D35)," ")</f>
        <v>0</v>
      </c>
    </row>
    <row r="36" spans="1:18" ht="12.75">
      <c r="A36" s="24" t="s">
        <v>31</v>
      </c>
      <c r="B36" s="21">
        <f>TPWRKACT!B35</f>
        <v>719</v>
      </c>
      <c r="C36" s="165">
        <f>TPWRKACT!C35</f>
        <v>691</v>
      </c>
      <c r="D36" s="165">
        <f>TPWRKACT!D35</f>
        <v>328</v>
      </c>
      <c r="E36" s="69">
        <f>IF($D36&gt;0,TPWRKACT!E35/(2*$D36)," ")</f>
        <v>0.27134146341463417</v>
      </c>
      <c r="F36" s="69">
        <f>IF($D36&gt;0,TPWRKACT!F35/(2*$D36)," ")</f>
        <v>0.004573170731707317</v>
      </c>
      <c r="G36" s="69">
        <f>IF($D36&gt;0,TPWRKACT!G35/(2*$D36)," ")</f>
        <v>0</v>
      </c>
      <c r="H36" s="69">
        <f>IF($D36&gt;0,TPWRKACT!H35/(2*$D36)," ")</f>
        <v>0.04725609756097561</v>
      </c>
      <c r="I36" s="69">
        <f>IF($D36&gt;0,TPWRKACT!I35/(2*$D36)," ")</f>
        <v>0.001524390243902439</v>
      </c>
      <c r="J36" s="69">
        <f>IF($D36&gt;0,TPWRKACT!J35/(2*$D36)," ")</f>
        <v>0.07774390243902439</v>
      </c>
      <c r="K36" s="69">
        <f>IF($D36&gt;0,TPWRKACT!K35/(2*$D36)," ")</f>
        <v>0.10975609756097561</v>
      </c>
      <c r="L36" s="69">
        <f>IF($D36&gt;0,TPWRKACT!L35/(2*$D36)," ")</f>
        <v>0.25914634146341464</v>
      </c>
      <c r="M36" s="69">
        <f>IF($D36&gt;0,TPWRKACT!M35/(2*$D36)," ")</f>
        <v>0.01524390243902439</v>
      </c>
      <c r="N36" s="69">
        <f>IF($D36&gt;0,TPWRKACT!N35/(2*$D36)," ")</f>
        <v>0.013719512195121951</v>
      </c>
      <c r="O36" s="69">
        <f>IF($D36&gt;0,TPWRKACT!O35/(2*$D36)," ")</f>
        <v>0</v>
      </c>
      <c r="P36" s="69">
        <f>IF($D36&gt;0,TPWRKACT!P35/(2*$D36)," ")</f>
        <v>0</v>
      </c>
      <c r="Q36" s="143">
        <f>IF($D36&gt;0,TPWRKACT!Q35/(2*$D36)," ")</f>
        <v>0</v>
      </c>
      <c r="R36" s="69">
        <f>IF($D36&gt;0,TPWRKACT!R35/(2*$D36)," ")</f>
        <v>0.003048780487804878</v>
      </c>
    </row>
    <row r="37" spans="1:18" ht="12.75">
      <c r="A37" s="24" t="s">
        <v>32</v>
      </c>
      <c r="B37" s="21">
        <f>TPWRKACT!B36</f>
        <v>187</v>
      </c>
      <c r="C37" s="165">
        <f>TPWRKACT!C36</f>
        <v>112</v>
      </c>
      <c r="D37" s="165">
        <f>TPWRKACT!D36</f>
        <v>64</v>
      </c>
      <c r="E37" s="69">
        <f>IF($D37&gt;0,TPWRKACT!E36/(2*$D37)," ")</f>
        <v>0.5234375</v>
      </c>
      <c r="F37" s="69">
        <f>IF($D37&gt;0,TPWRKACT!F36/(2*$D37)," ")</f>
        <v>0</v>
      </c>
      <c r="G37" s="69">
        <f>IF($D37&gt;0,TPWRKACT!G36/(2*$D37)," ")</f>
        <v>0</v>
      </c>
      <c r="H37" s="69">
        <f>IF($D37&gt;0,TPWRKACT!H36/(2*$D37)," ")</f>
        <v>0.1328125</v>
      </c>
      <c r="I37" s="69">
        <f>IF($D37&gt;0,TPWRKACT!I36/(2*$D37)," ")</f>
        <v>0</v>
      </c>
      <c r="J37" s="69">
        <f>IF($D37&gt;0,TPWRKACT!J36/(2*$D37)," ")</f>
        <v>0.0390625</v>
      </c>
      <c r="K37" s="69">
        <f>IF($D37&gt;0,TPWRKACT!K36/(2*$D37)," ")</f>
        <v>0</v>
      </c>
      <c r="L37" s="69">
        <f>IF($D37&gt;0,TPWRKACT!L36/(2*$D37)," ")</f>
        <v>0.0625</v>
      </c>
      <c r="M37" s="69">
        <f>IF($D37&gt;0,TPWRKACT!M36/(2*$D37)," ")</f>
        <v>0</v>
      </c>
      <c r="N37" s="69">
        <f>IF($D37&gt;0,TPWRKACT!N36/(2*$D37)," ")</f>
        <v>0</v>
      </c>
      <c r="O37" s="69">
        <f>IF($D37&gt;0,TPWRKACT!O36/(2*$D37)," ")</f>
        <v>0.0078125</v>
      </c>
      <c r="P37" s="69">
        <f>IF($D37&gt;0,TPWRKACT!P36/(2*$D37)," ")</f>
        <v>0</v>
      </c>
      <c r="Q37" s="143">
        <f>IF($D37&gt;0,TPWRKACT!Q36/(2*$D37)," ")</f>
        <v>0</v>
      </c>
      <c r="R37" s="69">
        <f>IF($D37&gt;0,TPWRKACT!R36/(2*$D37)," ")</f>
        <v>0</v>
      </c>
    </row>
    <row r="38" spans="1:18" ht="12.75">
      <c r="A38" s="24"/>
      <c r="B38" s="21">
        <f>TPWRKACT!B37</f>
        <v>0</v>
      </c>
      <c r="C38" s="165">
        <f>TPWRKACT!C37</f>
        <v>0</v>
      </c>
      <c r="D38" s="165">
        <f>TPWRKACT!D37</f>
        <v>0</v>
      </c>
      <c r="E38" s="69"/>
      <c r="F38" s="69"/>
      <c r="G38" s="69"/>
      <c r="H38" s="69"/>
      <c r="I38" s="69"/>
      <c r="J38" s="69"/>
      <c r="K38" s="69"/>
      <c r="L38" s="69"/>
      <c r="M38" s="69"/>
      <c r="N38" s="69"/>
      <c r="O38" s="69"/>
      <c r="P38" s="69"/>
      <c r="Q38" s="143"/>
      <c r="R38" s="69"/>
    </row>
    <row r="39" spans="1:18" ht="12.75">
      <c r="A39" s="24" t="s">
        <v>33</v>
      </c>
      <c r="B39" s="21">
        <f>TPWRKACT!B38</f>
        <v>336</v>
      </c>
      <c r="C39" s="165">
        <f>TPWRKACT!C38</f>
        <v>304</v>
      </c>
      <c r="D39" s="165">
        <f>TPWRKACT!D38</f>
        <v>177</v>
      </c>
      <c r="E39" s="69">
        <f>IF($D39&gt;0,TPWRKACT!E38/(2*$D39)," ")</f>
        <v>0.4152542372881356</v>
      </c>
      <c r="F39" s="69">
        <f>IF($D39&gt;0,TPWRKACT!F38/(2*$D39)," ")</f>
        <v>0</v>
      </c>
      <c r="G39" s="69">
        <f>IF($D39&gt;0,TPWRKACT!G38/(2*$D39)," ")</f>
        <v>0</v>
      </c>
      <c r="H39" s="69">
        <f>IF($D39&gt;0,TPWRKACT!H38/(2*$D39)," ")</f>
        <v>0.0480225988700565</v>
      </c>
      <c r="I39" s="69">
        <f>IF($D39&gt;0,TPWRKACT!I38/(2*$D39)," ")</f>
        <v>0</v>
      </c>
      <c r="J39" s="69">
        <f>IF($D39&gt;0,TPWRKACT!J38/(2*$D39)," ")</f>
        <v>0.2627118644067797</v>
      </c>
      <c r="K39" s="69">
        <f>IF($D39&gt;0,TPWRKACT!K38/(2*$D39)," ")</f>
        <v>0.17231638418079095</v>
      </c>
      <c r="L39" s="69">
        <f>IF($D39&gt;0,TPWRKACT!L38/(2*$D39)," ")</f>
        <v>0.025423728813559324</v>
      </c>
      <c r="M39" s="69">
        <f>IF($D39&gt;0,TPWRKACT!M38/(2*$D39)," ")</f>
        <v>0.0423728813559322</v>
      </c>
      <c r="N39" s="69">
        <f>IF($D39&gt;0,TPWRKACT!N38/(2*$D39)," ")</f>
        <v>0.002824858757062147</v>
      </c>
      <c r="O39" s="69">
        <f>IF($D39&gt;0,TPWRKACT!O38/(2*$D39)," ")</f>
        <v>0.05649717514124294</v>
      </c>
      <c r="P39" s="69">
        <f>IF($D39&gt;0,TPWRKACT!P38/(2*$D39)," ")</f>
        <v>0</v>
      </c>
      <c r="Q39" s="143">
        <f>IF($D39&gt;0,TPWRKACT!Q38/(2*$D39)," ")</f>
        <v>0</v>
      </c>
      <c r="R39" s="69">
        <f>IF($D39&gt;0,TPWRKACT!R38/(2*$D39)," ")</f>
        <v>0</v>
      </c>
    </row>
    <row r="40" spans="1:18" ht="12.75">
      <c r="A40" s="24" t="s">
        <v>34</v>
      </c>
      <c r="B40" s="21">
        <f>TPWRKACT!B39</f>
        <v>0</v>
      </c>
      <c r="C40" s="165">
        <f>TPWRKACT!C39</f>
        <v>0</v>
      </c>
      <c r="D40" s="165">
        <f>TPWRKACT!D39</f>
        <v>0</v>
      </c>
      <c r="E40" s="69" t="s">
        <v>101</v>
      </c>
      <c r="F40" s="69" t="str">
        <f>IF($D40&gt;0,TPWRKACT!F39/(2*$D40)," ")</f>
        <v> </v>
      </c>
      <c r="G40" s="69" t="str">
        <f>IF($D40&gt;0,TPWRKACT!G39/(2*$D40)," ")</f>
        <v> </v>
      </c>
      <c r="H40" s="69" t="str">
        <f>IF($D40&gt;0,TPWRKACT!H39/(2*$D40)," ")</f>
        <v> </v>
      </c>
      <c r="I40" s="69" t="str">
        <f>IF($D40&gt;0,TPWRKACT!I39/(2*$D40)," ")</f>
        <v> </v>
      </c>
      <c r="J40" s="69" t="str">
        <f>IF($D40&gt;0,TPWRKACT!J39/(2*$D40)," ")</f>
        <v> </v>
      </c>
      <c r="K40" s="69" t="str">
        <f>IF($D40&gt;0,TPWRKACT!K39/(2*$D40)," ")</f>
        <v> </v>
      </c>
      <c r="L40" s="69" t="str">
        <f>IF($D40&gt;0,TPWRKACT!L39/(2*$D40)," ")</f>
        <v> </v>
      </c>
      <c r="M40" s="69" t="str">
        <f>IF($D40&gt;0,TPWRKACT!M39/(2*$D40)," ")</f>
        <v> </v>
      </c>
      <c r="N40" s="69" t="str">
        <f>IF($D40&gt;0,TPWRKACT!N39/(2*$D40)," ")</f>
        <v> </v>
      </c>
      <c r="O40" s="69" t="str">
        <f>IF($D40&gt;0,TPWRKACT!O39/(2*$D40)," ")</f>
        <v> </v>
      </c>
      <c r="P40" s="69" t="str">
        <f>IF($D40&gt;0,TPWRKACT!P39/(2*$D40)," ")</f>
        <v> </v>
      </c>
      <c r="Q40" s="143" t="str">
        <f>IF($D40&gt;0,TPWRKACT!Q39/(2*$D40)," ")</f>
        <v> </v>
      </c>
      <c r="R40" s="69" t="str">
        <f>IF($D40&gt;0,TPWRKACT!R39/(2*$D40)," ")</f>
        <v> </v>
      </c>
    </row>
    <row r="41" spans="1:18" ht="12.75">
      <c r="A41" s="24" t="s">
        <v>35</v>
      </c>
      <c r="B41" s="21">
        <f>TPWRKACT!B40</f>
        <v>1477</v>
      </c>
      <c r="C41" s="165">
        <f>TPWRKACT!C40</f>
        <v>327</v>
      </c>
      <c r="D41" s="165">
        <f>TPWRKACT!D40</f>
        <v>225</v>
      </c>
      <c r="E41" s="69">
        <f>IF($D41&gt;0,TPWRKACT!E40/(2*$D41)," ")</f>
        <v>0.5955555555555555</v>
      </c>
      <c r="F41" s="69">
        <f>IF($D41&gt;0,TPWRKACT!F40/(2*$D41)," ")</f>
        <v>0.008888888888888889</v>
      </c>
      <c r="G41" s="69">
        <f>IF($D41&gt;0,TPWRKACT!G40/(2*$D41)," ")</f>
        <v>0</v>
      </c>
      <c r="H41" s="69">
        <f>IF($D41&gt;0,TPWRKACT!H40/(2*$D41)," ")</f>
        <v>0</v>
      </c>
      <c r="I41" s="69">
        <f>IF($D41&gt;0,TPWRKACT!I40/(2*$D41)," ")</f>
        <v>0</v>
      </c>
      <c r="J41" s="69">
        <f>IF($D41&gt;0,TPWRKACT!J40/(2*$D41)," ")</f>
        <v>0.044444444444444446</v>
      </c>
      <c r="K41" s="69">
        <f>IF($D41&gt;0,TPWRKACT!K40/(2*$D41)," ")</f>
        <v>0.0044444444444444444</v>
      </c>
      <c r="L41" s="69">
        <f>IF($D41&gt;0,TPWRKACT!L40/(2*$D41)," ")</f>
        <v>0.051111111111111114</v>
      </c>
      <c r="M41" s="69">
        <f>IF($D41&gt;0,TPWRKACT!M40/(2*$D41)," ")</f>
        <v>0.022222222222222223</v>
      </c>
      <c r="N41" s="69">
        <f>IF($D41&gt;0,TPWRKACT!N40/(2*$D41)," ")</f>
        <v>0.0044444444444444444</v>
      </c>
      <c r="O41" s="69">
        <f>IF($D41&gt;0,TPWRKACT!O40/(2*$D41)," ")</f>
        <v>0.06888888888888889</v>
      </c>
      <c r="P41" s="69">
        <f>IF($D41&gt;0,TPWRKACT!P40/(2*$D41)," ")</f>
        <v>0.0044444444444444444</v>
      </c>
      <c r="Q41" s="143">
        <f>IF($D41&gt;0,TPWRKACT!Q40/(2*$D41)," ")</f>
        <v>0</v>
      </c>
      <c r="R41" s="69">
        <f>IF($D41&gt;0,TPWRKACT!R40/(2*$D41)," ")</f>
        <v>0</v>
      </c>
    </row>
    <row r="42" spans="1:18" ht="12.75">
      <c r="A42" s="24" t="s">
        <v>36</v>
      </c>
      <c r="B42" s="21">
        <f>TPWRKACT!B41</f>
        <v>2344</v>
      </c>
      <c r="C42" s="165">
        <f>TPWRKACT!C41</f>
        <v>2336</v>
      </c>
      <c r="D42" s="165">
        <f>TPWRKACT!D41</f>
        <v>1055</v>
      </c>
      <c r="E42" s="69">
        <f>IF($D42&gt;0,TPWRKACT!E41/(2*$D42)," ")</f>
        <v>0.5886255924170616</v>
      </c>
      <c r="F42" s="69">
        <f>IF($D42&gt;0,TPWRKACT!F41/(2*$D42)," ")</f>
        <v>0</v>
      </c>
      <c r="G42" s="69">
        <f>IF($D42&gt;0,TPWRKACT!G41/(2*$D42)," ")</f>
        <v>0.0009478672985781991</v>
      </c>
      <c r="H42" s="69">
        <f>IF($D42&gt;0,TPWRKACT!H41/(2*$D42)," ")</f>
        <v>0.005213270142180095</v>
      </c>
      <c r="I42" s="69">
        <f>IF($D42&gt;0,TPWRKACT!I41/(2*$D42)," ")</f>
        <v>0.00047393364928909954</v>
      </c>
      <c r="J42" s="69">
        <f>IF($D42&gt;0,TPWRKACT!J41/(2*$D42)," ")</f>
        <v>0.22843601895734597</v>
      </c>
      <c r="K42" s="69">
        <f>IF($D42&gt;0,TPWRKACT!K41/(2*$D42)," ")</f>
        <v>0.00047393364928909954</v>
      </c>
      <c r="L42" s="69">
        <f>IF($D42&gt;0,TPWRKACT!L41/(2*$D42)," ")</f>
        <v>0.013270142180094787</v>
      </c>
      <c r="M42" s="69">
        <f>IF($D42&gt;0,TPWRKACT!M41/(2*$D42)," ")</f>
        <v>0.00047393364928909954</v>
      </c>
      <c r="N42" s="69">
        <f>IF($D42&gt;0,TPWRKACT!N41/(2*$D42)," ")</f>
        <v>0.0009478672985781991</v>
      </c>
      <c r="O42" s="69">
        <f>IF($D42&gt;0,TPWRKACT!O41/(2*$D42)," ")</f>
        <v>0.0042654028436018955</v>
      </c>
      <c r="P42" s="69">
        <f>IF($D42&gt;0,TPWRKACT!P41/(2*$D42)," ")</f>
        <v>0</v>
      </c>
      <c r="Q42" s="143">
        <f>IF($D42&gt;0,TPWRKACT!Q41/(2*$D42)," ")</f>
        <v>0</v>
      </c>
      <c r="R42" s="69">
        <f>IF($D42&gt;0,TPWRKACT!R41/(2*$D42)," ")</f>
        <v>0</v>
      </c>
    </row>
    <row r="43" spans="1:18" ht="12.75">
      <c r="A43" s="24" t="s">
        <v>37</v>
      </c>
      <c r="B43" s="21">
        <f>TPWRKACT!B42</f>
        <v>0</v>
      </c>
      <c r="C43" s="165">
        <f>TPWRKACT!C42</f>
        <v>0</v>
      </c>
      <c r="D43" s="165">
        <f>TPWRKACT!D42</f>
        <v>0</v>
      </c>
      <c r="E43" s="69" t="str">
        <f>IF($D43&gt;0,TPWRKACT!E42/(2*$D43)," ")</f>
        <v> </v>
      </c>
      <c r="F43" s="69" t="str">
        <f>IF($D43&gt;0,TPWRKACT!F42/(2*$D43)," ")</f>
        <v> </v>
      </c>
      <c r="G43" s="69" t="str">
        <f>IF($D43&gt;0,TPWRKACT!G42/(2*$D43)," ")</f>
        <v> </v>
      </c>
      <c r="H43" s="69" t="str">
        <f>IF($D43&gt;0,TPWRKACT!H42/(2*$D43)," ")</f>
        <v> </v>
      </c>
      <c r="I43" s="69" t="str">
        <f>IF($D43&gt;0,TPWRKACT!I42/(2*$D43)," ")</f>
        <v> </v>
      </c>
      <c r="J43" s="69" t="str">
        <f>IF($D43&gt;0,TPWRKACT!J42/(2*$D43)," ")</f>
        <v> </v>
      </c>
      <c r="K43" s="69" t="str">
        <f>IF($D43&gt;0,TPWRKACT!K42/(2*$D43)," ")</f>
        <v> </v>
      </c>
      <c r="L43" s="69" t="str">
        <f>IF($D43&gt;0,TPWRKACT!L42/(2*$D43)," ")</f>
        <v> </v>
      </c>
      <c r="M43" s="69" t="str">
        <f>IF($D43&gt;0,TPWRKACT!M42/(2*$D43)," ")</f>
        <v> </v>
      </c>
      <c r="N43" s="69" t="str">
        <f>IF($D43&gt;0,TPWRKACT!N42/(2*$D43)," ")</f>
        <v> </v>
      </c>
      <c r="O43" s="69" t="str">
        <f>IF($D43&gt;0,TPWRKACT!O42/(2*$D43)," ")</f>
        <v> </v>
      </c>
      <c r="P43" s="69" t="str">
        <f>IF($D43&gt;0,TPWRKACT!P42/(2*$D43)," ")</f>
        <v> </v>
      </c>
      <c r="Q43" s="143" t="str">
        <f>IF($D43&gt;0,TPWRKACT!Q42/(2*$D43)," ")</f>
        <v> </v>
      </c>
      <c r="R43" s="69" t="str">
        <f>IF($D43&gt;0,TPWRKACT!R42/(2*$D43)," ")</f>
        <v> </v>
      </c>
    </row>
    <row r="44" spans="1:18" ht="12.75">
      <c r="A44" s="24"/>
      <c r="B44" s="21">
        <f>TPWRKACT!B43</f>
        <v>0</v>
      </c>
      <c r="C44" s="165">
        <f>TPWRKACT!C43</f>
        <v>0</v>
      </c>
      <c r="D44" s="165">
        <f>TPWRKACT!D43</f>
        <v>0</v>
      </c>
      <c r="E44" s="69"/>
      <c r="F44" s="69"/>
      <c r="G44" s="69"/>
      <c r="H44" s="69"/>
      <c r="I44" s="69"/>
      <c r="J44" s="69"/>
      <c r="K44" s="69"/>
      <c r="L44" s="69"/>
      <c r="M44" s="69"/>
      <c r="N44" s="69"/>
      <c r="O44" s="69"/>
      <c r="P44" s="69"/>
      <c r="Q44" s="143"/>
      <c r="R44" s="69"/>
    </row>
    <row r="45" spans="1:18" ht="12.75">
      <c r="A45" s="24" t="s">
        <v>38</v>
      </c>
      <c r="B45" s="21">
        <f>TPWRKACT!B44</f>
        <v>0</v>
      </c>
      <c r="C45" s="165">
        <f>TPWRKACT!C44</f>
        <v>0</v>
      </c>
      <c r="D45" s="165">
        <f>TPWRKACT!D44</f>
        <v>0</v>
      </c>
      <c r="E45" s="69" t="str">
        <f>IF($D45&gt;0,TPWRKACT!E44/(2*$D45)," ")</f>
        <v> </v>
      </c>
      <c r="F45" s="69" t="str">
        <f>IF($D45&gt;0,TPWRKACT!F44/(2*$D45)," ")</f>
        <v> </v>
      </c>
      <c r="G45" s="69" t="str">
        <f>IF($D45&gt;0,TPWRKACT!G44/(2*$D45)," ")</f>
        <v> </v>
      </c>
      <c r="H45" s="69" t="str">
        <f>IF($D45&gt;0,TPWRKACT!H44/(2*$D45)," ")</f>
        <v> </v>
      </c>
      <c r="I45" s="69" t="str">
        <f>IF($D45&gt;0,TPWRKACT!I44/(2*$D45)," ")</f>
        <v> </v>
      </c>
      <c r="J45" s="69" t="str">
        <f>IF($D45&gt;0,TPWRKACT!J44/(2*$D45)," ")</f>
        <v> </v>
      </c>
      <c r="K45" s="69" t="str">
        <f>IF($D45&gt;0,TPWRKACT!K44/(2*$D45)," ")</f>
        <v> </v>
      </c>
      <c r="L45" s="69" t="str">
        <f>IF($D45&gt;0,TPWRKACT!L44/(2*$D45)," ")</f>
        <v> </v>
      </c>
      <c r="M45" s="69" t="str">
        <f>IF($D45&gt;0,TPWRKACT!M44/(2*$D45)," ")</f>
        <v> </v>
      </c>
      <c r="N45" s="69" t="str">
        <f>IF($D45&gt;0,TPWRKACT!N44/(2*$D45)," ")</f>
        <v> </v>
      </c>
      <c r="O45" s="69" t="str">
        <f>IF($D45&gt;0,TPWRKACT!O44/(2*$D45)," ")</f>
        <v> </v>
      </c>
      <c r="P45" s="69" t="str">
        <f>IF($D45&gt;0,TPWRKACT!P44/(2*$D45)," ")</f>
        <v> </v>
      </c>
      <c r="Q45" s="143" t="str">
        <f>IF($D45&gt;0,TPWRKACT!Q44/(2*$D45)," ")</f>
        <v> </v>
      </c>
      <c r="R45" s="69" t="str">
        <f>IF($D45&gt;0,TPWRKACT!R44/(2*$D45)," ")</f>
        <v> </v>
      </c>
    </row>
    <row r="46" spans="1:18" ht="12.75">
      <c r="A46" s="24" t="s">
        <v>39</v>
      </c>
      <c r="B46" s="21">
        <f>TPWRKACT!B45</f>
        <v>1654</v>
      </c>
      <c r="C46" s="165">
        <f>TPWRKACT!C45</f>
        <v>967</v>
      </c>
      <c r="D46" s="165">
        <f>TPWRKACT!D45</f>
        <v>267</v>
      </c>
      <c r="E46" s="69">
        <f>IF($D46&gt;0,TPWRKACT!E45/(2*$D46)," ")</f>
        <v>0.5898876404494382</v>
      </c>
      <c r="F46" s="69">
        <f>IF($D46&gt;0,TPWRKACT!F45/(2*$D46)," ")</f>
        <v>0</v>
      </c>
      <c r="G46" s="69">
        <f>IF($D46&gt;0,TPWRKACT!G45/(2*$D46)," ")</f>
        <v>0</v>
      </c>
      <c r="H46" s="69">
        <f>IF($D46&gt;0,TPWRKACT!H45/(2*$D46)," ")</f>
        <v>0.05056179775280899</v>
      </c>
      <c r="I46" s="69">
        <f>IF($D46&gt;0,TPWRKACT!I45/(2*$D46)," ")</f>
        <v>0</v>
      </c>
      <c r="J46" s="69">
        <f>IF($D46&gt;0,TPWRKACT!J45/(2*$D46)," ")</f>
        <v>0.10112359550561797</v>
      </c>
      <c r="K46" s="69">
        <f>IF($D46&gt;0,TPWRKACT!K45/(2*$D46)," ")</f>
        <v>0</v>
      </c>
      <c r="L46" s="69">
        <f>IF($D46&gt;0,TPWRKACT!L45/(2*$D46)," ")</f>
        <v>0</v>
      </c>
      <c r="M46" s="69">
        <f>IF($D46&gt;0,TPWRKACT!M45/(2*$D46)," ")</f>
        <v>0</v>
      </c>
      <c r="N46" s="69">
        <f>IF($D46&gt;0,TPWRKACT!N45/(2*$D46)," ")</f>
        <v>0.016853932584269662</v>
      </c>
      <c r="O46" s="69">
        <f>IF($D46&gt;0,TPWRKACT!O45/(2*$D46)," ")</f>
        <v>0.011235955056179775</v>
      </c>
      <c r="P46" s="69">
        <f>IF($D46&gt;0,TPWRKACT!P45/(2*$D46)," ")</f>
        <v>0</v>
      </c>
      <c r="Q46" s="143">
        <f>IF($D46&gt;0,TPWRKACT!Q45/(2*$D46)," ")</f>
        <v>0</v>
      </c>
      <c r="R46" s="69">
        <f>IF($D46&gt;0,TPWRKACT!R45/(2*$D46)," ")</f>
        <v>0.08801498127340825</v>
      </c>
    </row>
    <row r="47" spans="1:18" ht="12.75">
      <c r="A47" s="24" t="s">
        <v>40</v>
      </c>
      <c r="B47" s="21">
        <f>TPWRKACT!B46</f>
        <v>750</v>
      </c>
      <c r="C47" s="165">
        <f>TPWRKACT!C46</f>
        <v>727</v>
      </c>
      <c r="D47" s="165">
        <f>TPWRKACT!D46</f>
        <v>680</v>
      </c>
      <c r="E47" s="69">
        <f>IF($D47&gt;0,TPWRKACT!E46/(2*$D47)," ")</f>
        <v>0.1860294117647059</v>
      </c>
      <c r="F47" s="69">
        <f>IF($D47&gt;0,TPWRKACT!F46/(2*$D47)," ")</f>
        <v>0</v>
      </c>
      <c r="G47" s="69">
        <f>IF($D47&gt;0,TPWRKACT!G46/(2*$D47)," ")</f>
        <v>0</v>
      </c>
      <c r="H47" s="69">
        <f>IF($D47&gt;0,TPWRKACT!H46/(2*$D47)," ")</f>
        <v>0.3095588235294118</v>
      </c>
      <c r="I47" s="69">
        <f>IF($D47&gt;0,TPWRKACT!I46/(2*$D47)," ")</f>
        <v>0</v>
      </c>
      <c r="J47" s="69">
        <f>IF($D47&gt;0,TPWRKACT!J46/(2*$D47)," ")</f>
        <v>0.1676470588235294</v>
      </c>
      <c r="K47" s="69">
        <f>IF($D47&gt;0,TPWRKACT!K46/(2*$D47)," ")</f>
        <v>0</v>
      </c>
      <c r="L47" s="69">
        <f>IF($D47&gt;0,TPWRKACT!L46/(2*$D47)," ")</f>
        <v>0.01911764705882353</v>
      </c>
      <c r="M47" s="69">
        <f>IF($D47&gt;0,TPWRKACT!M46/(2*$D47)," ")</f>
        <v>0</v>
      </c>
      <c r="N47" s="69">
        <f>IF($D47&gt;0,TPWRKACT!N46/(2*$D47)," ")</f>
        <v>0</v>
      </c>
      <c r="O47" s="69">
        <f>IF($D47&gt;0,TPWRKACT!O46/(2*$D47)," ")</f>
        <v>0.003676470588235294</v>
      </c>
      <c r="P47" s="69">
        <f>IF($D47&gt;0,TPWRKACT!P46/(2*$D47)," ")</f>
        <v>0</v>
      </c>
      <c r="Q47" s="143">
        <f>IF($D47&gt;0,TPWRKACT!Q46/(2*$D47)," ")</f>
        <v>0.5404411764705882</v>
      </c>
      <c r="R47" s="69">
        <f>IF($D47&gt;0,TPWRKACT!R46/(2*$D47)," ")</f>
        <v>0</v>
      </c>
    </row>
    <row r="48" spans="1:18" ht="12.75">
      <c r="A48" s="24" t="s">
        <v>41</v>
      </c>
      <c r="B48" s="21">
        <f>TPWRKACT!B47</f>
        <v>0</v>
      </c>
      <c r="C48" s="165">
        <f>TPWRKACT!C47</f>
        <v>0</v>
      </c>
      <c r="D48" s="165">
        <f>TPWRKACT!D47</f>
        <v>0</v>
      </c>
      <c r="E48" s="69" t="str">
        <f>IF($D48&gt;0,TPWRKACT!E47/(2*$D48)," ")</f>
        <v> </v>
      </c>
      <c r="F48" s="69" t="str">
        <f>IF($D48&gt;0,TPWRKACT!F47/(2*$D48)," ")</f>
        <v> </v>
      </c>
      <c r="G48" s="69" t="str">
        <f>IF($D48&gt;0,TPWRKACT!G47/(2*$D48)," ")</f>
        <v> </v>
      </c>
      <c r="H48" s="69" t="str">
        <f>IF($D48&gt;0,TPWRKACT!H47/(2*$D48)," ")</f>
        <v> </v>
      </c>
      <c r="I48" s="69" t="str">
        <f>IF($D48&gt;0,TPWRKACT!I47/(2*$D48)," ")</f>
        <v> </v>
      </c>
      <c r="J48" s="69" t="str">
        <f>IF($D48&gt;0,TPWRKACT!J47/(2*$D48)," ")</f>
        <v> </v>
      </c>
      <c r="K48" s="69" t="str">
        <f>IF($D48&gt;0,TPWRKACT!K47/(2*$D48)," ")</f>
        <v> </v>
      </c>
      <c r="L48" s="69" t="str">
        <f>IF($D48&gt;0,TPWRKACT!L47/(2*$D48)," ")</f>
        <v> </v>
      </c>
      <c r="M48" s="69" t="str">
        <f>IF($D48&gt;0,TPWRKACT!M47/(2*$D48)," ")</f>
        <v> </v>
      </c>
      <c r="N48" s="69" t="str">
        <f>IF($D48&gt;0,TPWRKACT!N47/(2*$D48)," ")</f>
        <v> </v>
      </c>
      <c r="O48" s="69" t="str">
        <f>IF($D48&gt;0,TPWRKACT!O47/(2*$D48)," ")</f>
        <v> </v>
      </c>
      <c r="P48" s="69" t="str">
        <f>IF($D48&gt;0,TPWRKACT!P47/(2*$D48)," ")</f>
        <v> </v>
      </c>
      <c r="Q48" s="143" t="str">
        <f>IF($D48&gt;0,TPWRKACT!Q47/(2*$D48)," ")</f>
        <v> </v>
      </c>
      <c r="R48" s="69" t="str">
        <f>IF($D48&gt;0,TPWRKACT!R47/(2*$D48)," ")</f>
        <v> </v>
      </c>
    </row>
    <row r="49" spans="1:18" ht="12.75">
      <c r="A49" s="24" t="s">
        <v>42</v>
      </c>
      <c r="B49" s="21">
        <f>TPWRKACT!B48</f>
        <v>0</v>
      </c>
      <c r="C49" s="165">
        <f>TPWRKACT!C48</f>
        <v>0</v>
      </c>
      <c r="D49" s="165">
        <f>TPWRKACT!D48</f>
        <v>0</v>
      </c>
      <c r="E49" s="69" t="str">
        <f>IF($D49&gt;0,TPWRKACT!E48/(2*$D49)," ")</f>
        <v> </v>
      </c>
      <c r="F49" s="69" t="str">
        <f>IF($D49&gt;0,TPWRKACT!F48/(2*$D49)," ")</f>
        <v> </v>
      </c>
      <c r="G49" s="69" t="str">
        <f>IF($D49&gt;0,TPWRKACT!G48/(2*$D49)," ")</f>
        <v> </v>
      </c>
      <c r="H49" s="69" t="str">
        <f>IF($D49&gt;0,TPWRKACT!H48/(2*$D49)," ")</f>
        <v> </v>
      </c>
      <c r="I49" s="69" t="str">
        <f>IF($D49&gt;0,TPWRKACT!I48/(2*$D49)," ")</f>
        <v> </v>
      </c>
      <c r="J49" s="69" t="str">
        <f>IF($D49&gt;0,TPWRKACT!J48/(2*$D49)," ")</f>
        <v> </v>
      </c>
      <c r="K49" s="69" t="str">
        <f>IF($D49&gt;0,TPWRKACT!K48/(2*$D49)," ")</f>
        <v> </v>
      </c>
      <c r="L49" s="69" t="str">
        <f>IF($D49&gt;0,TPWRKACT!L48/(2*$D49)," ")</f>
        <v> </v>
      </c>
      <c r="M49" s="69" t="str">
        <f>IF($D49&gt;0,TPWRKACT!M48/(2*$D49)," ")</f>
        <v> </v>
      </c>
      <c r="N49" s="69" t="str">
        <f>IF($D49&gt;0,TPWRKACT!N48/(2*$D49)," ")</f>
        <v> </v>
      </c>
      <c r="O49" s="69" t="str">
        <f>IF($D49&gt;0,TPWRKACT!O48/(2*$D49)," ")</f>
        <v> </v>
      </c>
      <c r="P49" s="69" t="str">
        <f>IF($D49&gt;0,TPWRKACT!P48/(2*$D49)," ")</f>
        <v> </v>
      </c>
      <c r="Q49" s="143" t="str">
        <f>IF($D49&gt;0,TPWRKACT!Q48/(2*$D49)," ")</f>
        <v> </v>
      </c>
      <c r="R49" s="69" t="str">
        <f>IF($D49&gt;0,TPWRKACT!R48/(2*$D49)," ")</f>
        <v> </v>
      </c>
    </row>
    <row r="50" spans="1:18" ht="12.75">
      <c r="A50" s="24"/>
      <c r="B50" s="21">
        <f>TPWRKACT!B49</f>
        <v>0</v>
      </c>
      <c r="C50" s="165">
        <f>TPWRKACT!C49</f>
        <v>0</v>
      </c>
      <c r="D50" s="165">
        <f>TPWRKACT!D49</f>
        <v>0</v>
      </c>
      <c r="E50" s="69"/>
      <c r="F50" s="69"/>
      <c r="G50" s="69"/>
      <c r="H50" s="69"/>
      <c r="I50" s="69"/>
      <c r="J50" s="69"/>
      <c r="K50" s="69"/>
      <c r="L50" s="69"/>
      <c r="M50" s="69"/>
      <c r="N50" s="69"/>
      <c r="O50" s="69"/>
      <c r="P50" s="69"/>
      <c r="Q50" s="143"/>
      <c r="R50" s="69"/>
    </row>
    <row r="51" spans="1:18" ht="12.75">
      <c r="A51" s="24" t="s">
        <v>43</v>
      </c>
      <c r="B51" s="21">
        <f>TPWRKACT!B50</f>
        <v>128</v>
      </c>
      <c r="C51" s="165">
        <f>TPWRKACT!C50</f>
        <v>126</v>
      </c>
      <c r="D51" s="165">
        <f>TPWRKACT!D50</f>
        <v>39</v>
      </c>
      <c r="E51" s="69">
        <f>IF($D51&gt;0,TPWRKACT!E50/(2*$D51)," ")</f>
        <v>0.4358974358974359</v>
      </c>
      <c r="F51" s="69">
        <f>IF($D51&gt;0,TPWRKACT!F50/(2*$D51)," ")</f>
        <v>0</v>
      </c>
      <c r="G51" s="69">
        <f>IF($D51&gt;0,TPWRKACT!G50/(2*$D51)," ")</f>
        <v>0</v>
      </c>
      <c r="H51" s="69">
        <f>IF($D51&gt;0,TPWRKACT!H50/(2*$D51)," ")</f>
        <v>0.01282051282051282</v>
      </c>
      <c r="I51" s="69">
        <f>IF($D51&gt;0,TPWRKACT!I50/(2*$D51)," ")</f>
        <v>0</v>
      </c>
      <c r="J51" s="69">
        <f>IF($D51&gt;0,TPWRKACT!J50/(2*$D51)," ")</f>
        <v>0.5641025641025641</v>
      </c>
      <c r="K51" s="69">
        <f>IF($D51&gt;0,TPWRKACT!K50/(2*$D51)," ")</f>
        <v>0</v>
      </c>
      <c r="L51" s="69">
        <f>IF($D51&gt;0,TPWRKACT!L50/(2*$D51)," ")</f>
        <v>0.01282051282051282</v>
      </c>
      <c r="M51" s="69">
        <f>IF($D51&gt;0,TPWRKACT!M50/(2*$D51)," ")</f>
        <v>0.038461538461538464</v>
      </c>
      <c r="N51" s="69">
        <f>IF($D51&gt;0,TPWRKACT!N50/(2*$D51)," ")</f>
        <v>0</v>
      </c>
      <c r="O51" s="69">
        <f>IF($D51&gt;0,TPWRKACT!O50/(2*$D51)," ")</f>
        <v>0.14102564102564102</v>
      </c>
      <c r="P51" s="69">
        <f>IF($D51&gt;0,TPWRKACT!P50/(2*$D51)," ")</f>
        <v>0</v>
      </c>
      <c r="Q51" s="143">
        <f>IF($D51&gt;0,TPWRKACT!Q50/(2*$D51)," ")</f>
        <v>0.08974358974358974</v>
      </c>
      <c r="R51" s="69">
        <f>IF($D51&gt;0,TPWRKACT!R50/(2*$D51)," ")</f>
        <v>0</v>
      </c>
    </row>
    <row r="52" spans="1:18" ht="12.75">
      <c r="A52" s="24" t="s">
        <v>44</v>
      </c>
      <c r="B52" s="21">
        <f>TPWRKACT!B51</f>
        <v>0</v>
      </c>
      <c r="C52" s="165">
        <f>TPWRKACT!C51</f>
        <v>0</v>
      </c>
      <c r="D52" s="165">
        <f>TPWRKACT!D51</f>
        <v>0</v>
      </c>
      <c r="E52" s="69" t="str">
        <f>IF($D52&gt;0,TPWRKACT!E51/(2*$D52)," ")</f>
        <v> </v>
      </c>
      <c r="F52" s="69" t="str">
        <f>IF($D52&gt;0,TPWRKACT!F51/(2*$D52)," ")</f>
        <v> </v>
      </c>
      <c r="G52" s="69" t="str">
        <f>IF($D52&gt;0,TPWRKACT!G51/(2*$D52)," ")</f>
        <v> </v>
      </c>
      <c r="H52" s="69" t="str">
        <f>IF($D52&gt;0,TPWRKACT!H51/(2*$D52)," ")</f>
        <v> </v>
      </c>
      <c r="I52" s="69" t="str">
        <f>IF($D52&gt;0,TPWRKACT!I51/(2*$D52)," ")</f>
        <v> </v>
      </c>
      <c r="J52" s="69" t="str">
        <f>IF($D52&gt;0,TPWRKACT!J51/(2*$D52)," ")</f>
        <v> </v>
      </c>
      <c r="K52" s="69" t="str">
        <f>IF($D52&gt;0,TPWRKACT!K51/(2*$D52)," ")</f>
        <v> </v>
      </c>
      <c r="L52" s="69" t="str">
        <f>IF($D52&gt;0,TPWRKACT!L51/(2*$D52)," ")</f>
        <v> </v>
      </c>
      <c r="M52" s="69" t="str">
        <f>IF($D52&gt;0,TPWRKACT!M51/(2*$D52)," ")</f>
        <v> </v>
      </c>
      <c r="N52" s="69" t="str">
        <f>IF($D52&gt;0,TPWRKACT!N51/(2*$D52)," ")</f>
        <v> </v>
      </c>
      <c r="O52" s="69" t="str">
        <f>IF($D52&gt;0,TPWRKACT!O51/(2*$D52)," ")</f>
        <v> </v>
      </c>
      <c r="P52" s="69" t="str">
        <f>IF($D52&gt;0,TPWRKACT!P51/(2*$D52)," ")</f>
        <v> </v>
      </c>
      <c r="Q52" s="143" t="str">
        <f>IF($D52&gt;0,TPWRKACT!Q51/(2*$D52)," ")</f>
        <v> </v>
      </c>
      <c r="R52" s="69" t="str">
        <f>IF($D52&gt;0,TPWRKACT!R51/(2*$D52)," ")</f>
        <v> </v>
      </c>
    </row>
    <row r="53" spans="1:18" ht="12.75">
      <c r="A53" s="24" t="s">
        <v>45</v>
      </c>
      <c r="B53" s="21">
        <f>TPWRKACT!B52</f>
        <v>958</v>
      </c>
      <c r="C53" s="165">
        <f>TPWRKACT!C52</f>
        <v>899</v>
      </c>
      <c r="D53" s="165">
        <f>TPWRKACT!D52</f>
        <v>510</v>
      </c>
      <c r="E53" s="69">
        <f>IF($D53&gt;0,TPWRKACT!E52/(2*$D53)," ")</f>
        <v>0.5519607843137255</v>
      </c>
      <c r="F53" s="69">
        <f>IF($D53&gt;0,TPWRKACT!F52/(2*$D53)," ")</f>
        <v>0</v>
      </c>
      <c r="G53" s="69">
        <f>IF($D53&gt;0,TPWRKACT!G52/(2*$D53)," ")</f>
        <v>0</v>
      </c>
      <c r="H53" s="69">
        <f>IF($D53&gt;0,TPWRKACT!H52/(2*$D53)," ")</f>
        <v>0.01764705882352941</v>
      </c>
      <c r="I53" s="69">
        <f>IF($D53&gt;0,TPWRKACT!I52/(2*$D53)," ")</f>
        <v>0.00196078431372549</v>
      </c>
      <c r="J53" s="69">
        <f>IF($D53&gt;0,TPWRKACT!J52/(2*$D53)," ")</f>
        <v>0.11960784313725491</v>
      </c>
      <c r="K53" s="69">
        <f>IF($D53&gt;0,TPWRKACT!K52/(2*$D53)," ")</f>
        <v>0.07549019607843137</v>
      </c>
      <c r="L53" s="69">
        <f>IF($D53&gt;0,TPWRKACT!L52/(2*$D53)," ")</f>
        <v>0.09215686274509804</v>
      </c>
      <c r="M53" s="69">
        <f>IF($D53&gt;0,TPWRKACT!M52/(2*$D53)," ")</f>
        <v>0.024509803921568627</v>
      </c>
      <c r="N53" s="69">
        <f>IF($D53&gt;0,TPWRKACT!N52/(2*$D53)," ")</f>
        <v>0.011764705882352941</v>
      </c>
      <c r="O53" s="69">
        <f>IF($D53&gt;0,TPWRKACT!O52/(2*$D53)," ")</f>
        <v>0.011764705882352941</v>
      </c>
      <c r="P53" s="69">
        <f>IF($D53&gt;0,TPWRKACT!P52/(2*$D53)," ")</f>
        <v>0.000980392156862745</v>
      </c>
      <c r="Q53" s="143">
        <f>IF($D53&gt;0,TPWRKACT!Q52/(2*$D53)," ")</f>
        <v>0.000980392156862745</v>
      </c>
      <c r="R53" s="69">
        <f>IF($D53&gt;0,TPWRKACT!R52/(2*$D53)," ")</f>
        <v>0.0029411764705882353</v>
      </c>
    </row>
    <row r="54" spans="1:18" ht="12.75">
      <c r="A54" s="24" t="s">
        <v>46</v>
      </c>
      <c r="B54" s="21">
        <f>TPWRKACT!B53</f>
        <v>7473</v>
      </c>
      <c r="C54" s="165">
        <f>TPWRKACT!C53</f>
        <v>5533</v>
      </c>
      <c r="D54" s="165">
        <f>TPWRKACT!D53</f>
        <v>3087</v>
      </c>
      <c r="E54" s="69">
        <f>IF($D54&gt;0,TPWRKACT!E53/(2*$D54)," ")</f>
        <v>0.44752186588921283</v>
      </c>
      <c r="F54" s="69">
        <f>IF($D54&gt;0,TPWRKACT!F53/(2*$D54)," ")</f>
        <v>0.00275348234531908</v>
      </c>
      <c r="G54" s="69">
        <f>IF($D54&gt;0,TPWRKACT!G53/(2*$D54)," ")</f>
        <v>0</v>
      </c>
      <c r="H54" s="69">
        <f>IF($D54&gt;0,TPWRKACT!H53/(2*$D54)," ")</f>
        <v>0.05053449951409135</v>
      </c>
      <c r="I54" s="69">
        <f>IF($D54&gt;0,TPWRKACT!I53/(2*$D54)," ")</f>
        <v>0</v>
      </c>
      <c r="J54" s="69">
        <f>IF($D54&gt;0,TPWRKACT!J53/(2*$D54)," ")</f>
        <v>0.06948493683187561</v>
      </c>
      <c r="K54" s="69">
        <f>IF($D54&gt;0,TPWRKACT!K53/(2*$D54)," ")</f>
        <v>0.13443472627146097</v>
      </c>
      <c r="L54" s="69">
        <f>IF($D54&gt;0,TPWRKACT!L53/(2*$D54)," ")</f>
        <v>0.03368966634272757</v>
      </c>
      <c r="M54" s="69">
        <f>IF($D54&gt;0,TPWRKACT!M53/(2*$D54)," ")</f>
        <v>0</v>
      </c>
      <c r="N54" s="69">
        <f>IF($D54&gt;0,TPWRKACT!N53/(2*$D54)," ")</f>
        <v>0.004049238743116294</v>
      </c>
      <c r="O54" s="69">
        <f>IF($D54&gt;0,TPWRKACT!O53/(2*$D54)," ")</f>
        <v>0.0012957563977972141</v>
      </c>
      <c r="P54" s="69">
        <f>IF($D54&gt;0,TPWRKACT!P53/(2*$D54)," ")</f>
        <v>0</v>
      </c>
      <c r="Q54" s="143">
        <f>IF($D54&gt;0,TPWRKACT!Q53/(2*$D54)," ")</f>
        <v>0</v>
      </c>
      <c r="R54" s="69">
        <f>IF($D54&gt;0,TPWRKACT!R53/(2*$D54)," ")</f>
        <v>0</v>
      </c>
    </row>
    <row r="55" spans="1:18" ht="12.75">
      <c r="A55" s="24" t="s">
        <v>47</v>
      </c>
      <c r="B55" s="21">
        <f>TPWRKACT!B54</f>
        <v>438</v>
      </c>
      <c r="C55" s="165">
        <f>TPWRKACT!C54</f>
        <v>213</v>
      </c>
      <c r="D55" s="165">
        <f>TPWRKACT!D54</f>
        <v>99</v>
      </c>
      <c r="E55" s="69">
        <f>IF($D55&gt;0,TPWRKACT!E54/(2*$D55)," ")</f>
        <v>0.4797979797979798</v>
      </c>
      <c r="F55" s="69">
        <f>IF($D55&gt;0,TPWRKACT!F54/(2*$D55)," ")</f>
        <v>0.005050505050505051</v>
      </c>
      <c r="G55" s="69">
        <f>IF($D55&gt;0,TPWRKACT!G54/(2*$D55)," ")</f>
        <v>0</v>
      </c>
      <c r="H55" s="69">
        <f>IF($D55&gt;0,TPWRKACT!H54/(2*$D55)," ")</f>
        <v>0.05555555555555555</v>
      </c>
      <c r="I55" s="69">
        <f>IF($D55&gt;0,TPWRKACT!I54/(2*$D55)," ")</f>
        <v>0</v>
      </c>
      <c r="J55" s="69">
        <f>IF($D55&gt;0,TPWRKACT!J54/(2*$D55)," ")</f>
        <v>0.10101010101010101</v>
      </c>
      <c r="K55" s="69">
        <f>IF($D55&gt;0,TPWRKACT!K54/(2*$D55)," ")</f>
        <v>0</v>
      </c>
      <c r="L55" s="69">
        <f>IF($D55&gt;0,TPWRKACT!L54/(2*$D55)," ")</f>
        <v>0.16161616161616163</v>
      </c>
      <c r="M55" s="69">
        <f>IF($D55&gt;0,TPWRKACT!M54/(2*$D55)," ")</f>
        <v>0.005050505050505051</v>
      </c>
      <c r="N55" s="69">
        <f>IF($D55&gt;0,TPWRKACT!N54/(2*$D55)," ")</f>
        <v>0</v>
      </c>
      <c r="O55" s="69">
        <f>IF($D55&gt;0,TPWRKACT!O54/(2*$D55)," ")</f>
        <v>0</v>
      </c>
      <c r="P55" s="69">
        <f>IF($D55&gt;0,TPWRKACT!P54/(2*$D55)," ")</f>
        <v>0</v>
      </c>
      <c r="Q55" s="143">
        <f>IF($D55&gt;0,TPWRKACT!Q54/(2*$D55)," ")</f>
        <v>0</v>
      </c>
      <c r="R55" s="69">
        <f>IF($D55&gt;0,TPWRKACT!R54/(2*$D55)," ")</f>
        <v>0</v>
      </c>
    </row>
    <row r="56" spans="1:18" ht="12.75">
      <c r="A56" s="24"/>
      <c r="B56" s="21">
        <f>TPWRKACT!B55</f>
        <v>0</v>
      </c>
      <c r="C56" s="165">
        <f>TPWRKACT!C55</f>
        <v>0</v>
      </c>
      <c r="D56" s="165">
        <f>TPWRKACT!D55</f>
        <v>0</v>
      </c>
      <c r="E56" s="69"/>
      <c r="F56" s="69"/>
      <c r="G56" s="69"/>
      <c r="H56" s="69"/>
      <c r="I56" s="69"/>
      <c r="J56" s="69"/>
      <c r="K56" s="69"/>
      <c r="L56" s="69"/>
      <c r="M56" s="69"/>
      <c r="N56" s="69"/>
      <c r="O56" s="69"/>
      <c r="P56" s="69"/>
      <c r="Q56" s="143"/>
      <c r="R56" s="69"/>
    </row>
    <row r="57" spans="1:18" ht="12.75">
      <c r="A57" s="24" t="s">
        <v>48</v>
      </c>
      <c r="B57" s="21">
        <f>TPWRKACT!B56</f>
        <v>0</v>
      </c>
      <c r="C57" s="165">
        <f>TPWRKACT!C56</f>
        <v>0</v>
      </c>
      <c r="D57" s="165">
        <f>TPWRKACT!D56</f>
        <v>0</v>
      </c>
      <c r="E57" s="69" t="str">
        <f>IF($D57&gt;0,TPWRKACT!E56/(2*$D57)," ")</f>
        <v> </v>
      </c>
      <c r="F57" s="69" t="str">
        <f>IF($D57&gt;0,TPWRKACT!F56/(2*$D57)," ")</f>
        <v> </v>
      </c>
      <c r="G57" s="69" t="str">
        <f>IF($D57&gt;0,TPWRKACT!G56/(2*$D57)," ")</f>
        <v> </v>
      </c>
      <c r="H57" s="69" t="str">
        <f>IF($D57&gt;0,TPWRKACT!H56/(2*$D57)," ")</f>
        <v> </v>
      </c>
      <c r="I57" s="69" t="str">
        <f>IF($D57&gt;0,TPWRKACT!I56/(2*$D57)," ")</f>
        <v> </v>
      </c>
      <c r="J57" s="69" t="str">
        <f>IF($D57&gt;0,TPWRKACT!J56/(2*$D57)," ")</f>
        <v> </v>
      </c>
      <c r="K57" s="69" t="str">
        <f>IF($D57&gt;0,TPWRKACT!K56/(2*$D57)," ")</f>
        <v> </v>
      </c>
      <c r="L57" s="69" t="str">
        <f>IF($D57&gt;0,TPWRKACT!L56/(2*$D57)," ")</f>
        <v> </v>
      </c>
      <c r="M57" s="69" t="str">
        <f>IF($D57&gt;0,TPWRKACT!M56/(2*$D57)," ")</f>
        <v> </v>
      </c>
      <c r="N57" s="69" t="str">
        <f>IF($D57&gt;0,TPWRKACT!N56/(2*$D57)," ")</f>
        <v> </v>
      </c>
      <c r="O57" s="69" t="str">
        <f>IF($D57&gt;0,TPWRKACT!O56/(2*$D57)," ")</f>
        <v> </v>
      </c>
      <c r="P57" s="69" t="str">
        <f>IF($D57&gt;0,TPWRKACT!P56/(2*$D57)," ")</f>
        <v> </v>
      </c>
      <c r="Q57" s="143" t="str">
        <f>IF($D57&gt;0,TPWRKACT!Q56/(2*$D57)," ")</f>
        <v> </v>
      </c>
      <c r="R57" s="69" t="str">
        <f>IF($D57&gt;0,TPWRKACT!R56/(2*$D57)," ")</f>
        <v> </v>
      </c>
    </row>
    <row r="58" spans="1:18" ht="12.75">
      <c r="A58" s="24" t="s">
        <v>49</v>
      </c>
      <c r="B58" s="21">
        <f>TPWRKACT!B57</f>
        <v>3295</v>
      </c>
      <c r="C58" s="165">
        <f>TPWRKACT!C57</f>
        <v>3295</v>
      </c>
      <c r="D58" s="165">
        <f>TPWRKACT!D57</f>
        <v>1977</v>
      </c>
      <c r="E58" s="69">
        <f>IF($D58&gt;0,TPWRKACT!E57/(2*$D58)," ")</f>
        <v>0.35609509357612545</v>
      </c>
      <c r="F58" s="69">
        <f>IF($D58&gt;0,TPWRKACT!F57/(2*$D58)," ")</f>
        <v>0</v>
      </c>
      <c r="G58" s="69">
        <f>IF($D58&gt;0,TPWRKACT!G57/(2*$D58)," ")</f>
        <v>0</v>
      </c>
      <c r="H58" s="69">
        <f>IF($D58&gt;0,TPWRKACT!H57/(2*$D58)," ")</f>
        <v>0.38037430450177034</v>
      </c>
      <c r="I58" s="69">
        <f>IF($D58&gt;0,TPWRKACT!I57/(2*$D58)," ")</f>
        <v>0</v>
      </c>
      <c r="J58" s="69">
        <f>IF($D58&gt;0,TPWRKACT!J57/(2*$D58)," ")</f>
        <v>0.06272129489124936</v>
      </c>
      <c r="K58" s="69">
        <f>IF($D58&gt;0,TPWRKACT!K57/(2*$D58)," ")</f>
        <v>0</v>
      </c>
      <c r="L58" s="69">
        <f>IF($D58&gt;0,TPWRKACT!L57/(2*$D58)," ")</f>
        <v>0.10723318158826504</v>
      </c>
      <c r="M58" s="69">
        <f>IF($D58&gt;0,TPWRKACT!M57/(2*$D58)," ")</f>
        <v>0.00278199291856348</v>
      </c>
      <c r="N58" s="69">
        <f>IF($D58&gt;0,TPWRKACT!N57/(2*$D58)," ")</f>
        <v>0.0007587253414264037</v>
      </c>
      <c r="O58" s="69">
        <f>IF($D58&gt;0,TPWRKACT!O57/(2*$D58)," ")</f>
        <v>0.04451188669701568</v>
      </c>
      <c r="P58" s="69">
        <f>IF($D58&gt;0,TPWRKACT!P57/(2*$D58)," ")</f>
        <v>0</v>
      </c>
      <c r="Q58" s="143">
        <f>IF($D58&gt;0,TPWRKACT!Q57/(2*$D58)," ")</f>
        <v>0</v>
      </c>
      <c r="R58" s="69">
        <f>IF($D58&gt;0,TPWRKACT!R57/(2*$D58)," ")</f>
        <v>0.048052604957005564</v>
      </c>
    </row>
    <row r="59" spans="1:18" ht="12.75">
      <c r="A59" s="24" t="s">
        <v>50</v>
      </c>
      <c r="B59" s="21">
        <f>TPWRKACT!B58</f>
        <v>149</v>
      </c>
      <c r="C59" s="165">
        <f>TPWRKACT!C58</f>
        <v>149</v>
      </c>
      <c r="D59" s="165">
        <f>TPWRKACT!D58</f>
        <v>0</v>
      </c>
      <c r="E59" s="69" t="str">
        <f>IF($D59&gt;0,TPWRKACT!E58/(2*$D59)," ")</f>
        <v> </v>
      </c>
      <c r="F59" s="69" t="str">
        <f>IF($D59&gt;0,TPWRKACT!F58/(2*$D59)," ")</f>
        <v> </v>
      </c>
      <c r="G59" s="69" t="str">
        <f>IF($D59&gt;0,TPWRKACT!G58/(2*$D59)," ")</f>
        <v> </v>
      </c>
      <c r="H59" s="69" t="str">
        <f>IF($D59&gt;0,TPWRKACT!H58/(2*$D59)," ")</f>
        <v> </v>
      </c>
      <c r="I59" s="69" t="str">
        <f>IF($D59&gt;0,TPWRKACT!I58/(2*$D59)," ")</f>
        <v> </v>
      </c>
      <c r="J59" s="69" t="str">
        <f>IF($D59&gt;0,TPWRKACT!J58/(2*$D59)," ")</f>
        <v> </v>
      </c>
      <c r="K59" s="69" t="str">
        <f>IF($D59&gt;0,TPWRKACT!K58/(2*$D59)," ")</f>
        <v> </v>
      </c>
      <c r="L59" s="69" t="str">
        <f>IF($D59&gt;0,TPWRKACT!L58/(2*$D59)," ")</f>
        <v> </v>
      </c>
      <c r="M59" s="69" t="str">
        <f>IF($D59&gt;0,TPWRKACT!M58/(2*$D59)," ")</f>
        <v> </v>
      </c>
      <c r="N59" s="69" t="str">
        <f>IF($D59&gt;0,TPWRKACT!N58/(2*$D59)," ")</f>
        <v> </v>
      </c>
      <c r="O59" s="69" t="str">
        <f>IF($D59&gt;0,TPWRKACT!O58/(2*$D59)," ")</f>
        <v> </v>
      </c>
      <c r="P59" s="69" t="str">
        <f>IF($D59&gt;0,TPWRKACT!P58/(2*$D59)," ")</f>
        <v> </v>
      </c>
      <c r="Q59" s="143" t="str">
        <f>IF($D59&gt;0,TPWRKACT!Q58/(2*$D59)," ")</f>
        <v> </v>
      </c>
      <c r="R59" s="69" t="str">
        <f>IF($D59&gt;0,TPWRKACT!R58/(2*$D59)," ")</f>
        <v> </v>
      </c>
    </row>
    <row r="60" spans="1:18" ht="12.75">
      <c r="A60" s="24" t="s">
        <v>51</v>
      </c>
      <c r="B60" s="21">
        <f>TPWRKACT!B59</f>
        <v>774</v>
      </c>
      <c r="C60" s="165">
        <f>TPWRKACT!C59</f>
        <v>774</v>
      </c>
      <c r="D60" s="165">
        <f>TPWRKACT!D59</f>
        <v>419</v>
      </c>
      <c r="E60" s="69">
        <f>IF($D60&gt;0,TPWRKACT!E59/(2*$D60)," ")</f>
        <v>0.14558472553699284</v>
      </c>
      <c r="F60" s="69">
        <f>IF($D60&gt;0,TPWRKACT!F59/(2*$D60)," ")</f>
        <v>0.013126491646778043</v>
      </c>
      <c r="G60" s="69">
        <f>IF($D60&gt;0,TPWRKACT!G59/(2*$D60)," ")</f>
        <v>0.0011933174224343676</v>
      </c>
      <c r="H60" s="69">
        <f>IF($D60&gt;0,TPWRKACT!H59/(2*$D60)," ")</f>
        <v>0.06205250596658711</v>
      </c>
      <c r="I60" s="69">
        <f>IF($D60&gt;0,TPWRKACT!I59/(2*$D60)," ")</f>
        <v>0.0011933174224343676</v>
      </c>
      <c r="J60" s="69">
        <f>IF($D60&gt;0,TPWRKACT!J59/(2*$D60)," ")</f>
        <v>0.3997613365155131</v>
      </c>
      <c r="K60" s="69">
        <f>IF($D60&gt;0,TPWRKACT!K59/(2*$D60)," ")</f>
        <v>0</v>
      </c>
      <c r="L60" s="69">
        <f>IF($D60&gt;0,TPWRKACT!L59/(2*$D60)," ")</f>
        <v>0</v>
      </c>
      <c r="M60" s="69">
        <f>IF($D60&gt;0,TPWRKACT!M59/(2*$D60)," ")</f>
        <v>0.03937947494033413</v>
      </c>
      <c r="N60" s="69">
        <f>IF($D60&gt;0,TPWRKACT!N59/(2*$D60)," ")</f>
        <v>0.09785202863961814</v>
      </c>
      <c r="O60" s="69">
        <f>IF($D60&gt;0,TPWRKACT!O59/(2*$D60)," ")</f>
        <v>0.017899761336515514</v>
      </c>
      <c r="P60" s="69">
        <f>IF($D60&gt;0,TPWRKACT!P59/(2*$D60)," ")</f>
        <v>0</v>
      </c>
      <c r="Q60" s="143">
        <f>IF($D60&gt;0,TPWRKACT!Q59/(2*$D60)," ")</f>
        <v>0.788782816229117</v>
      </c>
      <c r="R60" s="69">
        <f>IF($D60&gt;0,TPWRKACT!R59/(2*$D60)," ")</f>
        <v>0.05847255369928401</v>
      </c>
    </row>
    <row r="61" spans="1:18" ht="12.75">
      <c r="A61" s="24" t="s">
        <v>52</v>
      </c>
      <c r="B61" s="21">
        <f>TPWRKACT!B60</f>
        <v>2762</v>
      </c>
      <c r="C61" s="165">
        <f>TPWRKACT!C60</f>
        <v>1365</v>
      </c>
      <c r="D61" s="165">
        <f>TPWRKACT!D60</f>
        <v>150</v>
      </c>
      <c r="E61" s="69">
        <f>IF($D61&gt;0,TPWRKACT!E60/(2*$D61)," ")</f>
        <v>0.6133333333333333</v>
      </c>
      <c r="F61" s="69">
        <f>IF($D61&gt;0,TPWRKACT!F60/(2*$D61)," ")</f>
        <v>0</v>
      </c>
      <c r="G61" s="69">
        <f>IF($D61&gt;0,TPWRKACT!G60/(2*$D61)," ")</f>
        <v>0</v>
      </c>
      <c r="H61" s="69">
        <f>IF($D61&gt;0,TPWRKACT!H60/(2*$D61)," ")</f>
        <v>0.04</v>
      </c>
      <c r="I61" s="69">
        <f>IF($D61&gt;0,TPWRKACT!I60/(2*$D61)," ")</f>
        <v>0</v>
      </c>
      <c r="J61" s="69">
        <f>IF($D61&gt;0,TPWRKACT!J60/(2*$D61)," ")</f>
        <v>0.17</v>
      </c>
      <c r="K61" s="69">
        <f>IF($D61&gt;0,TPWRKACT!K60/(2*$D61)," ")</f>
        <v>0</v>
      </c>
      <c r="L61" s="69">
        <f>IF($D61&gt;0,TPWRKACT!L60/(2*$D61)," ")</f>
        <v>0.006666666666666667</v>
      </c>
      <c r="M61" s="69">
        <f>IF($D61&gt;0,TPWRKACT!M60/(2*$D61)," ")</f>
        <v>0.01</v>
      </c>
      <c r="N61" s="69">
        <f>IF($D61&gt;0,TPWRKACT!N60/(2*$D61)," ")</f>
        <v>0.016666666666666666</v>
      </c>
      <c r="O61" s="69">
        <f>IF($D61&gt;0,TPWRKACT!O60/(2*$D61)," ")</f>
        <v>0</v>
      </c>
      <c r="P61" s="69">
        <f>IF($D61&gt;0,TPWRKACT!P60/(2*$D61)," ")</f>
        <v>0</v>
      </c>
      <c r="Q61" s="143">
        <f>IF($D61&gt;0,TPWRKACT!Q60/(2*$D61)," ")</f>
        <v>0</v>
      </c>
      <c r="R61" s="69">
        <f>IF($D61&gt;0,TPWRKACT!R60/(2*$D61)," ")</f>
        <v>0.0033333333333333335</v>
      </c>
    </row>
    <row r="62" spans="1:18" ht="12.75">
      <c r="A62" s="24"/>
      <c r="B62" s="21">
        <f>TPWRKACT!B61</f>
        <v>0</v>
      </c>
      <c r="C62" s="165">
        <f>TPWRKACT!C61</f>
        <v>0</v>
      </c>
      <c r="D62" s="165">
        <f>TPWRKACT!D61</f>
        <v>0</v>
      </c>
      <c r="E62" s="69"/>
      <c r="F62" s="69"/>
      <c r="G62" s="69"/>
      <c r="H62" s="69"/>
      <c r="I62" s="69"/>
      <c r="J62" s="69"/>
      <c r="K62" s="69"/>
      <c r="L62" s="69"/>
      <c r="M62" s="69"/>
      <c r="N62" s="69"/>
      <c r="O62" s="69"/>
      <c r="P62" s="69"/>
      <c r="Q62" s="143"/>
      <c r="R62" s="69"/>
    </row>
    <row r="63" spans="1:18" ht="12.75">
      <c r="A63" s="24" t="s">
        <v>53</v>
      </c>
      <c r="B63" s="21">
        <f>TPWRKACT!B62</f>
        <v>0</v>
      </c>
      <c r="C63" s="165">
        <f>TPWRKACT!C62</f>
        <v>0</v>
      </c>
      <c r="D63" s="165">
        <f>TPWRKACT!D62</f>
        <v>0</v>
      </c>
      <c r="E63" s="69" t="str">
        <f>IF($D63&gt;0,TPWRKACT!E62/(2*$D63)," ")</f>
        <v> </v>
      </c>
      <c r="F63" s="69" t="str">
        <f>IF($D63&gt;0,TPWRKACT!F62/(2*$D63)," ")</f>
        <v> </v>
      </c>
      <c r="G63" s="69" t="str">
        <f>IF($D63&gt;0,TPWRKACT!G62/(2*$D63)," ")</f>
        <v> </v>
      </c>
      <c r="H63" s="69" t="str">
        <f>IF($D63&gt;0,TPWRKACT!H62/(2*$D63)," ")</f>
        <v> </v>
      </c>
      <c r="I63" s="69" t="str">
        <f>IF($D63&gt;0,TPWRKACT!I62/(2*$D63)," ")</f>
        <v> </v>
      </c>
      <c r="J63" s="69" t="str">
        <f>IF($D63&gt;0,TPWRKACT!J62/(2*$D63)," ")</f>
        <v> </v>
      </c>
      <c r="K63" s="69" t="str">
        <f>IF($D63&gt;0,TPWRKACT!K62/(2*$D63)," ")</f>
        <v> </v>
      </c>
      <c r="L63" s="69" t="str">
        <f>IF($D63&gt;0,TPWRKACT!L62/(2*$D63)," ")</f>
        <v> </v>
      </c>
      <c r="M63" s="69" t="str">
        <f>IF($D63&gt;0,TPWRKACT!M62/(2*$D63)," ")</f>
        <v> </v>
      </c>
      <c r="N63" s="69" t="str">
        <f>IF($D63&gt;0,TPWRKACT!N62/(2*$D63)," ")</f>
        <v> </v>
      </c>
      <c r="O63" s="69" t="str">
        <f>IF($D63&gt;0,TPWRKACT!O62/(2*$D63)," ")</f>
        <v> </v>
      </c>
      <c r="P63" s="69" t="str">
        <f>IF($D63&gt;0,TPWRKACT!P62/(2*$D63)," ")</f>
        <v> </v>
      </c>
      <c r="Q63" s="143" t="str">
        <f>IF($D63&gt;0,TPWRKACT!Q62/(2*$D63)," ")</f>
        <v> </v>
      </c>
      <c r="R63" s="69" t="str">
        <f>IF($D63&gt;0,TPWRKACT!R62/(2*$D63)," ")</f>
        <v> </v>
      </c>
    </row>
    <row r="64" spans="1:18" ht="12.75">
      <c r="A64" s="24" t="s">
        <v>54</v>
      </c>
      <c r="B64" s="21">
        <f>TPWRKACT!B63</f>
        <v>319</v>
      </c>
      <c r="C64" s="165">
        <f>TPWRKACT!C63</f>
        <v>174</v>
      </c>
      <c r="D64" s="165">
        <f>TPWRKACT!D63</f>
        <v>163</v>
      </c>
      <c r="E64" s="69">
        <f>IF($D64&gt;0,TPWRKACT!E63/(2*$D64)," ")</f>
        <v>0.5705521472392638</v>
      </c>
      <c r="F64" s="69">
        <f>IF($D64&gt;0,TPWRKACT!F63/(2*$D64)," ")</f>
        <v>0.015337423312883436</v>
      </c>
      <c r="G64" s="69">
        <f>IF($D64&gt;0,TPWRKACT!G63/(2*$D64)," ")</f>
        <v>0</v>
      </c>
      <c r="H64" s="69">
        <f>IF($D64&gt;0,TPWRKACT!H63/(2*$D64)," ")</f>
        <v>0.006134969325153374</v>
      </c>
      <c r="I64" s="69">
        <f>IF($D64&gt;0,TPWRKACT!I63/(2*$D64)," ")</f>
        <v>0.003067484662576687</v>
      </c>
      <c r="J64" s="69">
        <f>IF($D64&gt;0,TPWRKACT!J63/(2*$D64)," ")</f>
        <v>0.049079754601226995</v>
      </c>
      <c r="K64" s="69">
        <f>IF($D64&gt;0,TPWRKACT!K63/(2*$D64)," ")</f>
        <v>0</v>
      </c>
      <c r="L64" s="69">
        <f>IF($D64&gt;0,TPWRKACT!L63/(2*$D64)," ")</f>
        <v>0.05828220858895705</v>
      </c>
      <c r="M64" s="69">
        <f>IF($D64&gt;0,TPWRKACT!M63/(2*$D64)," ")</f>
        <v>0</v>
      </c>
      <c r="N64" s="69">
        <f>IF($D64&gt;0,TPWRKACT!N63/(2*$D64)," ")</f>
        <v>0</v>
      </c>
      <c r="O64" s="69">
        <f>IF($D64&gt;0,TPWRKACT!O63/(2*$D64)," ")</f>
        <v>0</v>
      </c>
      <c r="P64" s="69">
        <f>IF($D64&gt;0,TPWRKACT!P63/(2*$D64)," ")</f>
        <v>0</v>
      </c>
      <c r="Q64" s="143">
        <f>IF($D64&gt;0,TPWRKACT!Q63/(2*$D64)," ")</f>
        <v>0</v>
      </c>
      <c r="R64" s="69">
        <f>IF($D64&gt;0,TPWRKACT!R63/(2*$D64)," ")</f>
        <v>0.018404907975460124</v>
      </c>
    </row>
    <row r="65" spans="1:18" ht="12.75">
      <c r="A65" s="24" t="s">
        <v>55</v>
      </c>
      <c r="B65" s="21">
        <f>TPWRKACT!B64</f>
        <v>778</v>
      </c>
      <c r="C65" s="165">
        <f>TPWRKACT!C64</f>
        <v>481</v>
      </c>
      <c r="D65" s="165">
        <f>TPWRKACT!D64</f>
        <v>263</v>
      </c>
      <c r="E65" s="69">
        <f>IF($D65&gt;0,TPWRKACT!E64/(2*$D65)," ")</f>
        <v>0.4505703422053232</v>
      </c>
      <c r="F65" s="69">
        <f>IF($D65&gt;0,TPWRKACT!F64/(2*$D65)," ")</f>
        <v>0</v>
      </c>
      <c r="G65" s="69">
        <f>IF($D65&gt;0,TPWRKACT!G64/(2*$D65)," ")</f>
        <v>0</v>
      </c>
      <c r="H65" s="69">
        <f>IF($D65&gt;0,TPWRKACT!H64/(2*$D65)," ")</f>
        <v>0.0019011406844106464</v>
      </c>
      <c r="I65" s="69">
        <f>IF($D65&gt;0,TPWRKACT!I64/(2*$D65)," ")</f>
        <v>0</v>
      </c>
      <c r="J65" s="69">
        <f>IF($D65&gt;0,TPWRKACT!J64/(2*$D65)," ")</f>
        <v>0.07984790874524715</v>
      </c>
      <c r="K65" s="69">
        <f>IF($D65&gt;0,TPWRKACT!K64/(2*$D65)," ")</f>
        <v>0</v>
      </c>
      <c r="L65" s="69">
        <f>IF($D65&gt;0,TPWRKACT!L64/(2*$D65)," ")</f>
        <v>0.028517110266159697</v>
      </c>
      <c r="M65" s="69">
        <f>IF($D65&gt;0,TPWRKACT!M64/(2*$D65)," ")</f>
        <v>0.0038022813688212928</v>
      </c>
      <c r="N65" s="69">
        <f>IF($D65&gt;0,TPWRKACT!N64/(2*$D65)," ")</f>
        <v>0.0019011406844106464</v>
      </c>
      <c r="O65" s="69">
        <f>IF($D65&gt;0,TPWRKACT!O64/(2*$D65)," ")</f>
        <v>0.013307984790874524</v>
      </c>
      <c r="P65" s="69">
        <f>IF($D65&gt;0,TPWRKACT!P64/(2*$D65)," ")</f>
        <v>0</v>
      </c>
      <c r="Q65" s="143">
        <f>IF($D65&gt;0,TPWRKACT!Q64/(2*$D65)," ")</f>
        <v>0.07604562737642585</v>
      </c>
      <c r="R65" s="69">
        <f>IF($D65&gt;0,TPWRKACT!R64/(2*$D65)," ")</f>
        <v>0</v>
      </c>
    </row>
    <row r="66" spans="1:18" ht="12.75">
      <c r="A66" s="24" t="s">
        <v>56</v>
      </c>
      <c r="B66" s="21">
        <f>TPWRKACT!B65</f>
        <v>0</v>
      </c>
      <c r="C66" s="165">
        <f>TPWRKACT!C65</f>
        <v>0</v>
      </c>
      <c r="D66" s="165">
        <f>TPWRKACT!D65</f>
        <v>0</v>
      </c>
      <c r="E66" s="69" t="str">
        <f>IF($D66&gt;0,TPWRKACT!E65/(2*$D66)," ")</f>
        <v> </v>
      </c>
      <c r="F66" s="69" t="str">
        <f>IF($D66&gt;0,TPWRKACT!F65/(2*$D66)," ")</f>
        <v> </v>
      </c>
      <c r="G66" s="69" t="str">
        <f>IF($D66&gt;0,TPWRKACT!G65/(2*$D66)," ")</f>
        <v> </v>
      </c>
      <c r="H66" s="69" t="str">
        <f>IF($D66&gt;0,TPWRKACT!H65/(2*$D66)," ")</f>
        <v> </v>
      </c>
      <c r="I66" s="69" t="str">
        <f>IF($D66&gt;0,TPWRKACT!I65/(2*$D66)," ")</f>
        <v> </v>
      </c>
      <c r="J66" s="69" t="str">
        <f>IF($D66&gt;0,TPWRKACT!J65/(2*$D66)," ")</f>
        <v> </v>
      </c>
      <c r="K66" s="69" t="str">
        <f>IF($D66&gt;0,TPWRKACT!K65/(2*$D66)," ")</f>
        <v> </v>
      </c>
      <c r="L66" s="69" t="str">
        <f>IF($D66&gt;0,TPWRKACT!L65/(2*$D66)," ")</f>
        <v> </v>
      </c>
      <c r="M66" s="69" t="str">
        <f>IF($D66&gt;0,TPWRKACT!M65/(2*$D66)," ")</f>
        <v> </v>
      </c>
      <c r="N66" s="69" t="str">
        <f>IF($D66&gt;0,TPWRKACT!N65/(2*$D66)," ")</f>
        <v> </v>
      </c>
      <c r="O66" s="69" t="str">
        <f>IF($D66&gt;0,TPWRKACT!O65/(2*$D66)," ")</f>
        <v> </v>
      </c>
      <c r="P66" s="69" t="str">
        <f>IF($D66&gt;0,TPWRKACT!P65/(2*$D66)," ")</f>
        <v> </v>
      </c>
      <c r="Q66" s="143" t="str">
        <f>IF($D66&gt;0,TPWRKACT!Q65/(2*$D66)," ")</f>
        <v> </v>
      </c>
      <c r="R66" s="69" t="str">
        <f>IF($D66&gt;0,TPWRKACT!R65/(2*$D66)," ")</f>
        <v> </v>
      </c>
    </row>
    <row r="67" spans="1:18" ht="12.75">
      <c r="A67" s="24" t="s">
        <v>57</v>
      </c>
      <c r="B67" s="21">
        <f>TPWRKACT!B66</f>
        <v>0</v>
      </c>
      <c r="C67" s="165">
        <f>TPWRKACT!C66</f>
        <v>0</v>
      </c>
      <c r="D67" s="165">
        <f>TPWRKACT!D66</f>
        <v>0</v>
      </c>
      <c r="E67" s="69" t="str">
        <f>IF($D67&gt;0,TPWRKACT!E66/(2*$D67)," ")</f>
        <v> </v>
      </c>
      <c r="F67" s="69" t="str">
        <f>IF($D67&gt;0,TPWRKACT!F66/(2*$D67)," ")</f>
        <v> </v>
      </c>
      <c r="G67" s="69" t="str">
        <f>IF($D67&gt;0,TPWRKACT!G66/(2*$D67)," ")</f>
        <v> </v>
      </c>
      <c r="H67" s="69" t="str">
        <f>IF($D67&gt;0,TPWRKACT!H66/(2*$D67)," ")</f>
        <v> </v>
      </c>
      <c r="I67" s="69" t="str">
        <f>IF($D67&gt;0,TPWRKACT!I66/(2*$D67)," ")</f>
        <v> </v>
      </c>
      <c r="J67" s="69" t="str">
        <f>IF($D67&gt;0,TPWRKACT!J66/(2*$D67)," ")</f>
        <v> </v>
      </c>
      <c r="K67" s="69" t="str">
        <f>IF($D67&gt;0,TPWRKACT!K66/(2*$D67)," ")</f>
        <v> </v>
      </c>
      <c r="L67" s="69" t="str">
        <f>IF($D67&gt;0,TPWRKACT!L66/(2*$D67)," ")</f>
        <v> </v>
      </c>
      <c r="M67" s="69" t="str">
        <f>IF($D67&gt;0,TPWRKACT!M66/(2*$D67)," ")</f>
        <v> </v>
      </c>
      <c r="N67" s="69" t="str">
        <f>IF($D67&gt;0,TPWRKACT!N66/(2*$D67)," ")</f>
        <v> </v>
      </c>
      <c r="O67" s="69" t="str">
        <f>IF($D67&gt;0,TPWRKACT!O66/(2*$D67)," ")</f>
        <v> </v>
      </c>
      <c r="P67" s="69" t="str">
        <f>IF($D67&gt;0,TPWRKACT!P66/(2*$D67)," ")</f>
        <v> </v>
      </c>
      <c r="Q67" s="143" t="str">
        <f>IF($D67&gt;0,TPWRKACT!Q66/(2*$D67)," ")</f>
        <v> </v>
      </c>
      <c r="R67" s="69" t="str">
        <f>IF($D67&gt;0,TPWRKACT!R66/(2*$D67)," ")</f>
        <v> </v>
      </c>
    </row>
    <row r="68" spans="1:18" ht="12.75">
      <c r="A68" s="24"/>
      <c r="B68" s="21">
        <f>TPWRKACT!B67</f>
        <v>0</v>
      </c>
      <c r="C68" s="165">
        <f>TPWRKACT!C67</f>
        <v>0</v>
      </c>
      <c r="D68" s="165">
        <f>TPWRKACT!D67</f>
        <v>0</v>
      </c>
      <c r="E68" s="69"/>
      <c r="F68" s="69"/>
      <c r="G68" s="69"/>
      <c r="H68" s="69"/>
      <c r="I68" s="69"/>
      <c r="J68" s="69"/>
      <c r="K68" s="69"/>
      <c r="L68" s="69"/>
      <c r="M68" s="69"/>
      <c r="N68" s="69"/>
      <c r="O68" s="69"/>
      <c r="P68" s="69"/>
      <c r="Q68" s="143"/>
      <c r="R68" s="69"/>
    </row>
    <row r="69" spans="1:18" ht="12.75">
      <c r="A69" s="24" t="s">
        <v>58</v>
      </c>
      <c r="B69" s="21">
        <f>TPWRKACT!B68</f>
        <v>0</v>
      </c>
      <c r="C69" s="165">
        <f>TPWRKACT!C68</f>
        <v>0</v>
      </c>
      <c r="D69" s="165">
        <f>TPWRKACT!D68</f>
        <v>0</v>
      </c>
      <c r="E69" s="69" t="str">
        <f>IF($D69&gt;0,TPWRKACT!E68/(2*$D69)," ")</f>
        <v> </v>
      </c>
      <c r="F69" s="69" t="str">
        <f>IF($D69&gt;0,TPWRKACT!F68/(2*$D69)," ")</f>
        <v> </v>
      </c>
      <c r="G69" s="69" t="str">
        <f>IF($D69&gt;0,TPWRKACT!G68/(2*$D69)," ")</f>
        <v> </v>
      </c>
      <c r="H69" s="69" t="str">
        <f>IF($D69&gt;0,TPWRKACT!H68/(2*$D69)," ")</f>
        <v> </v>
      </c>
      <c r="I69" s="69" t="str">
        <f>IF($D69&gt;0,TPWRKACT!I68/(2*$D69)," ")</f>
        <v> </v>
      </c>
      <c r="J69" s="69" t="str">
        <f>IF($D69&gt;0,TPWRKACT!J68/(2*$D69)," ")</f>
        <v> </v>
      </c>
      <c r="K69" s="69" t="str">
        <f>IF($D69&gt;0,TPWRKACT!K68/(2*$D69)," ")</f>
        <v> </v>
      </c>
      <c r="L69" s="69" t="str">
        <f>IF($D69&gt;0,TPWRKACT!L68/(2*$D69)," ")</f>
        <v> </v>
      </c>
      <c r="M69" s="69" t="str">
        <f>IF($D69&gt;0,TPWRKACT!M68/(2*$D69)," ")</f>
        <v> </v>
      </c>
      <c r="N69" s="69" t="str">
        <f>IF($D69&gt;0,TPWRKACT!N68/(2*$D69)," ")</f>
        <v> </v>
      </c>
      <c r="O69" s="69" t="str">
        <f>IF($D69&gt;0,TPWRKACT!O68/(2*$D69)," ")</f>
        <v> </v>
      </c>
      <c r="P69" s="69" t="str">
        <f>IF($D69&gt;0,TPWRKACT!P68/(2*$D69)," ")</f>
        <v> </v>
      </c>
      <c r="Q69" s="143" t="str">
        <f>IF($D69&gt;0,TPWRKACT!Q68/(2*$D69)," ")</f>
        <v> </v>
      </c>
      <c r="R69" s="69" t="str">
        <f>IF($D69&gt;0,TPWRKACT!R68/(2*$D69)," ")</f>
        <v> </v>
      </c>
    </row>
    <row r="70" spans="1:18" ht="12.75">
      <c r="A70" s="24" t="s">
        <v>59</v>
      </c>
      <c r="B70" s="21">
        <f>TPWRKACT!B69</f>
        <v>0</v>
      </c>
      <c r="C70" s="165">
        <f>TPWRKACT!C69</f>
        <v>0</v>
      </c>
      <c r="D70" s="165">
        <f>TPWRKACT!D69</f>
        <v>0</v>
      </c>
      <c r="E70" s="69" t="str">
        <f>IF($D70&gt;0,TPWRKACT!E69/(2*$D70)," ")</f>
        <v> </v>
      </c>
      <c r="F70" s="69" t="str">
        <f>IF($D70&gt;0,TPWRKACT!F69/(2*$D70)," ")</f>
        <v> </v>
      </c>
      <c r="G70" s="69" t="str">
        <f>IF($D70&gt;0,TPWRKACT!G69/(2*$D70)," ")</f>
        <v> </v>
      </c>
      <c r="H70" s="69" t="str">
        <f>IF($D70&gt;0,TPWRKACT!H69/(2*$D70)," ")</f>
        <v> </v>
      </c>
      <c r="I70" s="69" t="str">
        <f>IF($D70&gt;0,TPWRKACT!I69/(2*$D70)," ")</f>
        <v> </v>
      </c>
      <c r="J70" s="69" t="str">
        <f>IF($D70&gt;0,TPWRKACT!J69/(2*$D70)," ")</f>
        <v> </v>
      </c>
      <c r="K70" s="69" t="str">
        <f>IF($D70&gt;0,TPWRKACT!K69/(2*$D70)," ")</f>
        <v> </v>
      </c>
      <c r="L70" s="69" t="str">
        <f>IF($D70&gt;0,TPWRKACT!L69/(2*$D70)," ")</f>
        <v> </v>
      </c>
      <c r="M70" s="69" t="str">
        <f>IF($D70&gt;0,TPWRKACT!M69/(2*$D70)," ")</f>
        <v> </v>
      </c>
      <c r="N70" s="69" t="str">
        <f>IF($D70&gt;0,TPWRKACT!N69/(2*$D70)," ")</f>
        <v> </v>
      </c>
      <c r="O70" s="69" t="str">
        <f>IF($D70&gt;0,TPWRKACT!O69/(2*$D70)," ")</f>
        <v> </v>
      </c>
      <c r="P70" s="69" t="str">
        <f>IF($D70&gt;0,TPWRKACT!P69/(2*$D70)," ")</f>
        <v> </v>
      </c>
      <c r="Q70" s="143" t="str">
        <f>IF($D70&gt;0,TPWRKACT!Q69/(2*$D70)," ")</f>
        <v> </v>
      </c>
      <c r="R70" s="69" t="str">
        <f>IF($D70&gt;0,TPWRKACT!R69/(2*$D70)," ")</f>
        <v> </v>
      </c>
    </row>
    <row r="71" spans="1:18" ht="12.75">
      <c r="A71" s="24" t="s">
        <v>60</v>
      </c>
      <c r="B71" s="21">
        <f>TPWRKACT!B70</f>
        <v>632</v>
      </c>
      <c r="C71" s="165">
        <f>TPWRKACT!C70</f>
        <v>476</v>
      </c>
      <c r="D71" s="165">
        <f>TPWRKACT!D70</f>
        <v>156</v>
      </c>
      <c r="E71" s="69">
        <f>IF($D71&gt;0,TPWRKACT!E70/(2*$D71)," ")</f>
        <v>0.40384615384615385</v>
      </c>
      <c r="F71" s="69">
        <f>IF($D71&gt;0,TPWRKACT!F70/(2*$D71)," ")</f>
        <v>0</v>
      </c>
      <c r="G71" s="69">
        <f>IF($D71&gt;0,TPWRKACT!G70/(2*$D71)," ")</f>
        <v>0.003205128205128205</v>
      </c>
      <c r="H71" s="69">
        <f>IF($D71&gt;0,TPWRKACT!H70/(2*$D71)," ")</f>
        <v>0.05448717948717949</v>
      </c>
      <c r="I71" s="69">
        <f>IF($D71&gt;0,TPWRKACT!I70/(2*$D71)," ")</f>
        <v>0.003205128205128205</v>
      </c>
      <c r="J71" s="69">
        <f>IF($D71&gt;0,TPWRKACT!J70/(2*$D71)," ")</f>
        <v>0.26282051282051283</v>
      </c>
      <c r="K71" s="69">
        <f>IF($D71&gt;0,TPWRKACT!K70/(2*$D71)," ")</f>
        <v>0</v>
      </c>
      <c r="L71" s="69">
        <f>IF($D71&gt;0,TPWRKACT!L70/(2*$D71)," ")</f>
        <v>0.00641025641025641</v>
      </c>
      <c r="M71" s="69">
        <f>IF($D71&gt;0,TPWRKACT!M70/(2*$D71)," ")</f>
        <v>0.028846153846153848</v>
      </c>
      <c r="N71" s="69">
        <f>IF($D71&gt;0,TPWRKACT!N70/(2*$D71)," ")</f>
        <v>0</v>
      </c>
      <c r="O71" s="69">
        <f>IF($D71&gt;0,TPWRKACT!O70/(2*$D71)," ")</f>
        <v>0.041666666666666664</v>
      </c>
      <c r="P71" s="69">
        <f>IF($D71&gt;0,TPWRKACT!P70/(2*$D71)," ")</f>
        <v>0</v>
      </c>
      <c r="Q71" s="143">
        <f>IF($D71&gt;0,TPWRKACT!Q70/(2*$D71)," ")</f>
        <v>0</v>
      </c>
      <c r="R71" s="69">
        <f>IF($D71&gt;0,TPWRKACT!R70/(2*$D71)," ")</f>
        <v>0.1858974358974359</v>
      </c>
    </row>
    <row r="72" spans="1:18" ht="12.75">
      <c r="A72" s="24" t="s">
        <v>61</v>
      </c>
      <c r="B72" s="21">
        <f>TPWRKACT!B71</f>
        <v>0</v>
      </c>
      <c r="C72" s="165">
        <f>TPWRKACT!C71</f>
        <v>0</v>
      </c>
      <c r="D72" s="165">
        <f>TPWRKACT!D71</f>
        <v>0</v>
      </c>
      <c r="E72" s="69" t="str">
        <f>IF($D72&gt;0,TPWRKACT!E71/(2*$D72)," ")</f>
        <v> </v>
      </c>
      <c r="F72" s="69" t="str">
        <f>IF($D72&gt;0,TPWRKACT!F71/(2*$D72)," ")</f>
        <v> </v>
      </c>
      <c r="G72" s="69" t="str">
        <f>IF($D72&gt;0,TPWRKACT!G71/(2*$D72)," ")</f>
        <v> </v>
      </c>
      <c r="H72" s="69" t="str">
        <f>IF($D72&gt;0,TPWRKACT!H71/(2*$D72)," ")</f>
        <v> </v>
      </c>
      <c r="I72" s="69" t="str">
        <f>IF($D72&gt;0,TPWRKACT!I71/(2*$D72)," ")</f>
        <v> </v>
      </c>
      <c r="J72" s="69" t="str">
        <f>IF($D72&gt;0,TPWRKACT!J71/(2*$D72)," ")</f>
        <v> </v>
      </c>
      <c r="K72" s="69" t="str">
        <f>IF($D72&gt;0,TPWRKACT!K71/(2*$D72)," ")</f>
        <v> </v>
      </c>
      <c r="L72" s="69" t="str">
        <f>IF($D72&gt;0,TPWRKACT!L71/(2*$D72)," ")</f>
        <v> </v>
      </c>
      <c r="M72" s="69" t="str">
        <f>IF($D72&gt;0,TPWRKACT!M71/(2*$D72)," ")</f>
        <v> </v>
      </c>
      <c r="N72" s="69" t="str">
        <f>IF($D72&gt;0,TPWRKACT!N71/(2*$D72)," ")</f>
        <v> </v>
      </c>
      <c r="O72" s="69" t="str">
        <f>IF($D72&gt;0,TPWRKACT!O71/(2*$D72)," ")</f>
        <v> </v>
      </c>
      <c r="P72" s="69" t="str">
        <f>IF($D72&gt;0,TPWRKACT!P71/(2*$D72)," ")</f>
        <v> </v>
      </c>
      <c r="Q72" s="143" t="str">
        <f>IF($D72&gt;0,TPWRKACT!Q71/(2*$D72)," ")</f>
        <v> </v>
      </c>
      <c r="R72" s="69" t="str">
        <f>IF($D72&gt;0,TPWRKACT!R71/(2*$D72)," ")</f>
        <v> </v>
      </c>
    </row>
    <row r="73" spans="1:18" ht="12.75">
      <c r="A73" s="24" t="s">
        <v>62</v>
      </c>
      <c r="B73" s="21">
        <f>TPWRKACT!B72</f>
        <v>0</v>
      </c>
      <c r="C73" s="165">
        <f>TPWRKACT!C72</f>
        <v>0</v>
      </c>
      <c r="D73" s="165">
        <f>TPWRKACT!D72</f>
        <v>0</v>
      </c>
      <c r="E73" s="69" t="str">
        <f>IF($D73&gt;0,TPWRKACT!E72/(2*$D73)," ")</f>
        <v> </v>
      </c>
      <c r="F73" s="69" t="str">
        <f>IF($D73&gt;0,TPWRKACT!F72/(2*$D73)," ")</f>
        <v> </v>
      </c>
      <c r="G73" s="69" t="str">
        <f>IF($D73&gt;0,TPWRKACT!G72/(2*$D73)," ")</f>
        <v> </v>
      </c>
      <c r="H73" s="69" t="str">
        <f>IF($D73&gt;0,TPWRKACT!H72/(2*$D73)," ")</f>
        <v> </v>
      </c>
      <c r="I73" s="69" t="str">
        <f>IF($D73&gt;0,TPWRKACT!I72/(2*$D73)," ")</f>
        <v> </v>
      </c>
      <c r="J73" s="69" t="str">
        <f>IF($D73&gt;0,TPWRKACT!J72/(2*$D73)," ")</f>
        <v> </v>
      </c>
      <c r="K73" s="69" t="str">
        <f>IF($D73&gt;0,TPWRKACT!K72/(2*$D73)," ")</f>
        <v> </v>
      </c>
      <c r="L73" s="69" t="str">
        <f>IF($D73&gt;0,TPWRKACT!L72/(2*$D73)," ")</f>
        <v> </v>
      </c>
      <c r="M73" s="69" t="str">
        <f>IF($D73&gt;0,TPWRKACT!M72/(2*$D73)," ")</f>
        <v> </v>
      </c>
      <c r="N73" s="69" t="str">
        <f>IF($D73&gt;0,TPWRKACT!N72/(2*$D73)," ")</f>
        <v> </v>
      </c>
      <c r="O73" s="69" t="str">
        <f>IF($D73&gt;0,TPWRKACT!O72/(2*$D73)," ")</f>
        <v> </v>
      </c>
      <c r="P73" s="69" t="str">
        <f>IF($D73&gt;0,TPWRKACT!P72/(2*$D73)," ")</f>
        <v> </v>
      </c>
      <c r="Q73" s="143" t="str">
        <f>IF($D73&gt;0,TPWRKACT!Q72/(2*$D73)," ")</f>
        <v> </v>
      </c>
      <c r="R73" s="69" t="str">
        <f>IF($D73&gt;0,TPWRKACT!R72/(2*$D73)," ")</f>
        <v> </v>
      </c>
    </row>
    <row r="74" spans="1:18" ht="12.75">
      <c r="A74" s="24"/>
      <c r="B74" s="21">
        <f>TPWRKACT!B73</f>
        <v>0</v>
      </c>
      <c r="C74" s="165">
        <f>TPWRKACT!C73</f>
        <v>0</v>
      </c>
      <c r="D74" s="165">
        <f>TPWRKACT!D73</f>
        <v>0</v>
      </c>
      <c r="E74" s="69"/>
      <c r="F74" s="69"/>
      <c r="G74" s="69"/>
      <c r="H74" s="69"/>
      <c r="I74" s="69"/>
      <c r="J74" s="69"/>
      <c r="K74" s="69"/>
      <c r="L74" s="69"/>
      <c r="M74" s="69"/>
      <c r="N74" s="69"/>
      <c r="O74" s="69"/>
      <c r="P74" s="69"/>
      <c r="Q74" s="143"/>
      <c r="R74" s="69"/>
    </row>
    <row r="75" spans="1:18" ht="12.75">
      <c r="A75" s="24" t="s">
        <v>63</v>
      </c>
      <c r="B75" s="21">
        <f>TPWRKACT!B74</f>
        <v>6073</v>
      </c>
      <c r="C75" s="165">
        <f>TPWRKACT!C74</f>
        <v>5697</v>
      </c>
      <c r="D75" s="165">
        <f>TPWRKACT!D74</f>
        <v>2882</v>
      </c>
      <c r="E75" s="69">
        <f>IF($D75&gt;0,TPWRKACT!E74/(2*$D75)," ")</f>
        <v>0.4083969465648855</v>
      </c>
      <c r="F75" s="69">
        <f>IF($D75&gt;0,TPWRKACT!F74/(2*$D75)," ")</f>
        <v>0.023247744621790422</v>
      </c>
      <c r="G75" s="69">
        <f>IF($D75&gt;0,TPWRKACT!G74/(2*$D75)," ")</f>
        <v>0.04007633587786259</v>
      </c>
      <c r="H75" s="69">
        <f>IF($D75&gt;0,TPWRKACT!H74/(2*$D75)," ")</f>
        <v>0.016481609993060375</v>
      </c>
      <c r="I75" s="69">
        <f>IF($D75&gt;0,TPWRKACT!I74/(2*$D75)," ")</f>
        <v>0.001561415683553088</v>
      </c>
      <c r="J75" s="69">
        <f>IF($D75&gt;0,TPWRKACT!J74/(2*$D75)," ")</f>
        <v>0.171235253296322</v>
      </c>
      <c r="K75" s="69">
        <f>IF($D75&gt;0,TPWRKACT!K74/(2*$D75)," ")</f>
        <v>0.4868147120055517</v>
      </c>
      <c r="L75" s="69">
        <f>IF($D75&gt;0,TPWRKACT!L74/(2*$D75)," ")</f>
        <v>0.02376821651630812</v>
      </c>
      <c r="M75" s="69">
        <f>IF($D75&gt;0,TPWRKACT!M74/(2*$D75)," ")</f>
        <v>0.039035392088827205</v>
      </c>
      <c r="N75" s="69">
        <f>IF($D75&gt;0,TPWRKACT!N74/(2*$D75)," ")</f>
        <v>0.007460097154753644</v>
      </c>
      <c r="O75" s="69">
        <f>IF($D75&gt;0,TPWRKACT!O74/(2*$D75)," ")</f>
        <v>0.027238029146426094</v>
      </c>
      <c r="P75" s="69">
        <f>IF($D75&gt;0,TPWRKACT!P74/(2*$D75)," ")</f>
        <v>0</v>
      </c>
      <c r="Q75" s="143">
        <f>IF($D75&gt;0,TPWRKACT!Q74/(2*$D75)," ")</f>
        <v>0</v>
      </c>
      <c r="R75" s="69">
        <f>IF($D75&gt;0,TPWRKACT!R74/(2*$D75)," ")</f>
        <v>0.14035392088827203</v>
      </c>
    </row>
    <row r="76" spans="1:18" ht="12.75">
      <c r="A76" s="24" t="s">
        <v>64</v>
      </c>
      <c r="B76" s="21">
        <f>TPWRKACT!B75</f>
        <v>1634</v>
      </c>
      <c r="C76" s="165">
        <f>TPWRKACT!C75</f>
        <v>1555</v>
      </c>
      <c r="D76" s="165">
        <f>TPWRKACT!D75</f>
        <v>426</v>
      </c>
      <c r="E76" s="69">
        <f>IF($D76&gt;0,TPWRKACT!E75/(2*$D76)," ")</f>
        <v>0.3427230046948357</v>
      </c>
      <c r="F76" s="69">
        <f>IF($D76&gt;0,TPWRKACT!F75/(2*$D76)," ")</f>
        <v>0</v>
      </c>
      <c r="G76" s="69">
        <f>IF($D76&gt;0,TPWRKACT!G75/(2*$D76)," ")</f>
        <v>0.0011737089201877935</v>
      </c>
      <c r="H76" s="69">
        <f>IF($D76&gt;0,TPWRKACT!H75/(2*$D76)," ")</f>
        <v>0.107981220657277</v>
      </c>
      <c r="I76" s="69">
        <f>IF($D76&gt;0,TPWRKACT!I75/(2*$D76)," ")</f>
        <v>0.004694835680751174</v>
      </c>
      <c r="J76" s="69">
        <f>IF($D76&gt;0,TPWRKACT!J75/(2*$D76)," ")</f>
        <v>0.06103286384976526</v>
      </c>
      <c r="K76" s="69">
        <f>IF($D76&gt;0,TPWRKACT!K75/(2*$D76)," ")</f>
        <v>0.0715962441314554</v>
      </c>
      <c r="L76" s="69">
        <f>IF($D76&gt;0,TPWRKACT!L75/(2*$D76)," ")</f>
        <v>0.10446009389671361</v>
      </c>
      <c r="M76" s="69">
        <f>IF($D76&gt;0,TPWRKACT!M75/(2*$D76)," ")</f>
        <v>0</v>
      </c>
      <c r="N76" s="69">
        <f>IF($D76&gt;0,TPWRKACT!N75/(2*$D76)," ")</f>
        <v>0.0011737089201877935</v>
      </c>
      <c r="O76" s="69">
        <f>IF($D76&gt;0,TPWRKACT!O75/(2*$D76)," ")</f>
        <v>0.015258215962441314</v>
      </c>
      <c r="P76" s="69">
        <f>IF($D76&gt;0,TPWRKACT!P75/(2*$D76)," ")</f>
        <v>0</v>
      </c>
      <c r="Q76" s="143">
        <f>IF($D76&gt;0,TPWRKACT!Q75/(2*$D76)," ")</f>
        <v>0</v>
      </c>
      <c r="R76" s="69">
        <f>IF($D76&gt;0,TPWRKACT!R75/(2*$D76)," ")</f>
        <v>0</v>
      </c>
    </row>
    <row r="77" spans="1:18" ht="12.75">
      <c r="A77" s="24" t="s">
        <v>65</v>
      </c>
      <c r="B77" s="21">
        <f>TPWRKACT!B76</f>
        <v>280</v>
      </c>
      <c r="C77" s="165">
        <f>TPWRKACT!C76</f>
        <v>233</v>
      </c>
      <c r="D77" s="165">
        <f>TPWRKACT!D76</f>
        <v>91</v>
      </c>
      <c r="E77" s="69">
        <f>IF($D77&gt;0,TPWRKACT!E76/(2*$D77)," ")</f>
        <v>0.13736263736263737</v>
      </c>
      <c r="F77" s="69">
        <f>IF($D77&gt;0,TPWRKACT!F76/(2*$D77)," ")</f>
        <v>0</v>
      </c>
      <c r="G77" s="69">
        <f>IF($D77&gt;0,TPWRKACT!G76/(2*$D77)," ")</f>
        <v>0</v>
      </c>
      <c r="H77" s="69">
        <f>IF($D77&gt;0,TPWRKACT!H76/(2*$D77)," ")</f>
        <v>0.35714285714285715</v>
      </c>
      <c r="I77" s="69">
        <f>IF($D77&gt;0,TPWRKACT!I76/(2*$D77)," ")</f>
        <v>0</v>
      </c>
      <c r="J77" s="69">
        <f>IF($D77&gt;0,TPWRKACT!J76/(2*$D77)," ")</f>
        <v>0.29120879120879123</v>
      </c>
      <c r="K77" s="69">
        <f>IF($D77&gt;0,TPWRKACT!K76/(2*$D77)," ")</f>
        <v>0.11538461538461539</v>
      </c>
      <c r="L77" s="69">
        <f>IF($D77&gt;0,TPWRKACT!L76/(2*$D77)," ")</f>
        <v>0</v>
      </c>
      <c r="M77" s="69">
        <f>IF($D77&gt;0,TPWRKACT!M76/(2*$D77)," ")</f>
        <v>0.16483516483516483</v>
      </c>
      <c r="N77" s="69">
        <f>IF($D77&gt;0,TPWRKACT!N76/(2*$D77)," ")</f>
        <v>0.16483516483516483</v>
      </c>
      <c r="O77" s="69">
        <f>IF($D77&gt;0,TPWRKACT!O76/(2*$D77)," ")</f>
        <v>0.08241758241758242</v>
      </c>
      <c r="P77" s="69">
        <f>IF($D77&gt;0,TPWRKACT!P76/(2*$D77)," ")</f>
        <v>0</v>
      </c>
      <c r="Q77" s="143">
        <f>IF($D77&gt;0,TPWRKACT!Q76/(2*$D77)," ")</f>
        <v>0</v>
      </c>
      <c r="R77" s="69">
        <f>IF($D77&gt;0,TPWRKACT!R76/(2*$D77)," ")</f>
        <v>0</v>
      </c>
    </row>
    <row r="78" spans="1:18" ht="13.5" thickBot="1">
      <c r="A78" s="25" t="s">
        <v>66</v>
      </c>
      <c r="B78" s="61">
        <f>TPWRKACT!B77</f>
        <v>4</v>
      </c>
      <c r="C78" s="166">
        <f>TPWRKACT!C77</f>
        <v>4</v>
      </c>
      <c r="D78" s="166">
        <f>TPWRKACT!D77</f>
        <v>3</v>
      </c>
      <c r="E78" s="70">
        <f>IF($D78&gt;0,TPWRKACT!E77/(2*$D78)," ")</f>
        <v>0.3333333333333333</v>
      </c>
      <c r="F78" s="70">
        <f>IF($D78&gt;0,TPWRKACT!F77/(2*$D78)," ")</f>
        <v>0</v>
      </c>
      <c r="G78" s="70">
        <f>IF($D78&gt;0,TPWRKACT!G77/(2*$D78)," ")</f>
        <v>0</v>
      </c>
      <c r="H78" s="70">
        <f>IF($D78&gt;0,TPWRKACT!H77/(2*$D78)," ")</f>
        <v>0.8333333333333334</v>
      </c>
      <c r="I78" s="70">
        <f>IF($D78&gt;0,TPWRKACT!I77/(2*$D78)," ")</f>
        <v>0</v>
      </c>
      <c r="J78" s="70">
        <f>IF($D78&gt;0,TPWRKACT!J77/(2*$D78)," ")</f>
        <v>0.16666666666666666</v>
      </c>
      <c r="K78" s="70">
        <f>IF($D78&gt;0,TPWRKACT!K77/(2*$D78)," ")</f>
        <v>0</v>
      </c>
      <c r="L78" s="70">
        <f>IF($D78&gt;0,TPWRKACT!L77/(2*$D78)," ")</f>
        <v>0</v>
      </c>
      <c r="M78" s="70">
        <f>IF($D78&gt;0,TPWRKACT!M77/(2*$D78)," ")</f>
        <v>0</v>
      </c>
      <c r="N78" s="70">
        <f>IF($D78&gt;0,TPWRKACT!N77/(2*$D78)," ")</f>
        <v>0</v>
      </c>
      <c r="O78" s="70">
        <f>IF($D78&gt;0,TPWRKACT!O77/(2*$D78)," ")</f>
        <v>0</v>
      </c>
      <c r="P78" s="70">
        <f>IF($D78&gt;0,TPWRKACT!P77/(2*$D78)," ")</f>
        <v>0</v>
      </c>
      <c r="Q78" s="144">
        <f>IF($D78&gt;0,TPWRKACT!Q77/(2*$D78)," ")</f>
        <v>0</v>
      </c>
      <c r="R78" s="70">
        <f>IF($D78&gt;0,TPWRKACT!R77/(2*$D78)," ")</f>
        <v>0</v>
      </c>
    </row>
    <row r="80" ht="12.75">
      <c r="A80" t="s">
        <v>365</v>
      </c>
    </row>
  </sheetData>
  <mergeCells count="4">
    <mergeCell ref="A2:P2"/>
    <mergeCell ref="E8:R9"/>
    <mergeCell ref="A3:R4"/>
    <mergeCell ref="A5:R5"/>
  </mergeCells>
  <printOptions horizontalCentered="1" verticalCentered="1"/>
  <pageMargins left="0.25" right="0.25" top="0.25" bottom="0.25" header="0.5" footer="0.5"/>
  <pageSetup fitToHeight="1" fitToWidth="1" horizontalDpi="600" verticalDpi="600" orientation="landscape" scale="57" r:id="rId1"/>
</worksheet>
</file>

<file path=xl/worksheets/sheet11.xml><?xml version="1.0" encoding="utf-8"?>
<worksheet xmlns="http://schemas.openxmlformats.org/spreadsheetml/2006/main" xmlns:r="http://schemas.openxmlformats.org/officeDocument/2006/relationships">
  <sheetPr>
    <pageSetUpPr fitToPage="1"/>
  </sheetPr>
  <dimension ref="A1:R79"/>
  <sheetViews>
    <sheetView workbookViewId="0" topLeftCell="A1">
      <selection activeCell="A1" sqref="A1"/>
    </sheetView>
  </sheetViews>
  <sheetFormatPr defaultColWidth="9.140625" defaultRowHeight="12.75"/>
  <cols>
    <col min="1" max="1" width="18.140625" style="0" customWidth="1"/>
    <col min="2" max="2" width="10.57421875" style="0" customWidth="1"/>
    <col min="3" max="3" width="14.8515625" style="0" customWidth="1"/>
    <col min="4" max="5" width="12.00390625" style="0" customWidth="1"/>
    <col min="6" max="6" width="12.28125" style="0" customWidth="1"/>
    <col min="7" max="7" width="10.57421875" style="0" customWidth="1"/>
    <col min="8" max="8" width="10.8515625" style="0" customWidth="1"/>
    <col min="9" max="9" width="10.421875" style="0" bestFit="1" customWidth="1"/>
    <col min="10" max="10" width="10.57421875" style="0" customWidth="1"/>
    <col min="11" max="11" width="11.57421875" style="0" customWidth="1"/>
    <col min="12" max="12" width="10.57421875" style="0" customWidth="1"/>
    <col min="13" max="13" width="11.8515625" style="0" customWidth="1"/>
    <col min="14" max="14" width="12.7109375" style="0" customWidth="1"/>
    <col min="15" max="15" width="12.00390625" style="0" customWidth="1"/>
    <col min="16" max="16" width="11.7109375" style="0" customWidth="1"/>
    <col min="17" max="17" width="9.28125" style="0" bestFit="1" customWidth="1"/>
  </cols>
  <sheetData>
    <row r="1" ht="12.75">
      <c r="O1" s="22" t="s">
        <v>250</v>
      </c>
    </row>
    <row r="2" spans="1:16" ht="12.75">
      <c r="A2" s="226" t="s">
        <v>0</v>
      </c>
      <c r="B2" s="226"/>
      <c r="C2" s="226"/>
      <c r="D2" s="226"/>
      <c r="E2" s="226"/>
      <c r="F2" s="226"/>
      <c r="G2" s="226"/>
      <c r="H2" s="226"/>
      <c r="I2" s="226"/>
      <c r="J2" s="226"/>
      <c r="K2" s="226"/>
      <c r="L2" s="226"/>
      <c r="M2" s="226"/>
      <c r="N2" s="226"/>
      <c r="O2" s="226"/>
      <c r="P2" s="226"/>
    </row>
    <row r="3" spans="1:16" ht="12.75">
      <c r="A3" s="226" t="s">
        <v>404</v>
      </c>
      <c r="B3" s="226"/>
      <c r="C3" s="226"/>
      <c r="D3" s="226"/>
      <c r="E3" s="226"/>
      <c r="F3" s="226"/>
      <c r="G3" s="226"/>
      <c r="H3" s="226"/>
      <c r="I3" s="226"/>
      <c r="J3" s="226"/>
      <c r="K3" s="226"/>
      <c r="L3" s="226"/>
      <c r="M3" s="226"/>
      <c r="N3" s="226"/>
      <c r="O3" s="226"/>
      <c r="P3" s="226"/>
    </row>
    <row r="4" spans="1:16" ht="12.75">
      <c r="A4" s="226" t="s">
        <v>354</v>
      </c>
      <c r="B4" s="226"/>
      <c r="C4" s="226"/>
      <c r="D4" s="226"/>
      <c r="E4" s="226"/>
      <c r="F4" s="226"/>
      <c r="G4" s="226"/>
      <c r="H4" s="226"/>
      <c r="I4" s="226"/>
      <c r="J4" s="226"/>
      <c r="K4" s="226"/>
      <c r="L4" s="226"/>
      <c r="M4" s="226"/>
      <c r="N4" s="226"/>
      <c r="O4" s="226"/>
      <c r="P4" s="226"/>
    </row>
    <row r="6" spans="6:8" ht="13.5" thickBot="1">
      <c r="F6" s="42"/>
      <c r="G6" s="42"/>
      <c r="H6" s="42"/>
    </row>
    <row r="7" spans="1:18" ht="13.5" thickBot="1">
      <c r="A7" s="23"/>
      <c r="B7" s="26"/>
      <c r="C7" s="27"/>
      <c r="D7" s="243" t="s">
        <v>163</v>
      </c>
      <c r="E7" s="244"/>
      <c r="F7" s="244"/>
      <c r="G7" s="244"/>
      <c r="H7" s="244"/>
      <c r="I7" s="244"/>
      <c r="J7" s="244"/>
      <c r="K7" s="244"/>
      <c r="L7" s="244"/>
      <c r="M7" s="244"/>
      <c r="N7" s="244"/>
      <c r="O7" s="244"/>
      <c r="P7" s="244"/>
      <c r="Q7" s="245"/>
      <c r="R7" s="148"/>
    </row>
    <row r="8" spans="1:18" ht="12.75">
      <c r="A8" s="24"/>
      <c r="B8" s="29" t="s">
        <v>68</v>
      </c>
      <c r="C8" s="29" t="s">
        <v>201</v>
      </c>
      <c r="D8" s="24"/>
      <c r="E8" s="116" t="s">
        <v>97</v>
      </c>
      <c r="F8" s="31" t="s">
        <v>97</v>
      </c>
      <c r="G8" s="24"/>
      <c r="H8" s="117"/>
      <c r="I8" s="24"/>
      <c r="J8" s="37"/>
      <c r="K8" s="24"/>
      <c r="L8" s="24"/>
      <c r="M8" s="32" t="s">
        <v>72</v>
      </c>
      <c r="N8" s="31" t="s">
        <v>73</v>
      </c>
      <c r="O8" s="37"/>
      <c r="P8" s="24" t="s">
        <v>191</v>
      </c>
      <c r="Q8" s="10"/>
      <c r="R8" s="5"/>
    </row>
    <row r="9" spans="1:18" ht="12.75">
      <c r="A9" s="24"/>
      <c r="B9" s="31" t="s">
        <v>69</v>
      </c>
      <c r="C9" s="31" t="s">
        <v>205</v>
      </c>
      <c r="D9" s="31" t="s">
        <v>76</v>
      </c>
      <c r="E9" s="31" t="s">
        <v>70</v>
      </c>
      <c r="F9" s="31" t="s">
        <v>71</v>
      </c>
      <c r="G9" s="31" t="s">
        <v>77</v>
      </c>
      <c r="H9" s="32" t="s">
        <v>78</v>
      </c>
      <c r="I9" s="31" t="s">
        <v>79</v>
      </c>
      <c r="J9" s="33" t="s">
        <v>80</v>
      </c>
      <c r="K9" s="31" t="s">
        <v>81</v>
      </c>
      <c r="L9" s="31" t="s">
        <v>82</v>
      </c>
      <c r="M9" s="32" t="s">
        <v>83</v>
      </c>
      <c r="N9" s="31" t="s">
        <v>84</v>
      </c>
      <c r="O9" s="37" t="s">
        <v>85</v>
      </c>
      <c r="P9" s="24" t="s">
        <v>100</v>
      </c>
      <c r="Q9" s="10"/>
      <c r="R9" s="5"/>
    </row>
    <row r="10" spans="1:18" ht="13.5" thickBot="1">
      <c r="A10" s="25" t="s">
        <v>3</v>
      </c>
      <c r="B10" s="28" t="s">
        <v>164</v>
      </c>
      <c r="C10" s="28" t="s">
        <v>199</v>
      </c>
      <c r="D10" s="28" t="s">
        <v>87</v>
      </c>
      <c r="E10" s="28" t="s">
        <v>87</v>
      </c>
      <c r="F10" s="28" t="s">
        <v>87</v>
      </c>
      <c r="G10" s="28" t="s">
        <v>88</v>
      </c>
      <c r="H10" s="35" t="s">
        <v>89</v>
      </c>
      <c r="I10" s="28" t="s">
        <v>90</v>
      </c>
      <c r="J10" s="36" t="s">
        <v>91</v>
      </c>
      <c r="K10" s="28" t="s">
        <v>72</v>
      </c>
      <c r="L10" s="28" t="s">
        <v>89</v>
      </c>
      <c r="M10" s="35" t="s">
        <v>87</v>
      </c>
      <c r="N10" s="28" t="s">
        <v>92</v>
      </c>
      <c r="O10" s="37" t="s">
        <v>93</v>
      </c>
      <c r="P10" s="25" t="s">
        <v>182</v>
      </c>
      <c r="Q10" s="25" t="s">
        <v>190</v>
      </c>
      <c r="R10" s="139" t="s">
        <v>101</v>
      </c>
    </row>
    <row r="11" spans="1:17" ht="12.75">
      <c r="A11" s="23" t="s">
        <v>7</v>
      </c>
      <c r="B11" s="19">
        <f aca="true" t="shared" si="0" ref="B11:Q11">SUM(B13:B76)</f>
        <v>1311607</v>
      </c>
      <c r="C11" s="19">
        <f t="shared" si="0"/>
        <v>546618</v>
      </c>
      <c r="D11" s="19">
        <f t="shared" si="0"/>
        <v>308104</v>
      </c>
      <c r="E11" s="19">
        <f t="shared" si="0"/>
        <v>2334</v>
      </c>
      <c r="F11" s="19">
        <f t="shared" si="0"/>
        <v>3772</v>
      </c>
      <c r="G11" s="19">
        <f t="shared" si="0"/>
        <v>46458</v>
      </c>
      <c r="H11" s="19">
        <f t="shared" si="0"/>
        <v>1793</v>
      </c>
      <c r="I11" s="19">
        <f t="shared" si="0"/>
        <v>82493</v>
      </c>
      <c r="J11" s="19">
        <f t="shared" si="0"/>
        <v>33841</v>
      </c>
      <c r="K11" s="19">
        <f t="shared" si="0"/>
        <v>47794</v>
      </c>
      <c r="L11" s="19">
        <f t="shared" si="0"/>
        <v>14494</v>
      </c>
      <c r="M11" s="19">
        <f t="shared" si="0"/>
        <v>14858</v>
      </c>
      <c r="N11" s="19">
        <f t="shared" si="0"/>
        <v>25952</v>
      </c>
      <c r="O11" s="19">
        <f t="shared" si="0"/>
        <v>244</v>
      </c>
      <c r="P11" s="19">
        <f t="shared" si="0"/>
        <v>39731</v>
      </c>
      <c r="Q11" s="19">
        <f t="shared" si="0"/>
        <v>35436</v>
      </c>
    </row>
    <row r="12" spans="1:17" ht="12.75">
      <c r="A12" s="24"/>
      <c r="B12" s="20"/>
      <c r="C12" s="20"/>
      <c r="D12" s="20"/>
      <c r="E12" s="20"/>
      <c r="F12" s="20"/>
      <c r="G12" s="20"/>
      <c r="H12" s="20"/>
      <c r="I12" s="20"/>
      <c r="J12" s="20"/>
      <c r="K12" s="20"/>
      <c r="L12" s="20"/>
      <c r="M12" s="20"/>
      <c r="N12" s="20"/>
      <c r="O12" s="20"/>
      <c r="P12" s="10"/>
      <c r="Q12" s="10"/>
    </row>
    <row r="13" spans="1:17" ht="12.75">
      <c r="A13" s="24" t="s">
        <v>8</v>
      </c>
      <c r="B13" s="21">
        <v>8999</v>
      </c>
      <c r="C13" s="165">
        <v>3897</v>
      </c>
      <c r="D13" s="165">
        <v>2180</v>
      </c>
      <c r="E13" s="165">
        <v>47</v>
      </c>
      <c r="F13" s="165">
        <v>175</v>
      </c>
      <c r="G13" s="165">
        <v>166</v>
      </c>
      <c r="H13" s="165">
        <v>3</v>
      </c>
      <c r="I13" s="165">
        <v>959</v>
      </c>
      <c r="J13" s="165">
        <v>17</v>
      </c>
      <c r="K13" s="165">
        <v>506</v>
      </c>
      <c r="L13" s="165">
        <v>0</v>
      </c>
      <c r="M13" s="165">
        <v>0</v>
      </c>
      <c r="N13" s="165">
        <v>355</v>
      </c>
      <c r="O13" s="165">
        <v>0</v>
      </c>
      <c r="P13" s="165">
        <v>0</v>
      </c>
      <c r="Q13" s="165">
        <v>165</v>
      </c>
    </row>
    <row r="14" spans="1:17" ht="12.75">
      <c r="A14" s="24" t="s">
        <v>9</v>
      </c>
      <c r="B14" s="21">
        <v>5696</v>
      </c>
      <c r="C14" s="165">
        <v>2790</v>
      </c>
      <c r="D14" s="165">
        <v>1692</v>
      </c>
      <c r="E14" s="165">
        <v>0</v>
      </c>
      <c r="F14" s="165">
        <v>0</v>
      </c>
      <c r="G14" s="165">
        <v>32</v>
      </c>
      <c r="H14" s="165">
        <v>14</v>
      </c>
      <c r="I14" s="165">
        <v>547</v>
      </c>
      <c r="J14" s="165">
        <v>154</v>
      </c>
      <c r="K14" s="165">
        <v>572</v>
      </c>
      <c r="L14" s="165">
        <v>0</v>
      </c>
      <c r="M14" s="165">
        <v>0</v>
      </c>
      <c r="N14" s="165">
        <v>57</v>
      </c>
      <c r="O14" s="165">
        <v>0</v>
      </c>
      <c r="P14" s="165">
        <v>0</v>
      </c>
      <c r="Q14" s="165">
        <v>482</v>
      </c>
    </row>
    <row r="15" spans="1:17" ht="12.75">
      <c r="A15" s="24" t="s">
        <v>367</v>
      </c>
      <c r="B15" s="21">
        <v>24075</v>
      </c>
      <c r="C15" s="165">
        <v>7723</v>
      </c>
      <c r="D15" s="165">
        <v>5600</v>
      </c>
      <c r="E15" s="165">
        <v>0</v>
      </c>
      <c r="F15" s="165">
        <v>0</v>
      </c>
      <c r="G15" s="165">
        <v>1097</v>
      </c>
      <c r="H15" s="165">
        <v>5</v>
      </c>
      <c r="I15" s="165">
        <v>1594</v>
      </c>
      <c r="J15" s="165">
        <v>88</v>
      </c>
      <c r="K15" s="165">
        <v>572</v>
      </c>
      <c r="L15" s="165">
        <v>32</v>
      </c>
      <c r="M15" s="165">
        <v>38</v>
      </c>
      <c r="N15" s="165">
        <v>258</v>
      </c>
      <c r="O15" s="165">
        <v>0</v>
      </c>
      <c r="P15" s="165">
        <v>0</v>
      </c>
      <c r="Q15" s="165">
        <v>0</v>
      </c>
    </row>
    <row r="16" spans="1:17" ht="12.75">
      <c r="A16" s="24" t="s">
        <v>14</v>
      </c>
      <c r="B16" s="21">
        <v>7127</v>
      </c>
      <c r="C16" s="165">
        <v>2289</v>
      </c>
      <c r="D16" s="165">
        <v>861</v>
      </c>
      <c r="E16" s="165">
        <v>18</v>
      </c>
      <c r="F16" s="165">
        <v>25</v>
      </c>
      <c r="G16" s="165">
        <v>159</v>
      </c>
      <c r="H16" s="165">
        <v>8</v>
      </c>
      <c r="I16" s="165">
        <v>471</v>
      </c>
      <c r="J16" s="165">
        <v>7</v>
      </c>
      <c r="K16" s="165">
        <v>661</v>
      </c>
      <c r="L16" s="165">
        <v>84</v>
      </c>
      <c r="M16" s="165">
        <v>28</v>
      </c>
      <c r="N16" s="165">
        <v>102</v>
      </c>
      <c r="O16" s="165">
        <v>0</v>
      </c>
      <c r="P16" s="165">
        <v>6</v>
      </c>
      <c r="Q16" s="165">
        <v>39</v>
      </c>
    </row>
    <row r="17" spans="1:17" ht="12.75">
      <c r="A17" s="24" t="s">
        <v>15</v>
      </c>
      <c r="B17" s="21">
        <v>258420</v>
      </c>
      <c r="C17" s="165">
        <v>100250</v>
      </c>
      <c r="D17" s="165">
        <v>76433</v>
      </c>
      <c r="E17" s="165">
        <v>520</v>
      </c>
      <c r="F17" s="165">
        <v>754</v>
      </c>
      <c r="G17" s="165">
        <v>1117</v>
      </c>
      <c r="H17" s="165">
        <v>1066</v>
      </c>
      <c r="I17" s="165">
        <v>11438</v>
      </c>
      <c r="J17" s="165">
        <v>1450</v>
      </c>
      <c r="K17" s="165">
        <v>6409</v>
      </c>
      <c r="L17" s="165">
        <v>435</v>
      </c>
      <c r="M17" s="165">
        <v>2185</v>
      </c>
      <c r="N17" s="165">
        <v>3892</v>
      </c>
      <c r="O17" s="165">
        <v>197</v>
      </c>
      <c r="P17" s="165">
        <v>864</v>
      </c>
      <c r="Q17" s="165">
        <v>2232</v>
      </c>
    </row>
    <row r="18" spans="1:17" ht="12.75">
      <c r="A18" s="24"/>
      <c r="B18" s="21"/>
      <c r="C18" s="165"/>
      <c r="D18" s="165"/>
      <c r="E18" s="165"/>
      <c r="F18" s="165"/>
      <c r="G18" s="165"/>
      <c r="H18" s="165"/>
      <c r="I18" s="165"/>
      <c r="J18" s="165"/>
      <c r="K18" s="165"/>
      <c r="L18" s="165"/>
      <c r="M18" s="165"/>
      <c r="N18" s="165"/>
      <c r="O18" s="165"/>
      <c r="P18" s="165"/>
      <c r="Q18" s="165"/>
    </row>
    <row r="19" spans="1:17" ht="12.75">
      <c r="A19" s="24" t="s">
        <v>17</v>
      </c>
      <c r="B19" s="21">
        <v>8052</v>
      </c>
      <c r="C19" s="165">
        <v>3436</v>
      </c>
      <c r="D19" s="165">
        <v>1553</v>
      </c>
      <c r="E19" s="165">
        <v>2</v>
      </c>
      <c r="F19" s="165">
        <v>92</v>
      </c>
      <c r="G19" s="165">
        <v>312</v>
      </c>
      <c r="H19" s="165">
        <v>20</v>
      </c>
      <c r="I19" s="165">
        <v>382</v>
      </c>
      <c r="J19" s="165">
        <v>725</v>
      </c>
      <c r="K19" s="165">
        <v>575</v>
      </c>
      <c r="L19" s="165">
        <v>0</v>
      </c>
      <c r="M19" s="165">
        <v>274</v>
      </c>
      <c r="N19" s="165">
        <v>413</v>
      </c>
      <c r="O19" s="165">
        <v>2</v>
      </c>
      <c r="P19" s="165">
        <v>0</v>
      </c>
      <c r="Q19" s="165">
        <v>0</v>
      </c>
    </row>
    <row r="20" spans="1:17" ht="12.75">
      <c r="A20" s="24" t="s">
        <v>18</v>
      </c>
      <c r="B20" s="21">
        <v>15188</v>
      </c>
      <c r="C20" s="165">
        <v>6570</v>
      </c>
      <c r="D20" s="165">
        <v>4354</v>
      </c>
      <c r="E20" s="165">
        <v>195</v>
      </c>
      <c r="F20" s="165">
        <v>27</v>
      </c>
      <c r="G20" s="165">
        <v>0</v>
      </c>
      <c r="H20" s="165">
        <v>18</v>
      </c>
      <c r="I20" s="165">
        <v>593</v>
      </c>
      <c r="J20" s="165">
        <v>12</v>
      </c>
      <c r="K20" s="165">
        <v>752</v>
      </c>
      <c r="L20" s="165">
        <v>44</v>
      </c>
      <c r="M20" s="165">
        <v>658</v>
      </c>
      <c r="N20" s="165">
        <v>26</v>
      </c>
      <c r="O20" s="165">
        <v>0</v>
      </c>
      <c r="P20" s="165">
        <v>0</v>
      </c>
      <c r="Q20" s="165">
        <v>1665</v>
      </c>
    </row>
    <row r="21" spans="1:17" ht="12.75">
      <c r="A21" s="24" t="s">
        <v>19</v>
      </c>
      <c r="B21" s="21">
        <v>2934</v>
      </c>
      <c r="C21" s="165">
        <v>765</v>
      </c>
      <c r="D21" s="165">
        <v>498</v>
      </c>
      <c r="E21" s="165">
        <v>0</v>
      </c>
      <c r="F21" s="165">
        <v>0</v>
      </c>
      <c r="G21" s="165">
        <v>271</v>
      </c>
      <c r="H21" s="165">
        <v>0</v>
      </c>
      <c r="I21" s="165">
        <v>0</v>
      </c>
      <c r="J21" s="165">
        <v>0</v>
      </c>
      <c r="K21" s="165">
        <v>0</v>
      </c>
      <c r="L21" s="165">
        <v>0</v>
      </c>
      <c r="M21" s="165">
        <v>4</v>
      </c>
      <c r="N21" s="165">
        <v>10</v>
      </c>
      <c r="O21" s="165">
        <v>0</v>
      </c>
      <c r="P21" s="165">
        <v>2</v>
      </c>
      <c r="Q21" s="165">
        <v>0</v>
      </c>
    </row>
    <row r="22" spans="1:17" ht="12.75">
      <c r="A22" s="24" t="s">
        <v>20</v>
      </c>
      <c r="B22" s="21">
        <v>11255</v>
      </c>
      <c r="C22" s="165">
        <v>2357</v>
      </c>
      <c r="D22" s="165">
        <v>1744</v>
      </c>
      <c r="E22" s="165">
        <v>0</v>
      </c>
      <c r="F22" s="165">
        <v>0</v>
      </c>
      <c r="G22" s="165">
        <v>67</v>
      </c>
      <c r="H22" s="165">
        <v>18</v>
      </c>
      <c r="I22" s="165">
        <v>397</v>
      </c>
      <c r="J22" s="165">
        <v>0</v>
      </c>
      <c r="K22" s="165">
        <v>169</v>
      </c>
      <c r="L22" s="165">
        <v>0</v>
      </c>
      <c r="M22" s="165">
        <v>32</v>
      </c>
      <c r="N22" s="165">
        <v>0</v>
      </c>
      <c r="O22" s="165">
        <v>0</v>
      </c>
      <c r="P22" s="165">
        <v>0</v>
      </c>
      <c r="Q22" s="165">
        <v>40</v>
      </c>
    </row>
    <row r="23" spans="1:17" ht="12.75">
      <c r="A23" s="24" t="s">
        <v>21</v>
      </c>
      <c r="B23" s="21">
        <v>25604</v>
      </c>
      <c r="C23" s="165">
        <v>8963</v>
      </c>
      <c r="D23" s="165">
        <v>4263</v>
      </c>
      <c r="E23" s="165">
        <v>54</v>
      </c>
      <c r="F23" s="165">
        <v>143</v>
      </c>
      <c r="G23" s="165">
        <v>816</v>
      </c>
      <c r="H23" s="165">
        <v>0</v>
      </c>
      <c r="I23" s="165">
        <v>1286</v>
      </c>
      <c r="J23" s="165">
        <v>1158</v>
      </c>
      <c r="K23" s="165">
        <v>1509</v>
      </c>
      <c r="L23" s="165">
        <v>142</v>
      </c>
      <c r="M23" s="165">
        <v>538</v>
      </c>
      <c r="N23" s="165">
        <v>823</v>
      </c>
      <c r="O23" s="165">
        <v>0</v>
      </c>
      <c r="P23" s="165">
        <v>0</v>
      </c>
      <c r="Q23" s="165">
        <v>0</v>
      </c>
    </row>
    <row r="24" spans="1:17" ht="12.75">
      <c r="A24" s="24"/>
      <c r="B24" s="21"/>
      <c r="C24" s="165"/>
      <c r="D24" s="165"/>
      <c r="E24" s="165"/>
      <c r="F24" s="165"/>
      <c r="G24" s="165"/>
      <c r="H24" s="165"/>
      <c r="I24" s="165"/>
      <c r="J24" s="165"/>
      <c r="K24" s="165"/>
      <c r="L24" s="165"/>
      <c r="M24" s="165"/>
      <c r="N24" s="165"/>
      <c r="O24" s="165"/>
      <c r="P24" s="165"/>
      <c r="Q24" s="165"/>
    </row>
    <row r="25" spans="1:17" ht="12.75">
      <c r="A25" s="24" t="s">
        <v>23</v>
      </c>
      <c r="B25" s="21">
        <v>29099</v>
      </c>
      <c r="C25" s="165">
        <v>6154</v>
      </c>
      <c r="D25" s="165">
        <v>1887</v>
      </c>
      <c r="E25" s="165">
        <v>5</v>
      </c>
      <c r="F25" s="165">
        <v>10</v>
      </c>
      <c r="G25" s="165">
        <v>417</v>
      </c>
      <c r="H25" s="165">
        <v>69</v>
      </c>
      <c r="I25" s="165">
        <v>252</v>
      </c>
      <c r="J25" s="165">
        <v>380</v>
      </c>
      <c r="K25" s="165">
        <v>1803</v>
      </c>
      <c r="L25" s="165">
        <v>31</v>
      </c>
      <c r="M25" s="165">
        <v>21</v>
      </c>
      <c r="N25" s="165">
        <v>689</v>
      </c>
      <c r="O25" s="165">
        <v>1</v>
      </c>
      <c r="P25" s="165">
        <v>0</v>
      </c>
      <c r="Q25" s="165">
        <v>1174</v>
      </c>
    </row>
    <row r="26" spans="1:17" ht="12.75">
      <c r="A26" s="24" t="s">
        <v>24</v>
      </c>
      <c r="B26" s="21" t="s">
        <v>264</v>
      </c>
      <c r="C26" s="165" t="s">
        <v>264</v>
      </c>
      <c r="D26" s="165" t="s">
        <v>264</v>
      </c>
      <c r="E26" s="165" t="s">
        <v>264</v>
      </c>
      <c r="F26" s="165" t="s">
        <v>264</v>
      </c>
      <c r="G26" s="165" t="s">
        <v>264</v>
      </c>
      <c r="H26" s="165" t="s">
        <v>264</v>
      </c>
      <c r="I26" s="165" t="s">
        <v>264</v>
      </c>
      <c r="J26" s="165" t="s">
        <v>264</v>
      </c>
      <c r="K26" s="165" t="s">
        <v>264</v>
      </c>
      <c r="L26" s="165" t="s">
        <v>264</v>
      </c>
      <c r="M26" s="165" t="s">
        <v>264</v>
      </c>
      <c r="N26" s="165" t="s">
        <v>264</v>
      </c>
      <c r="O26" s="165" t="s">
        <v>264</v>
      </c>
      <c r="P26" s="165" t="s">
        <v>264</v>
      </c>
      <c r="Q26" s="165" t="s">
        <v>264</v>
      </c>
    </row>
    <row r="27" spans="1:17" ht="12.75">
      <c r="A27" s="24" t="s">
        <v>25</v>
      </c>
      <c r="B27" s="21">
        <v>9151</v>
      </c>
      <c r="C27" s="165">
        <v>3723</v>
      </c>
      <c r="D27" s="165">
        <v>3104</v>
      </c>
      <c r="E27" s="165">
        <v>0</v>
      </c>
      <c r="F27" s="165">
        <v>0</v>
      </c>
      <c r="G27" s="165">
        <v>1189</v>
      </c>
      <c r="H27" s="165">
        <v>4</v>
      </c>
      <c r="I27" s="165">
        <v>599</v>
      </c>
      <c r="J27" s="165">
        <v>4</v>
      </c>
      <c r="K27" s="165">
        <v>383</v>
      </c>
      <c r="L27" s="165">
        <v>31</v>
      </c>
      <c r="M27" s="165">
        <v>19</v>
      </c>
      <c r="N27" s="165">
        <v>22</v>
      </c>
      <c r="O27" s="165">
        <v>0</v>
      </c>
      <c r="P27" s="165">
        <v>2</v>
      </c>
      <c r="Q27" s="165">
        <v>0</v>
      </c>
    </row>
    <row r="28" spans="1:17" ht="12.75">
      <c r="A28" s="24" t="s">
        <v>26</v>
      </c>
      <c r="B28" s="21">
        <v>415</v>
      </c>
      <c r="C28" s="165">
        <v>328</v>
      </c>
      <c r="D28" s="165">
        <v>90</v>
      </c>
      <c r="E28" s="165">
        <v>1</v>
      </c>
      <c r="F28" s="165">
        <v>1</v>
      </c>
      <c r="G28" s="165">
        <v>17</v>
      </c>
      <c r="H28" s="165">
        <v>0</v>
      </c>
      <c r="I28" s="165">
        <v>131</v>
      </c>
      <c r="J28" s="165">
        <v>19</v>
      </c>
      <c r="K28" s="165">
        <v>79</v>
      </c>
      <c r="L28" s="165">
        <v>0</v>
      </c>
      <c r="M28" s="165">
        <v>2</v>
      </c>
      <c r="N28" s="165">
        <v>8</v>
      </c>
      <c r="O28" s="165">
        <v>0</v>
      </c>
      <c r="P28" s="165">
        <v>0</v>
      </c>
      <c r="Q28" s="165">
        <v>142</v>
      </c>
    </row>
    <row r="29" spans="1:17" ht="12.75">
      <c r="A29" s="24" t="s">
        <v>27</v>
      </c>
      <c r="B29" s="21">
        <v>25353</v>
      </c>
      <c r="C29" s="165">
        <v>17636</v>
      </c>
      <c r="D29" s="165">
        <v>8294</v>
      </c>
      <c r="E29" s="165">
        <v>0</v>
      </c>
      <c r="F29" s="165">
        <v>0</v>
      </c>
      <c r="G29" s="165">
        <v>1735</v>
      </c>
      <c r="H29" s="165">
        <v>0</v>
      </c>
      <c r="I29" s="165">
        <v>115</v>
      </c>
      <c r="J29" s="165">
        <v>334</v>
      </c>
      <c r="K29" s="165">
        <v>2722</v>
      </c>
      <c r="L29" s="165">
        <v>270</v>
      </c>
      <c r="M29" s="165">
        <v>1056</v>
      </c>
      <c r="N29" s="165">
        <v>54</v>
      </c>
      <c r="O29" s="165">
        <v>0</v>
      </c>
      <c r="P29" s="165">
        <v>0</v>
      </c>
      <c r="Q29" s="165">
        <v>5875</v>
      </c>
    </row>
    <row r="30" spans="1:17" ht="12.75">
      <c r="A30" s="24"/>
      <c r="B30" s="21"/>
      <c r="C30" s="165"/>
      <c r="D30" s="165"/>
      <c r="E30" s="165"/>
      <c r="F30" s="165"/>
      <c r="G30" s="165"/>
      <c r="H30" s="165"/>
      <c r="I30" s="165"/>
      <c r="J30" s="165"/>
      <c r="K30" s="165"/>
      <c r="L30" s="165"/>
      <c r="M30" s="165"/>
      <c r="N30" s="165"/>
      <c r="O30" s="165"/>
      <c r="P30" s="165"/>
      <c r="Q30" s="165"/>
    </row>
    <row r="31" spans="1:17" ht="12.75">
      <c r="A31" s="24" t="s">
        <v>28</v>
      </c>
      <c r="B31" s="21">
        <v>39884</v>
      </c>
      <c r="C31" s="165">
        <v>22777</v>
      </c>
      <c r="D31" s="165">
        <v>20431</v>
      </c>
      <c r="E31" s="165">
        <v>119</v>
      </c>
      <c r="F31" s="165">
        <v>0</v>
      </c>
      <c r="G31" s="165">
        <v>160</v>
      </c>
      <c r="H31" s="165">
        <v>18</v>
      </c>
      <c r="I31" s="165">
        <v>916</v>
      </c>
      <c r="J31" s="165">
        <v>0</v>
      </c>
      <c r="K31" s="165">
        <v>342</v>
      </c>
      <c r="L31" s="165">
        <v>204</v>
      </c>
      <c r="M31" s="165">
        <v>887</v>
      </c>
      <c r="N31" s="165">
        <v>424</v>
      </c>
      <c r="O31" s="165">
        <v>0</v>
      </c>
      <c r="P31" s="165">
        <v>1938</v>
      </c>
      <c r="Q31" s="165">
        <v>0</v>
      </c>
    </row>
    <row r="32" spans="1:17" ht="12.75">
      <c r="A32" s="24" t="s">
        <v>29</v>
      </c>
      <c r="B32" s="21">
        <v>17489</v>
      </c>
      <c r="C32" s="165">
        <v>10479</v>
      </c>
      <c r="D32" s="165">
        <v>8881</v>
      </c>
      <c r="E32" s="165">
        <v>67</v>
      </c>
      <c r="F32" s="165">
        <v>0</v>
      </c>
      <c r="G32" s="165">
        <v>58</v>
      </c>
      <c r="H32" s="165">
        <v>0</v>
      </c>
      <c r="I32" s="165">
        <v>310</v>
      </c>
      <c r="J32" s="165">
        <v>17</v>
      </c>
      <c r="K32" s="165">
        <v>1256</v>
      </c>
      <c r="L32" s="165">
        <v>0</v>
      </c>
      <c r="M32" s="165">
        <v>0</v>
      </c>
      <c r="N32" s="165">
        <v>590</v>
      </c>
      <c r="O32" s="165">
        <v>0</v>
      </c>
      <c r="P32" s="165">
        <v>0</v>
      </c>
      <c r="Q32" s="165">
        <v>874</v>
      </c>
    </row>
    <row r="33" spans="1:17" ht="12.75">
      <c r="A33" s="24" t="s">
        <v>30</v>
      </c>
      <c r="B33" s="21">
        <v>10480</v>
      </c>
      <c r="C33" s="165">
        <v>8129</v>
      </c>
      <c r="D33" s="165">
        <v>2786</v>
      </c>
      <c r="E33" s="165">
        <v>0</v>
      </c>
      <c r="F33" s="165">
        <v>0</v>
      </c>
      <c r="G33" s="165">
        <v>760</v>
      </c>
      <c r="H33" s="165">
        <v>5</v>
      </c>
      <c r="I33" s="165">
        <v>0</v>
      </c>
      <c r="J33" s="165">
        <v>14</v>
      </c>
      <c r="K33" s="165">
        <v>127</v>
      </c>
      <c r="L33" s="165">
        <v>56</v>
      </c>
      <c r="M33" s="165">
        <v>28</v>
      </c>
      <c r="N33" s="165">
        <v>469</v>
      </c>
      <c r="O33" s="165">
        <v>0</v>
      </c>
      <c r="P33" s="165">
        <v>5638</v>
      </c>
      <c r="Q33" s="165">
        <v>0</v>
      </c>
    </row>
    <row r="34" spans="1:17" ht="12.75">
      <c r="A34" s="24" t="s">
        <v>31</v>
      </c>
      <c r="B34" s="21">
        <v>20245</v>
      </c>
      <c r="C34" s="165">
        <v>7213</v>
      </c>
      <c r="D34" s="165">
        <v>3596</v>
      </c>
      <c r="E34" s="165">
        <v>61</v>
      </c>
      <c r="F34" s="165">
        <v>0</v>
      </c>
      <c r="G34" s="165">
        <v>289</v>
      </c>
      <c r="H34" s="165">
        <v>14</v>
      </c>
      <c r="I34" s="165">
        <v>338</v>
      </c>
      <c r="J34" s="165">
        <v>792</v>
      </c>
      <c r="K34" s="165">
        <v>2287</v>
      </c>
      <c r="L34" s="165">
        <v>254</v>
      </c>
      <c r="M34" s="165">
        <v>259</v>
      </c>
      <c r="N34" s="165">
        <v>0</v>
      </c>
      <c r="O34" s="165">
        <v>0</v>
      </c>
      <c r="P34" s="165">
        <v>0</v>
      </c>
      <c r="Q34" s="165">
        <v>234</v>
      </c>
    </row>
    <row r="35" spans="1:17" ht="12.75">
      <c r="A35" s="24" t="s">
        <v>32</v>
      </c>
      <c r="B35" s="21">
        <v>12228</v>
      </c>
      <c r="C35" s="165">
        <v>4542</v>
      </c>
      <c r="D35" s="165">
        <v>2731</v>
      </c>
      <c r="E35" s="165">
        <v>4</v>
      </c>
      <c r="F35" s="165">
        <v>16</v>
      </c>
      <c r="G35" s="165">
        <v>908</v>
      </c>
      <c r="H35" s="165">
        <v>9</v>
      </c>
      <c r="I35" s="165">
        <v>276</v>
      </c>
      <c r="J35" s="165">
        <v>0</v>
      </c>
      <c r="K35" s="165">
        <v>982</v>
      </c>
      <c r="L35" s="165">
        <v>0</v>
      </c>
      <c r="M35" s="165">
        <v>18</v>
      </c>
      <c r="N35" s="165">
        <v>192</v>
      </c>
      <c r="O35" s="165">
        <v>0</v>
      </c>
      <c r="P35" s="165">
        <v>0</v>
      </c>
      <c r="Q35" s="165">
        <v>0</v>
      </c>
    </row>
    <row r="36" spans="1:17" ht="12.75">
      <c r="A36" s="24"/>
      <c r="B36" s="21"/>
      <c r="C36" s="165"/>
      <c r="D36" s="165"/>
      <c r="E36" s="165"/>
      <c r="F36" s="165"/>
      <c r="G36" s="165"/>
      <c r="H36" s="165"/>
      <c r="I36" s="165"/>
      <c r="J36" s="165"/>
      <c r="K36" s="165"/>
      <c r="L36" s="165"/>
      <c r="M36" s="165"/>
      <c r="N36" s="165"/>
      <c r="O36" s="165"/>
      <c r="P36" s="165"/>
      <c r="Q36" s="165"/>
    </row>
    <row r="37" spans="1:17" ht="12.75">
      <c r="A37" s="24" t="s">
        <v>33</v>
      </c>
      <c r="B37" s="21">
        <v>7920</v>
      </c>
      <c r="C37" s="165">
        <v>5004</v>
      </c>
      <c r="D37" s="165">
        <v>2860</v>
      </c>
      <c r="E37" s="165">
        <v>0</v>
      </c>
      <c r="F37" s="165">
        <v>0</v>
      </c>
      <c r="G37" s="165">
        <v>249</v>
      </c>
      <c r="H37" s="165">
        <v>4</v>
      </c>
      <c r="I37" s="165">
        <v>1780</v>
      </c>
      <c r="J37" s="165">
        <v>402</v>
      </c>
      <c r="K37" s="165">
        <v>164</v>
      </c>
      <c r="L37" s="165">
        <v>369</v>
      </c>
      <c r="M37" s="165">
        <v>41</v>
      </c>
      <c r="N37" s="165">
        <v>442</v>
      </c>
      <c r="O37" s="165">
        <v>0</v>
      </c>
      <c r="P37" s="165">
        <v>0</v>
      </c>
      <c r="Q37" s="165">
        <v>0</v>
      </c>
    </row>
    <row r="38" spans="1:17" ht="12.75">
      <c r="A38" s="24" t="s">
        <v>34</v>
      </c>
      <c r="B38" s="21">
        <v>17260</v>
      </c>
      <c r="C38" s="165">
        <v>3346</v>
      </c>
      <c r="D38" s="165">
        <v>1239</v>
      </c>
      <c r="E38" s="165">
        <v>50</v>
      </c>
      <c r="F38" s="165">
        <v>223</v>
      </c>
      <c r="G38" s="165">
        <v>41</v>
      </c>
      <c r="H38" s="165">
        <v>10</v>
      </c>
      <c r="I38" s="165">
        <v>1154</v>
      </c>
      <c r="J38" s="165">
        <v>34</v>
      </c>
      <c r="K38" s="165">
        <v>743</v>
      </c>
      <c r="L38" s="165">
        <v>43</v>
      </c>
      <c r="M38" s="165">
        <v>30</v>
      </c>
      <c r="N38" s="165">
        <v>191</v>
      </c>
      <c r="O38" s="165">
        <v>0</v>
      </c>
      <c r="P38" s="165">
        <v>0</v>
      </c>
      <c r="Q38" s="165">
        <v>0</v>
      </c>
    </row>
    <row r="39" spans="1:17" ht="12.75">
      <c r="A39" s="24" t="s">
        <v>35</v>
      </c>
      <c r="B39" s="21">
        <v>32047</v>
      </c>
      <c r="C39" s="165">
        <v>6369</v>
      </c>
      <c r="D39" s="165">
        <v>4284</v>
      </c>
      <c r="E39" s="165">
        <v>52</v>
      </c>
      <c r="F39" s="165">
        <v>48</v>
      </c>
      <c r="G39" s="165">
        <v>0</v>
      </c>
      <c r="H39" s="165">
        <v>0</v>
      </c>
      <c r="I39" s="165">
        <v>449</v>
      </c>
      <c r="J39" s="165">
        <v>162</v>
      </c>
      <c r="K39" s="165">
        <v>206</v>
      </c>
      <c r="L39" s="165">
        <v>570</v>
      </c>
      <c r="M39" s="165">
        <v>71</v>
      </c>
      <c r="N39" s="165">
        <v>766</v>
      </c>
      <c r="O39" s="165">
        <v>2</v>
      </c>
      <c r="P39" s="165">
        <v>0</v>
      </c>
      <c r="Q39" s="165">
        <v>0</v>
      </c>
    </row>
    <row r="40" spans="1:17" ht="12.75">
      <c r="A40" s="24" t="s">
        <v>36</v>
      </c>
      <c r="B40" s="21">
        <v>52675</v>
      </c>
      <c r="C40" s="165">
        <v>19945</v>
      </c>
      <c r="D40" s="165">
        <v>16075</v>
      </c>
      <c r="E40" s="165">
        <v>0</v>
      </c>
      <c r="F40" s="165">
        <v>44</v>
      </c>
      <c r="G40" s="165">
        <v>86</v>
      </c>
      <c r="H40" s="165">
        <v>1</v>
      </c>
      <c r="I40" s="165">
        <v>4285</v>
      </c>
      <c r="J40" s="165">
        <v>1</v>
      </c>
      <c r="K40" s="165">
        <v>342</v>
      </c>
      <c r="L40" s="165">
        <v>3</v>
      </c>
      <c r="M40" s="165">
        <v>53</v>
      </c>
      <c r="N40" s="165">
        <v>327</v>
      </c>
      <c r="O40" s="165">
        <v>0</v>
      </c>
      <c r="P40" s="165">
        <v>0</v>
      </c>
      <c r="Q40" s="165">
        <v>141</v>
      </c>
    </row>
    <row r="41" spans="1:17" ht="12.75">
      <c r="A41" s="24" t="s">
        <v>37</v>
      </c>
      <c r="B41" s="21">
        <v>27086</v>
      </c>
      <c r="C41" s="165">
        <v>14939</v>
      </c>
      <c r="D41" s="165">
        <v>7862</v>
      </c>
      <c r="E41" s="165">
        <v>0</v>
      </c>
      <c r="F41" s="165">
        <v>0</v>
      </c>
      <c r="G41" s="165">
        <v>1</v>
      </c>
      <c r="H41" s="165">
        <v>0</v>
      </c>
      <c r="I41" s="165">
        <v>5520</v>
      </c>
      <c r="J41" s="165">
        <v>34</v>
      </c>
      <c r="K41" s="165">
        <v>788</v>
      </c>
      <c r="L41" s="165">
        <v>6</v>
      </c>
      <c r="M41" s="165">
        <v>470</v>
      </c>
      <c r="N41" s="165">
        <v>1904</v>
      </c>
      <c r="O41" s="165">
        <v>1</v>
      </c>
      <c r="P41" s="165">
        <v>2727</v>
      </c>
      <c r="Q41" s="165">
        <v>0</v>
      </c>
    </row>
    <row r="42" spans="1:17" ht="12.75">
      <c r="A42" s="24"/>
      <c r="B42" s="21"/>
      <c r="C42" s="165"/>
      <c r="D42" s="165"/>
      <c r="E42" s="165"/>
      <c r="F42" s="165"/>
      <c r="G42" s="165"/>
      <c r="H42" s="165"/>
      <c r="I42" s="165"/>
      <c r="J42" s="165"/>
      <c r="K42" s="165"/>
      <c r="L42" s="165"/>
      <c r="M42" s="165"/>
      <c r="N42" s="165"/>
      <c r="O42" s="165"/>
      <c r="P42" s="165"/>
      <c r="Q42" s="165"/>
    </row>
    <row r="43" spans="1:17" ht="12.75">
      <c r="A43" s="24" t="s">
        <v>38</v>
      </c>
      <c r="B43" s="21">
        <v>9921</v>
      </c>
      <c r="C43" s="165">
        <v>2927</v>
      </c>
      <c r="D43" s="165">
        <v>1294</v>
      </c>
      <c r="E43" s="165">
        <v>0</v>
      </c>
      <c r="F43" s="165">
        <v>6</v>
      </c>
      <c r="G43" s="165">
        <v>294</v>
      </c>
      <c r="H43" s="165">
        <v>6</v>
      </c>
      <c r="I43" s="165">
        <v>390</v>
      </c>
      <c r="J43" s="165">
        <v>254</v>
      </c>
      <c r="K43" s="165">
        <v>450</v>
      </c>
      <c r="L43" s="165">
        <v>14</v>
      </c>
      <c r="M43" s="165">
        <v>232</v>
      </c>
      <c r="N43" s="165">
        <v>71</v>
      </c>
      <c r="O43" s="165">
        <v>0</v>
      </c>
      <c r="P43" s="165">
        <v>0</v>
      </c>
      <c r="Q43" s="165">
        <v>82</v>
      </c>
    </row>
    <row r="44" spans="1:17" ht="12.75">
      <c r="A44" s="24" t="s">
        <v>39</v>
      </c>
      <c r="B44" s="21">
        <v>35300</v>
      </c>
      <c r="C44" s="165">
        <v>12961</v>
      </c>
      <c r="D44" s="165">
        <v>7570</v>
      </c>
      <c r="E44" s="165">
        <v>0</v>
      </c>
      <c r="F44" s="165">
        <v>0</v>
      </c>
      <c r="G44" s="165">
        <v>394</v>
      </c>
      <c r="H44" s="165">
        <v>26</v>
      </c>
      <c r="I44" s="165">
        <v>1332</v>
      </c>
      <c r="J44" s="165">
        <v>0</v>
      </c>
      <c r="K44" s="165">
        <v>0</v>
      </c>
      <c r="L44" s="165">
        <v>0</v>
      </c>
      <c r="M44" s="165">
        <v>892</v>
      </c>
      <c r="N44" s="165">
        <v>436</v>
      </c>
      <c r="O44" s="165">
        <v>0</v>
      </c>
      <c r="P44" s="165">
        <v>0</v>
      </c>
      <c r="Q44" s="165">
        <v>3719</v>
      </c>
    </row>
    <row r="45" spans="1:17" ht="12.75">
      <c r="A45" s="24" t="s">
        <v>40</v>
      </c>
      <c r="B45" s="21">
        <v>5679</v>
      </c>
      <c r="C45" s="165">
        <v>5340</v>
      </c>
      <c r="D45" s="165">
        <v>1083</v>
      </c>
      <c r="E45" s="165">
        <v>0</v>
      </c>
      <c r="F45" s="165">
        <v>0</v>
      </c>
      <c r="G45" s="165">
        <v>1377</v>
      </c>
      <c r="H45" s="165">
        <v>0</v>
      </c>
      <c r="I45" s="165">
        <v>920</v>
      </c>
      <c r="J45" s="165">
        <v>0</v>
      </c>
      <c r="K45" s="165">
        <v>250</v>
      </c>
      <c r="L45" s="165">
        <v>5</v>
      </c>
      <c r="M45" s="165">
        <v>0</v>
      </c>
      <c r="N45" s="165">
        <v>24</v>
      </c>
      <c r="O45" s="165">
        <v>0</v>
      </c>
      <c r="P45" s="165">
        <v>3169</v>
      </c>
      <c r="Q45" s="165">
        <v>0</v>
      </c>
    </row>
    <row r="46" spans="1:17" ht="12.75">
      <c r="A46" s="24" t="s">
        <v>41</v>
      </c>
      <c r="B46" s="21">
        <v>6257</v>
      </c>
      <c r="C46" s="165">
        <v>2028</v>
      </c>
      <c r="D46" s="165">
        <v>1052</v>
      </c>
      <c r="E46" s="165">
        <v>0</v>
      </c>
      <c r="F46" s="165">
        <v>3</v>
      </c>
      <c r="G46" s="165">
        <v>9</v>
      </c>
      <c r="H46" s="165">
        <v>9</v>
      </c>
      <c r="I46" s="165">
        <v>492</v>
      </c>
      <c r="J46" s="165">
        <v>0</v>
      </c>
      <c r="K46" s="165">
        <v>152</v>
      </c>
      <c r="L46" s="165">
        <v>92</v>
      </c>
      <c r="M46" s="165">
        <v>35</v>
      </c>
      <c r="N46" s="165">
        <v>215</v>
      </c>
      <c r="O46" s="165">
        <v>8</v>
      </c>
      <c r="P46" s="165">
        <v>148</v>
      </c>
      <c r="Q46" s="165">
        <v>71</v>
      </c>
    </row>
    <row r="47" spans="1:17" ht="12.75">
      <c r="A47" s="24" t="s">
        <v>42</v>
      </c>
      <c r="B47" s="21">
        <v>6594</v>
      </c>
      <c r="C47" s="165">
        <v>2412</v>
      </c>
      <c r="D47" s="165">
        <v>1082</v>
      </c>
      <c r="E47" s="165">
        <v>0</v>
      </c>
      <c r="F47" s="165">
        <v>0</v>
      </c>
      <c r="G47" s="165">
        <v>9</v>
      </c>
      <c r="H47" s="165">
        <v>0</v>
      </c>
      <c r="I47" s="165">
        <v>1017</v>
      </c>
      <c r="J47" s="165">
        <v>42</v>
      </c>
      <c r="K47" s="165">
        <v>298</v>
      </c>
      <c r="L47" s="165">
        <v>16</v>
      </c>
      <c r="M47" s="165">
        <v>0</v>
      </c>
      <c r="N47" s="165">
        <v>33</v>
      </c>
      <c r="O47" s="165">
        <v>0</v>
      </c>
      <c r="P47" s="165">
        <v>0</v>
      </c>
      <c r="Q47" s="165">
        <v>225</v>
      </c>
    </row>
    <row r="48" spans="1:17" ht="12.75">
      <c r="A48" s="24"/>
      <c r="B48" s="21"/>
      <c r="C48" s="165"/>
      <c r="D48" s="165"/>
      <c r="E48" s="165"/>
      <c r="F48" s="165"/>
      <c r="G48" s="165"/>
      <c r="H48" s="165"/>
      <c r="I48" s="165"/>
      <c r="J48" s="165"/>
      <c r="K48" s="165"/>
      <c r="L48" s="165"/>
      <c r="M48" s="165"/>
      <c r="N48" s="165"/>
      <c r="O48" s="165"/>
      <c r="P48" s="165"/>
      <c r="Q48" s="165"/>
    </row>
    <row r="49" spans="1:17" ht="12.75">
      <c r="A49" s="24" t="s">
        <v>43</v>
      </c>
      <c r="B49" s="21">
        <v>4589</v>
      </c>
      <c r="C49" s="165">
        <v>2377</v>
      </c>
      <c r="D49" s="165">
        <v>1044</v>
      </c>
      <c r="E49" s="165">
        <v>0</v>
      </c>
      <c r="F49" s="165">
        <v>0</v>
      </c>
      <c r="G49" s="165">
        <v>63</v>
      </c>
      <c r="H49" s="165">
        <v>2</v>
      </c>
      <c r="I49" s="165">
        <v>1124</v>
      </c>
      <c r="J49" s="165">
        <v>0</v>
      </c>
      <c r="K49" s="165">
        <v>96</v>
      </c>
      <c r="L49" s="165">
        <v>314</v>
      </c>
      <c r="M49" s="165">
        <v>0</v>
      </c>
      <c r="N49" s="165">
        <v>264</v>
      </c>
      <c r="O49" s="165">
        <v>0</v>
      </c>
      <c r="P49" s="165">
        <v>574</v>
      </c>
      <c r="Q49" s="165">
        <v>0</v>
      </c>
    </row>
    <row r="50" spans="1:17" ht="12.75">
      <c r="A50" s="24" t="s">
        <v>44</v>
      </c>
      <c r="B50" s="21">
        <v>25509</v>
      </c>
      <c r="C50" s="165">
        <v>11424</v>
      </c>
      <c r="D50" s="165">
        <v>4098</v>
      </c>
      <c r="E50" s="165">
        <v>0</v>
      </c>
      <c r="F50" s="165">
        <v>0</v>
      </c>
      <c r="G50" s="165">
        <v>4302</v>
      </c>
      <c r="H50" s="165">
        <v>14</v>
      </c>
      <c r="I50" s="165">
        <v>1768</v>
      </c>
      <c r="J50" s="165">
        <v>32</v>
      </c>
      <c r="K50" s="165">
        <v>2517</v>
      </c>
      <c r="L50" s="165">
        <v>892</v>
      </c>
      <c r="M50" s="165">
        <v>1315</v>
      </c>
      <c r="N50" s="165">
        <v>155</v>
      </c>
      <c r="O50" s="165">
        <v>3</v>
      </c>
      <c r="P50" s="165">
        <v>0</v>
      </c>
      <c r="Q50" s="165">
        <v>0</v>
      </c>
    </row>
    <row r="51" spans="1:17" ht="12.75">
      <c r="A51" s="24" t="s">
        <v>45</v>
      </c>
      <c r="B51" s="21">
        <v>13596</v>
      </c>
      <c r="C51" s="165">
        <v>5804</v>
      </c>
      <c r="D51" s="165">
        <v>4195</v>
      </c>
      <c r="E51" s="165">
        <v>0</v>
      </c>
      <c r="F51" s="165">
        <v>8</v>
      </c>
      <c r="G51" s="165">
        <v>264</v>
      </c>
      <c r="H51" s="165">
        <v>53</v>
      </c>
      <c r="I51" s="165">
        <v>684</v>
      </c>
      <c r="J51" s="165">
        <v>474</v>
      </c>
      <c r="K51" s="165">
        <v>737</v>
      </c>
      <c r="L51" s="165">
        <v>197</v>
      </c>
      <c r="M51" s="165">
        <v>130</v>
      </c>
      <c r="N51" s="165">
        <v>61</v>
      </c>
      <c r="O51" s="165">
        <v>9</v>
      </c>
      <c r="P51" s="165">
        <v>1</v>
      </c>
      <c r="Q51" s="165">
        <v>44</v>
      </c>
    </row>
    <row r="52" spans="1:17" ht="12.75">
      <c r="A52" s="24" t="s">
        <v>46</v>
      </c>
      <c r="B52" s="21">
        <v>121322</v>
      </c>
      <c r="C52" s="165">
        <v>46099</v>
      </c>
      <c r="D52" s="165">
        <v>28501</v>
      </c>
      <c r="E52" s="165">
        <v>88</v>
      </c>
      <c r="F52" s="165">
        <v>67</v>
      </c>
      <c r="G52" s="165">
        <v>5112</v>
      </c>
      <c r="H52" s="165">
        <v>97</v>
      </c>
      <c r="I52" s="165">
        <v>2315</v>
      </c>
      <c r="J52" s="165">
        <v>8042</v>
      </c>
      <c r="K52" s="165">
        <v>2673</v>
      </c>
      <c r="L52" s="165">
        <v>176</v>
      </c>
      <c r="M52" s="165">
        <v>198</v>
      </c>
      <c r="N52" s="165">
        <v>454</v>
      </c>
      <c r="O52" s="165">
        <v>0</v>
      </c>
      <c r="P52" s="165">
        <v>0</v>
      </c>
      <c r="Q52" s="165">
        <v>0</v>
      </c>
    </row>
    <row r="53" spans="1:17" ht="12.75">
      <c r="A53" s="24" t="s">
        <v>47</v>
      </c>
      <c r="B53" s="21">
        <v>21484</v>
      </c>
      <c r="C53" s="165">
        <v>7327</v>
      </c>
      <c r="D53" s="165">
        <v>3754</v>
      </c>
      <c r="E53" s="165">
        <v>18</v>
      </c>
      <c r="F53" s="165">
        <v>31</v>
      </c>
      <c r="G53" s="165">
        <v>561</v>
      </c>
      <c r="H53" s="165">
        <v>0</v>
      </c>
      <c r="I53" s="165">
        <v>1298</v>
      </c>
      <c r="J53" s="165">
        <v>0</v>
      </c>
      <c r="K53" s="165">
        <v>2212</v>
      </c>
      <c r="L53" s="165">
        <v>46</v>
      </c>
      <c r="M53" s="165">
        <v>458</v>
      </c>
      <c r="N53" s="165">
        <v>231</v>
      </c>
      <c r="O53" s="165">
        <v>0</v>
      </c>
      <c r="P53" s="165">
        <v>0</v>
      </c>
      <c r="Q53" s="165">
        <v>0</v>
      </c>
    </row>
    <row r="54" spans="1:17" ht="12.75">
      <c r="A54" s="24"/>
      <c r="B54" s="21"/>
      <c r="C54" s="165"/>
      <c r="D54" s="165"/>
      <c r="E54" s="165"/>
      <c r="F54" s="165"/>
      <c r="G54" s="165"/>
      <c r="H54" s="165"/>
      <c r="I54" s="165"/>
      <c r="J54" s="165"/>
      <c r="K54" s="165"/>
      <c r="L54" s="165"/>
      <c r="M54" s="165"/>
      <c r="N54" s="165"/>
      <c r="O54" s="165"/>
      <c r="P54" s="165"/>
      <c r="Q54" s="165"/>
    </row>
    <row r="55" spans="1:17" ht="12.75">
      <c r="A55" s="24" t="s">
        <v>48</v>
      </c>
      <c r="B55" s="21">
        <v>2406</v>
      </c>
      <c r="C55" s="165">
        <v>1166</v>
      </c>
      <c r="D55" s="165">
        <v>585</v>
      </c>
      <c r="E55" s="165">
        <v>1</v>
      </c>
      <c r="F55" s="165">
        <v>0</v>
      </c>
      <c r="G55" s="165">
        <v>141</v>
      </c>
      <c r="H55" s="165">
        <v>0</v>
      </c>
      <c r="I55" s="165">
        <v>287</v>
      </c>
      <c r="J55" s="165">
        <v>3</v>
      </c>
      <c r="K55" s="165">
        <v>192</v>
      </c>
      <c r="L55" s="165">
        <v>12</v>
      </c>
      <c r="M55" s="165">
        <v>124</v>
      </c>
      <c r="N55" s="165">
        <v>19</v>
      </c>
      <c r="O55" s="165">
        <v>0</v>
      </c>
      <c r="P55" s="165">
        <v>0</v>
      </c>
      <c r="Q55" s="165">
        <v>0</v>
      </c>
    </row>
    <row r="56" spans="1:17" ht="12.75">
      <c r="A56" s="24" t="s">
        <v>49</v>
      </c>
      <c r="B56" s="21">
        <v>48821</v>
      </c>
      <c r="C56" s="165">
        <v>35160</v>
      </c>
      <c r="D56" s="165">
        <v>12030</v>
      </c>
      <c r="E56" s="165">
        <v>0</v>
      </c>
      <c r="F56" s="165">
        <v>0</v>
      </c>
      <c r="G56" s="165">
        <v>14241</v>
      </c>
      <c r="H56" s="165">
        <v>0</v>
      </c>
      <c r="I56" s="165">
        <v>2321</v>
      </c>
      <c r="J56" s="165">
        <v>0</v>
      </c>
      <c r="K56" s="165">
        <v>6141</v>
      </c>
      <c r="L56" s="165">
        <v>657</v>
      </c>
      <c r="M56" s="165">
        <v>33</v>
      </c>
      <c r="N56" s="165">
        <v>2481</v>
      </c>
      <c r="O56" s="165">
        <v>0</v>
      </c>
      <c r="P56" s="165">
        <v>0</v>
      </c>
      <c r="Q56" s="165">
        <v>5666</v>
      </c>
    </row>
    <row r="57" spans="1:17" ht="12.75">
      <c r="A57" s="24" t="s">
        <v>50</v>
      </c>
      <c r="B57" s="21">
        <v>8674</v>
      </c>
      <c r="C57" s="165">
        <v>3487</v>
      </c>
      <c r="D57" s="165">
        <v>929</v>
      </c>
      <c r="E57" s="165">
        <v>14</v>
      </c>
      <c r="F57" s="165">
        <v>0</v>
      </c>
      <c r="G57" s="165">
        <v>86</v>
      </c>
      <c r="H57" s="165">
        <v>22</v>
      </c>
      <c r="I57" s="165">
        <v>1278</v>
      </c>
      <c r="J57" s="165">
        <v>0</v>
      </c>
      <c r="K57" s="165">
        <v>355</v>
      </c>
      <c r="L57" s="165">
        <v>582</v>
      </c>
      <c r="M57" s="165">
        <v>159</v>
      </c>
      <c r="N57" s="165">
        <v>62</v>
      </c>
      <c r="O57" s="165">
        <v>0</v>
      </c>
      <c r="P57" s="165">
        <v>0</v>
      </c>
      <c r="Q57" s="165">
        <v>0</v>
      </c>
    </row>
    <row r="58" spans="1:17" ht="12.75">
      <c r="A58" s="24" t="s">
        <v>51</v>
      </c>
      <c r="B58" s="21">
        <v>10758</v>
      </c>
      <c r="C58" s="165">
        <v>6848</v>
      </c>
      <c r="D58" s="165">
        <v>829</v>
      </c>
      <c r="E58" s="165">
        <v>95</v>
      </c>
      <c r="F58" s="165">
        <v>18</v>
      </c>
      <c r="G58" s="165">
        <v>627</v>
      </c>
      <c r="H58" s="165">
        <v>8</v>
      </c>
      <c r="I58" s="165">
        <v>2423</v>
      </c>
      <c r="J58" s="165">
        <v>1</v>
      </c>
      <c r="K58" s="165">
        <v>0</v>
      </c>
      <c r="L58" s="165">
        <v>455</v>
      </c>
      <c r="M58" s="165">
        <v>473</v>
      </c>
      <c r="N58" s="165">
        <v>246</v>
      </c>
      <c r="O58" s="165">
        <v>0</v>
      </c>
      <c r="P58" s="165">
        <v>6078</v>
      </c>
      <c r="Q58" s="165">
        <v>570</v>
      </c>
    </row>
    <row r="59" spans="1:17" ht="12.75">
      <c r="A59" s="24" t="s">
        <v>52</v>
      </c>
      <c r="B59" s="21">
        <v>55698</v>
      </c>
      <c r="C59" s="165">
        <v>14195</v>
      </c>
      <c r="D59" s="165">
        <v>11385</v>
      </c>
      <c r="E59" s="165">
        <v>0</v>
      </c>
      <c r="F59" s="165">
        <v>0</v>
      </c>
      <c r="G59" s="165">
        <v>1527</v>
      </c>
      <c r="H59" s="165">
        <v>2</v>
      </c>
      <c r="I59" s="165">
        <v>1570</v>
      </c>
      <c r="J59" s="165">
        <v>71</v>
      </c>
      <c r="K59" s="165">
        <v>139</v>
      </c>
      <c r="L59" s="165">
        <v>667</v>
      </c>
      <c r="M59" s="165">
        <v>597</v>
      </c>
      <c r="N59" s="165">
        <v>0</v>
      </c>
      <c r="O59" s="165">
        <v>0</v>
      </c>
      <c r="P59" s="165">
        <v>0</v>
      </c>
      <c r="Q59" s="165">
        <v>36</v>
      </c>
    </row>
    <row r="60" spans="1:17" ht="12.75">
      <c r="A60" s="24"/>
      <c r="B60" s="21"/>
      <c r="C60" s="165"/>
      <c r="D60" s="165"/>
      <c r="E60" s="165"/>
      <c r="F60" s="165"/>
      <c r="G60" s="165"/>
      <c r="H60" s="165"/>
      <c r="I60" s="165"/>
      <c r="J60" s="165"/>
      <c r="K60" s="165"/>
      <c r="L60" s="165"/>
      <c r="M60" s="165"/>
      <c r="N60" s="165"/>
      <c r="O60" s="165"/>
      <c r="P60" s="165"/>
      <c r="Q60" s="165"/>
    </row>
    <row r="61" spans="1:17" ht="12.75">
      <c r="A61" s="24" t="s">
        <v>53</v>
      </c>
      <c r="B61" s="21">
        <v>20130</v>
      </c>
      <c r="C61" s="165">
        <v>1571</v>
      </c>
      <c r="D61" s="165">
        <v>271</v>
      </c>
      <c r="E61" s="165">
        <v>108</v>
      </c>
      <c r="F61" s="165">
        <v>108</v>
      </c>
      <c r="G61" s="165">
        <v>209</v>
      </c>
      <c r="H61" s="165">
        <v>7</v>
      </c>
      <c r="I61" s="165">
        <v>319</v>
      </c>
      <c r="J61" s="165">
        <v>281</v>
      </c>
      <c r="K61" s="165">
        <v>253</v>
      </c>
      <c r="L61" s="165">
        <v>12</v>
      </c>
      <c r="M61" s="165">
        <v>19</v>
      </c>
      <c r="N61" s="165">
        <v>21</v>
      </c>
      <c r="O61" s="165">
        <v>0</v>
      </c>
      <c r="P61" s="165">
        <v>0</v>
      </c>
      <c r="Q61" s="165">
        <v>0</v>
      </c>
    </row>
    <row r="62" spans="1:17" ht="12.75">
      <c r="A62" s="24" t="s">
        <v>54</v>
      </c>
      <c r="B62" s="21">
        <v>11850</v>
      </c>
      <c r="C62" s="165">
        <v>4901</v>
      </c>
      <c r="D62" s="165">
        <v>3440</v>
      </c>
      <c r="E62" s="165">
        <v>41</v>
      </c>
      <c r="F62" s="165">
        <v>0</v>
      </c>
      <c r="G62" s="165">
        <v>106</v>
      </c>
      <c r="H62" s="165">
        <v>7</v>
      </c>
      <c r="I62" s="165">
        <v>478</v>
      </c>
      <c r="J62" s="165">
        <v>0</v>
      </c>
      <c r="K62" s="165">
        <v>825</v>
      </c>
      <c r="L62" s="165">
        <v>0</v>
      </c>
      <c r="M62" s="165">
        <v>2</v>
      </c>
      <c r="N62" s="165">
        <v>0</v>
      </c>
      <c r="O62" s="165">
        <v>0</v>
      </c>
      <c r="P62" s="165">
        <v>0</v>
      </c>
      <c r="Q62" s="165">
        <v>500</v>
      </c>
    </row>
    <row r="63" spans="1:17" ht="12.75">
      <c r="A63" s="24" t="s">
        <v>55</v>
      </c>
      <c r="B63" s="21">
        <v>12498</v>
      </c>
      <c r="C63" s="165">
        <v>5196</v>
      </c>
      <c r="D63" s="165">
        <v>2814</v>
      </c>
      <c r="E63" s="165">
        <v>0</v>
      </c>
      <c r="F63" s="165">
        <v>0</v>
      </c>
      <c r="G63" s="165">
        <v>96</v>
      </c>
      <c r="H63" s="165">
        <v>25</v>
      </c>
      <c r="I63" s="165">
        <v>575</v>
      </c>
      <c r="J63" s="165">
        <v>0</v>
      </c>
      <c r="K63" s="165">
        <v>486</v>
      </c>
      <c r="L63" s="165">
        <v>31</v>
      </c>
      <c r="M63" s="165">
        <v>10</v>
      </c>
      <c r="N63" s="165">
        <v>350</v>
      </c>
      <c r="O63" s="165">
        <v>0</v>
      </c>
      <c r="P63" s="165">
        <v>1291</v>
      </c>
      <c r="Q63" s="165">
        <v>98</v>
      </c>
    </row>
    <row r="64" spans="1:17" ht="12.75">
      <c r="A64" s="24" t="s">
        <v>56</v>
      </c>
      <c r="B64" s="21">
        <v>1185</v>
      </c>
      <c r="C64" s="165">
        <v>667</v>
      </c>
      <c r="D64" s="165">
        <v>175</v>
      </c>
      <c r="E64" s="165">
        <v>1</v>
      </c>
      <c r="F64" s="165">
        <v>0</v>
      </c>
      <c r="G64" s="165">
        <v>0</v>
      </c>
      <c r="H64" s="165">
        <v>13</v>
      </c>
      <c r="I64" s="165">
        <v>60</v>
      </c>
      <c r="J64" s="165">
        <v>400</v>
      </c>
      <c r="K64" s="165">
        <v>51</v>
      </c>
      <c r="L64" s="165">
        <v>4</v>
      </c>
      <c r="M64" s="165">
        <v>37</v>
      </c>
      <c r="N64" s="165">
        <v>18</v>
      </c>
      <c r="O64" s="165">
        <v>10</v>
      </c>
      <c r="P64" s="165">
        <v>0</v>
      </c>
      <c r="Q64" s="165">
        <v>0</v>
      </c>
    </row>
    <row r="65" spans="1:17" ht="12.75">
      <c r="A65" s="24" t="s">
        <v>57</v>
      </c>
      <c r="B65" s="21">
        <v>46182</v>
      </c>
      <c r="C65" s="165">
        <v>26170</v>
      </c>
      <c r="D65" s="165">
        <v>7345</v>
      </c>
      <c r="E65" s="165">
        <v>0</v>
      </c>
      <c r="F65" s="165">
        <v>0</v>
      </c>
      <c r="G65" s="165">
        <v>152</v>
      </c>
      <c r="H65" s="165">
        <v>8</v>
      </c>
      <c r="I65" s="165">
        <v>7984</v>
      </c>
      <c r="J65" s="165">
        <v>71</v>
      </c>
      <c r="K65" s="165">
        <v>1994</v>
      </c>
      <c r="L65" s="165">
        <v>1620</v>
      </c>
      <c r="M65" s="165">
        <v>0</v>
      </c>
      <c r="N65" s="165">
        <v>4183</v>
      </c>
      <c r="O65" s="165">
        <v>0</v>
      </c>
      <c r="P65" s="165">
        <v>14570</v>
      </c>
      <c r="Q65" s="165">
        <v>2874</v>
      </c>
    </row>
    <row r="66" spans="1:17" ht="12.75">
      <c r="A66" s="24"/>
      <c r="B66" s="21"/>
      <c r="C66" s="165"/>
      <c r="D66" s="165"/>
      <c r="E66" s="165"/>
      <c r="F66" s="165"/>
      <c r="G66" s="165"/>
      <c r="H66" s="165"/>
      <c r="I66" s="165"/>
      <c r="J66" s="165"/>
      <c r="K66" s="165"/>
      <c r="L66" s="165"/>
      <c r="M66" s="165"/>
      <c r="N66" s="165"/>
      <c r="O66" s="165"/>
      <c r="P66" s="165"/>
      <c r="Q66" s="165"/>
    </row>
    <row r="67" spans="1:17" ht="12.75">
      <c r="A67" s="24" t="s">
        <v>58</v>
      </c>
      <c r="B67" s="21">
        <v>81242</v>
      </c>
      <c r="C67" s="165">
        <v>21100</v>
      </c>
      <c r="D67" s="165">
        <v>12105</v>
      </c>
      <c r="E67" s="165">
        <v>83</v>
      </c>
      <c r="F67" s="165">
        <v>59</v>
      </c>
      <c r="G67" s="165">
        <v>548</v>
      </c>
      <c r="H67" s="165">
        <v>0</v>
      </c>
      <c r="I67" s="165">
        <v>7954</v>
      </c>
      <c r="J67" s="165">
        <v>560</v>
      </c>
      <c r="K67" s="165">
        <v>1749</v>
      </c>
      <c r="L67" s="165">
        <v>57</v>
      </c>
      <c r="M67" s="165">
        <v>538</v>
      </c>
      <c r="N67" s="165">
        <v>673</v>
      </c>
      <c r="O67" s="165">
        <v>0</v>
      </c>
      <c r="P67" s="165">
        <v>2723</v>
      </c>
      <c r="Q67" s="165">
        <v>0</v>
      </c>
    </row>
    <row r="68" spans="1:17" ht="12.75">
      <c r="A68" s="24" t="s">
        <v>59</v>
      </c>
      <c r="B68" s="21">
        <v>5588</v>
      </c>
      <c r="C68" s="165">
        <v>2971</v>
      </c>
      <c r="D68" s="165">
        <v>1028</v>
      </c>
      <c r="E68" s="165">
        <v>0</v>
      </c>
      <c r="F68" s="165">
        <v>0</v>
      </c>
      <c r="G68" s="165">
        <v>100</v>
      </c>
      <c r="H68" s="165">
        <v>17</v>
      </c>
      <c r="I68" s="165">
        <v>1085</v>
      </c>
      <c r="J68" s="165">
        <v>0</v>
      </c>
      <c r="K68" s="165">
        <v>549</v>
      </c>
      <c r="L68" s="165">
        <v>833</v>
      </c>
      <c r="M68" s="165">
        <v>6</v>
      </c>
      <c r="N68" s="165">
        <v>109</v>
      </c>
      <c r="O68" s="165">
        <v>0</v>
      </c>
      <c r="P68" s="165">
        <v>0</v>
      </c>
      <c r="Q68" s="165">
        <v>0</v>
      </c>
    </row>
    <row r="69" spans="1:17" ht="12.75">
      <c r="A69" s="24" t="s">
        <v>60</v>
      </c>
      <c r="B69" s="21">
        <v>4796</v>
      </c>
      <c r="C69" s="165">
        <v>2563</v>
      </c>
      <c r="D69" s="165">
        <v>1042</v>
      </c>
      <c r="E69" s="165">
        <v>0</v>
      </c>
      <c r="F69" s="165">
        <v>2</v>
      </c>
      <c r="G69" s="165">
        <v>159</v>
      </c>
      <c r="H69" s="165">
        <v>26</v>
      </c>
      <c r="I69" s="165">
        <v>322</v>
      </c>
      <c r="J69" s="165">
        <v>0</v>
      </c>
      <c r="K69" s="165">
        <v>53</v>
      </c>
      <c r="L69" s="165">
        <v>329</v>
      </c>
      <c r="M69" s="165">
        <v>0</v>
      </c>
      <c r="N69" s="165">
        <v>332</v>
      </c>
      <c r="O69" s="165">
        <v>0</v>
      </c>
      <c r="P69" s="165">
        <v>0</v>
      </c>
      <c r="Q69" s="165">
        <v>1139</v>
      </c>
    </row>
    <row r="70" spans="1:17" ht="12.75">
      <c r="A70" s="24" t="s">
        <v>61</v>
      </c>
      <c r="B70" s="170">
        <v>553</v>
      </c>
      <c r="C70" s="165">
        <v>97</v>
      </c>
      <c r="D70" s="165">
        <v>4</v>
      </c>
      <c r="E70" s="165">
        <v>0</v>
      </c>
      <c r="F70" s="165">
        <v>0</v>
      </c>
      <c r="G70" s="165">
        <v>0</v>
      </c>
      <c r="H70" s="165">
        <v>23</v>
      </c>
      <c r="I70" s="165">
        <v>2</v>
      </c>
      <c r="J70" s="165">
        <v>69</v>
      </c>
      <c r="K70" s="165">
        <v>0</v>
      </c>
      <c r="L70" s="165">
        <v>6</v>
      </c>
      <c r="M70" s="165">
        <v>1</v>
      </c>
      <c r="N70" s="165">
        <v>3</v>
      </c>
      <c r="O70" s="165">
        <v>10</v>
      </c>
      <c r="P70" s="165">
        <v>0</v>
      </c>
      <c r="Q70" s="165">
        <v>2</v>
      </c>
    </row>
    <row r="71" spans="1:17" ht="12.75">
      <c r="A71" s="24" t="s">
        <v>62</v>
      </c>
      <c r="B71" s="21">
        <v>18188</v>
      </c>
      <c r="C71" s="165">
        <v>6275</v>
      </c>
      <c r="D71" s="165">
        <v>4219</v>
      </c>
      <c r="E71" s="165">
        <v>44</v>
      </c>
      <c r="F71" s="165">
        <v>0</v>
      </c>
      <c r="G71" s="165">
        <v>295</v>
      </c>
      <c r="H71" s="165">
        <v>76</v>
      </c>
      <c r="I71" s="165">
        <v>2569</v>
      </c>
      <c r="J71" s="165">
        <v>0</v>
      </c>
      <c r="K71" s="165">
        <v>39</v>
      </c>
      <c r="L71" s="165">
        <v>220</v>
      </c>
      <c r="M71" s="165">
        <v>80</v>
      </c>
      <c r="N71" s="165">
        <v>8</v>
      </c>
      <c r="O71" s="165">
        <v>0</v>
      </c>
      <c r="P71" s="165">
        <v>0</v>
      </c>
      <c r="Q71" s="165">
        <v>0</v>
      </c>
    </row>
    <row r="72" spans="1:17" ht="12.75">
      <c r="A72" s="24"/>
      <c r="B72" s="21"/>
      <c r="C72" s="165"/>
      <c r="D72" s="165"/>
      <c r="E72" s="165"/>
      <c r="F72" s="165"/>
      <c r="G72" s="165"/>
      <c r="H72" s="165"/>
      <c r="I72" s="165"/>
      <c r="J72" s="165"/>
      <c r="K72" s="165"/>
      <c r="L72" s="165"/>
      <c r="M72" s="165"/>
      <c r="N72" s="165"/>
      <c r="O72" s="165"/>
      <c r="P72" s="165"/>
      <c r="Q72" s="165"/>
    </row>
    <row r="73" spans="1:17" ht="12.75">
      <c r="A73" s="24" t="s">
        <v>63</v>
      </c>
      <c r="B73" s="21">
        <v>42022</v>
      </c>
      <c r="C73" s="165">
        <v>34848</v>
      </c>
      <c r="D73" s="165">
        <v>10972</v>
      </c>
      <c r="E73" s="165">
        <v>639</v>
      </c>
      <c r="F73" s="165">
        <v>1888</v>
      </c>
      <c r="G73" s="165">
        <v>569</v>
      </c>
      <c r="H73" s="165">
        <v>57</v>
      </c>
      <c r="I73" s="165">
        <v>6305</v>
      </c>
      <c r="J73" s="165">
        <v>16768</v>
      </c>
      <c r="K73" s="165">
        <v>795</v>
      </c>
      <c r="L73" s="165">
        <v>2359</v>
      </c>
      <c r="M73" s="165">
        <v>447</v>
      </c>
      <c r="N73" s="165">
        <v>1907</v>
      </c>
      <c r="O73" s="165">
        <v>1</v>
      </c>
      <c r="P73" s="165">
        <v>0</v>
      </c>
      <c r="Q73" s="165">
        <v>7347</v>
      </c>
    </row>
    <row r="74" spans="1:17" ht="12.75">
      <c r="A74" s="24" t="s">
        <v>64</v>
      </c>
      <c r="B74" s="21">
        <v>13405</v>
      </c>
      <c r="C74" s="165">
        <v>3723</v>
      </c>
      <c r="D74" s="165">
        <v>1332</v>
      </c>
      <c r="E74" s="165">
        <v>4</v>
      </c>
      <c r="F74" s="165">
        <v>24</v>
      </c>
      <c r="G74" s="165">
        <v>558</v>
      </c>
      <c r="H74" s="165">
        <v>7</v>
      </c>
      <c r="I74" s="165">
        <v>370</v>
      </c>
      <c r="J74" s="165">
        <v>506</v>
      </c>
      <c r="K74" s="165">
        <v>815</v>
      </c>
      <c r="L74" s="165">
        <v>0</v>
      </c>
      <c r="M74" s="165">
        <v>43</v>
      </c>
      <c r="N74" s="165">
        <v>347</v>
      </c>
      <c r="O74" s="165">
        <v>0</v>
      </c>
      <c r="P74" s="165">
        <v>0</v>
      </c>
      <c r="Q74" s="165">
        <v>0</v>
      </c>
    </row>
    <row r="75" spans="1:17" ht="12.75">
      <c r="A75" s="24" t="s">
        <v>65</v>
      </c>
      <c r="B75" s="21">
        <v>8542</v>
      </c>
      <c r="C75" s="165">
        <v>7264</v>
      </c>
      <c r="D75" s="165">
        <v>603</v>
      </c>
      <c r="E75" s="165">
        <v>2</v>
      </c>
      <c r="F75" s="165">
        <v>0</v>
      </c>
      <c r="G75" s="165">
        <v>4647</v>
      </c>
      <c r="H75" s="165">
        <v>1</v>
      </c>
      <c r="I75" s="165">
        <v>1436</v>
      </c>
      <c r="J75" s="165">
        <v>463</v>
      </c>
      <c r="K75" s="165">
        <v>21</v>
      </c>
      <c r="L75" s="165">
        <v>2324</v>
      </c>
      <c r="M75" s="165">
        <v>2317</v>
      </c>
      <c r="N75" s="165">
        <v>1228</v>
      </c>
      <c r="O75" s="165">
        <v>0</v>
      </c>
      <c r="P75" s="165">
        <v>0</v>
      </c>
      <c r="Q75" s="165">
        <v>0</v>
      </c>
    </row>
    <row r="76" spans="1:17" ht="13.5" thickBot="1">
      <c r="A76" s="25" t="s">
        <v>66</v>
      </c>
      <c r="B76" s="61">
        <v>136</v>
      </c>
      <c r="C76" s="166">
        <v>93</v>
      </c>
      <c r="D76" s="166">
        <v>25</v>
      </c>
      <c r="E76" s="166">
        <v>1</v>
      </c>
      <c r="F76" s="166">
        <v>0</v>
      </c>
      <c r="G76" s="166">
        <v>65</v>
      </c>
      <c r="H76" s="166">
        <v>1</v>
      </c>
      <c r="I76" s="166">
        <v>23</v>
      </c>
      <c r="J76" s="166">
        <v>0</v>
      </c>
      <c r="K76" s="166">
        <v>3</v>
      </c>
      <c r="L76" s="166">
        <v>0</v>
      </c>
      <c r="M76" s="166">
        <v>0</v>
      </c>
      <c r="N76" s="166">
        <v>7</v>
      </c>
      <c r="O76" s="166">
        <v>0</v>
      </c>
      <c r="P76" s="166">
        <v>0</v>
      </c>
      <c r="Q76" s="166">
        <v>0</v>
      </c>
    </row>
    <row r="77" ht="12.75">
      <c r="A77" t="s">
        <v>162</v>
      </c>
    </row>
    <row r="79" ht="12.75">
      <c r="A79" t="s">
        <v>365</v>
      </c>
    </row>
  </sheetData>
  <mergeCells count="4">
    <mergeCell ref="A2:P2"/>
    <mergeCell ref="A3:P3"/>
    <mergeCell ref="A4:P4"/>
    <mergeCell ref="D7:Q7"/>
  </mergeCells>
  <printOptions horizontalCentered="1" verticalCentered="1"/>
  <pageMargins left="0.25" right="0.25" top="0.25" bottom="0.5" header="0.5" footer="0.5"/>
  <pageSetup fitToHeight="1" fitToWidth="1" horizontalDpi="600" verticalDpi="600" orientation="landscape" scale="56" r:id="rId1"/>
</worksheet>
</file>

<file path=xl/worksheets/sheet12.xml><?xml version="1.0" encoding="utf-8"?>
<worksheet xmlns="http://schemas.openxmlformats.org/spreadsheetml/2006/main" xmlns:r="http://schemas.openxmlformats.org/officeDocument/2006/relationships">
  <sheetPr>
    <pageSetUpPr fitToPage="1"/>
  </sheetPr>
  <dimension ref="A1:S79"/>
  <sheetViews>
    <sheetView workbookViewId="0" topLeftCell="A1">
      <selection activeCell="A1" sqref="A1"/>
    </sheetView>
  </sheetViews>
  <sheetFormatPr defaultColWidth="9.140625" defaultRowHeight="12.75"/>
  <cols>
    <col min="1" max="1" width="18.140625" style="0" customWidth="1"/>
    <col min="2" max="2" width="10.00390625" style="0" customWidth="1"/>
    <col min="3" max="3" width="14.8515625" style="0" customWidth="1"/>
    <col min="4" max="4" width="11.57421875" style="0" customWidth="1"/>
    <col min="5" max="5" width="11.8515625" style="0" customWidth="1"/>
    <col min="6" max="6" width="11.57421875" style="0" customWidth="1"/>
    <col min="7" max="7" width="11.8515625" style="0" customWidth="1"/>
    <col min="8" max="8" width="11.57421875" style="0" customWidth="1"/>
    <col min="9" max="9" width="11.140625" style="0" customWidth="1"/>
    <col min="10" max="10" width="11.7109375" style="0" customWidth="1"/>
    <col min="11" max="12" width="11.57421875" style="0" customWidth="1"/>
    <col min="13" max="13" width="12.57421875" style="0" customWidth="1"/>
    <col min="14" max="14" width="13.28125" style="0" customWidth="1"/>
    <col min="15" max="15" width="13.140625" style="0" customWidth="1"/>
    <col min="16" max="16" width="11.8515625" style="0" customWidth="1"/>
  </cols>
  <sheetData>
    <row r="1" ht="12.75">
      <c r="O1" s="22" t="s">
        <v>249</v>
      </c>
    </row>
    <row r="2" spans="1:16" ht="12.75">
      <c r="A2" s="226" t="s">
        <v>0</v>
      </c>
      <c r="B2" s="226"/>
      <c r="C2" s="226"/>
      <c r="D2" s="226"/>
      <c r="E2" s="226"/>
      <c r="F2" s="226"/>
      <c r="G2" s="226"/>
      <c r="H2" s="226"/>
      <c r="I2" s="226"/>
      <c r="J2" s="226"/>
      <c r="K2" s="226"/>
      <c r="L2" s="226"/>
      <c r="M2" s="226"/>
      <c r="N2" s="226"/>
      <c r="O2" s="226"/>
      <c r="P2" s="226"/>
    </row>
    <row r="3" spans="1:16" ht="12.75">
      <c r="A3" s="226" t="s">
        <v>173</v>
      </c>
      <c r="B3" s="226"/>
      <c r="C3" s="226"/>
      <c r="D3" s="226"/>
      <c r="E3" s="226"/>
      <c r="F3" s="226"/>
      <c r="G3" s="226"/>
      <c r="H3" s="226"/>
      <c r="I3" s="226"/>
      <c r="J3" s="226"/>
      <c r="K3" s="226"/>
      <c r="L3" s="226"/>
      <c r="M3" s="226"/>
      <c r="N3" s="226"/>
      <c r="O3" s="226"/>
      <c r="P3" s="226"/>
    </row>
    <row r="4" spans="1:16" ht="12.75">
      <c r="A4" s="226" t="s">
        <v>354</v>
      </c>
      <c r="B4" s="226"/>
      <c r="C4" s="226"/>
      <c r="D4" s="226"/>
      <c r="E4" s="226"/>
      <c r="F4" s="226"/>
      <c r="G4" s="226"/>
      <c r="H4" s="226"/>
      <c r="I4" s="226"/>
      <c r="J4" s="226"/>
      <c r="K4" s="226"/>
      <c r="L4" s="226"/>
      <c r="M4" s="226"/>
      <c r="N4" s="226"/>
      <c r="O4" s="226"/>
      <c r="P4" s="226"/>
    </row>
    <row r="6" ht="13.5" thickBot="1"/>
    <row r="7" spans="1:17" ht="13.5" thickBot="1">
      <c r="A7" s="23"/>
      <c r="B7" s="26"/>
      <c r="C7" s="27"/>
      <c r="D7" s="243" t="s">
        <v>173</v>
      </c>
      <c r="E7" s="244"/>
      <c r="F7" s="244"/>
      <c r="G7" s="244"/>
      <c r="H7" s="244"/>
      <c r="I7" s="244"/>
      <c r="J7" s="244"/>
      <c r="K7" s="244"/>
      <c r="L7" s="244"/>
      <c r="M7" s="244"/>
      <c r="N7" s="244"/>
      <c r="O7" s="244"/>
      <c r="P7" s="244"/>
      <c r="Q7" s="245"/>
    </row>
    <row r="8" spans="1:17" ht="12.75">
      <c r="A8" s="24"/>
      <c r="B8" s="29" t="s">
        <v>68</v>
      </c>
      <c r="C8" s="29" t="s">
        <v>204</v>
      </c>
      <c r="D8" s="24"/>
      <c r="E8" s="116" t="s">
        <v>97</v>
      </c>
      <c r="F8" s="31" t="s">
        <v>97</v>
      </c>
      <c r="G8" s="24"/>
      <c r="H8" s="117"/>
      <c r="I8" s="24"/>
      <c r="J8" s="37"/>
      <c r="K8" s="24"/>
      <c r="L8" s="24"/>
      <c r="M8" s="32" t="s">
        <v>72</v>
      </c>
      <c r="N8" s="31" t="s">
        <v>73</v>
      </c>
      <c r="O8" s="37"/>
      <c r="P8" s="24" t="s">
        <v>191</v>
      </c>
      <c r="Q8" s="10"/>
    </row>
    <row r="9" spans="1:17" ht="12.75">
      <c r="A9" s="24"/>
      <c r="B9" s="31" t="s">
        <v>69</v>
      </c>
      <c r="C9" s="31" t="s">
        <v>205</v>
      </c>
      <c r="D9" s="31" t="s">
        <v>76</v>
      </c>
      <c r="E9" s="31" t="s">
        <v>70</v>
      </c>
      <c r="F9" s="31" t="s">
        <v>71</v>
      </c>
      <c r="G9" s="31" t="s">
        <v>77</v>
      </c>
      <c r="H9" s="32" t="s">
        <v>78</v>
      </c>
      <c r="I9" s="31" t="s">
        <v>79</v>
      </c>
      <c r="J9" s="33" t="s">
        <v>80</v>
      </c>
      <c r="K9" s="31" t="s">
        <v>81</v>
      </c>
      <c r="L9" s="31" t="s">
        <v>82</v>
      </c>
      <c r="M9" s="32" t="s">
        <v>83</v>
      </c>
      <c r="N9" s="31" t="s">
        <v>84</v>
      </c>
      <c r="O9" s="37" t="s">
        <v>85</v>
      </c>
      <c r="P9" s="24" t="s">
        <v>195</v>
      </c>
      <c r="Q9" s="10"/>
    </row>
    <row r="10" spans="1:17" ht="13.5" thickBot="1">
      <c r="A10" s="25" t="s">
        <v>3</v>
      </c>
      <c r="B10" s="28" t="s">
        <v>164</v>
      </c>
      <c r="C10" s="28" t="s">
        <v>199</v>
      </c>
      <c r="D10" s="28" t="s">
        <v>87</v>
      </c>
      <c r="E10" s="28" t="s">
        <v>87</v>
      </c>
      <c r="F10" s="28" t="s">
        <v>87</v>
      </c>
      <c r="G10" s="28" t="s">
        <v>88</v>
      </c>
      <c r="H10" s="35" t="s">
        <v>89</v>
      </c>
      <c r="I10" s="28" t="s">
        <v>90</v>
      </c>
      <c r="J10" s="36" t="s">
        <v>91</v>
      </c>
      <c r="K10" s="28" t="s">
        <v>72</v>
      </c>
      <c r="L10" s="28" t="s">
        <v>89</v>
      </c>
      <c r="M10" s="35" t="s">
        <v>87</v>
      </c>
      <c r="N10" s="28" t="s">
        <v>92</v>
      </c>
      <c r="O10" s="37" t="s">
        <v>93</v>
      </c>
      <c r="P10" s="25" t="s">
        <v>182</v>
      </c>
      <c r="Q10" s="25" t="s">
        <v>190</v>
      </c>
    </row>
    <row r="11" spans="1:17" ht="12.75">
      <c r="A11" s="23" t="s">
        <v>7</v>
      </c>
      <c r="B11" s="19">
        <f>SUM(B13:B76)</f>
        <v>1311607</v>
      </c>
      <c r="C11" s="19">
        <f>SUM(C13:C76)</f>
        <v>546618</v>
      </c>
      <c r="D11" s="68">
        <f>TOTWRKACT!D11/$C11</f>
        <v>0.5636550570965464</v>
      </c>
      <c r="E11" s="68">
        <f>TOTWRKACT!E11/$C11</f>
        <v>0.004269892319682118</v>
      </c>
      <c r="F11" s="68">
        <f>TOTWRKACT!F11/$C11</f>
        <v>0.006900614322982412</v>
      </c>
      <c r="G11" s="68">
        <f>TOTWRKACT!G11/$C11</f>
        <v>0.08499171267686026</v>
      </c>
      <c r="H11" s="68">
        <f>TOTWRKACT!H11/$C11</f>
        <v>0.0032801700639203245</v>
      </c>
      <c r="I11" s="68">
        <f>TOTWRKACT!I11/$C11</f>
        <v>0.15091526440768507</v>
      </c>
      <c r="J11" s="68">
        <f>TOTWRKACT!J11/$C11</f>
        <v>0.06190977977307736</v>
      </c>
      <c r="K11" s="68">
        <f>TOTWRKACT!K11/$C11</f>
        <v>0.08743583270217958</v>
      </c>
      <c r="L11" s="68">
        <f>TOTWRKACT!L11/$C11</f>
        <v>0.02651577518486402</v>
      </c>
      <c r="M11" s="68">
        <f>TOTWRKACT!M11/$C11</f>
        <v>0.027181688125894134</v>
      </c>
      <c r="N11" s="68">
        <f>TOTWRKACT!N11/$C11</f>
        <v>0.04747739737805927</v>
      </c>
      <c r="O11" s="68">
        <f>TOTWRKACT!O11/$C11</f>
        <v>0.00044638120222897893</v>
      </c>
      <c r="P11" s="68">
        <f>TOTWRKACT!P11/$C11</f>
        <v>0.07268512928589985</v>
      </c>
      <c r="Q11" s="68">
        <f>TOTWRKACT!Q11/$C11</f>
        <v>0.0648277224679758</v>
      </c>
    </row>
    <row r="12" spans="1:17" ht="12.75">
      <c r="A12" s="24"/>
      <c r="B12" s="20"/>
      <c r="C12" s="20"/>
      <c r="D12" s="69"/>
      <c r="E12" s="69"/>
      <c r="F12" s="69"/>
      <c r="G12" s="69"/>
      <c r="H12" s="69"/>
      <c r="I12" s="69"/>
      <c r="J12" s="69"/>
      <c r="K12" s="69"/>
      <c r="L12" s="69"/>
      <c r="M12" s="69"/>
      <c r="N12" s="69"/>
      <c r="O12" s="69"/>
      <c r="P12" s="69"/>
      <c r="Q12" s="69"/>
    </row>
    <row r="13" spans="1:17" ht="12.75">
      <c r="A13" s="24" t="s">
        <v>8</v>
      </c>
      <c r="B13" s="21">
        <f>TOTWRKACT!B13</f>
        <v>8999</v>
      </c>
      <c r="C13" s="165">
        <f>TOTWRKACT!C13</f>
        <v>3897</v>
      </c>
      <c r="D13" s="16">
        <f>TOTWRKACT!D13/$C13</f>
        <v>0.5594046702591737</v>
      </c>
      <c r="E13" s="16">
        <f>TOTWRKACT!E13/$C13</f>
        <v>0.01206055940467026</v>
      </c>
      <c r="F13" s="16">
        <f>TOTWRKACT!F13/$C13</f>
        <v>0.04490633820887863</v>
      </c>
      <c r="G13" s="16">
        <f>TOTWRKACT!G13/$C13</f>
        <v>0.042596869386707724</v>
      </c>
      <c r="H13" s="16">
        <f>TOTWRKACT!H13/$C13</f>
        <v>0.0007698229407236335</v>
      </c>
      <c r="I13" s="16">
        <f>TOTWRKACT!I13/$C13</f>
        <v>0.24608673338465487</v>
      </c>
      <c r="J13" s="16">
        <f>TOTWRKACT!J13/$C13</f>
        <v>0.0043623299974339235</v>
      </c>
      <c r="K13" s="16">
        <f>TOTWRKACT!K13/$C13</f>
        <v>0.1298434693353862</v>
      </c>
      <c r="L13" s="16">
        <f>TOTWRKACT!L13/$C13</f>
        <v>0</v>
      </c>
      <c r="M13" s="16">
        <f>TOTWRKACT!M13/$C13</f>
        <v>0</v>
      </c>
      <c r="N13" s="16">
        <f>TOTWRKACT!N13/$C13</f>
        <v>0.09109571465229664</v>
      </c>
      <c r="O13" s="16">
        <f>TOTWRKACT!O13/$C13</f>
        <v>0</v>
      </c>
      <c r="P13" s="16">
        <f>TOTWRKACT!P13/$C13</f>
        <v>0</v>
      </c>
      <c r="Q13" s="16">
        <f>TOTWRKACT!Q13/$C13</f>
        <v>0.042340261739799843</v>
      </c>
    </row>
    <row r="14" spans="1:17" ht="12.75">
      <c r="A14" s="24" t="s">
        <v>9</v>
      </c>
      <c r="B14" s="21">
        <f>TOTWRKACT!B14</f>
        <v>5696</v>
      </c>
      <c r="C14" s="165">
        <f>TOTWRKACT!C14</f>
        <v>2790</v>
      </c>
      <c r="D14" s="16">
        <f>TOTWRKACT!D14/$C14</f>
        <v>0.6064516129032258</v>
      </c>
      <c r="E14" s="16">
        <f>TOTWRKACT!E14/$C14</f>
        <v>0</v>
      </c>
      <c r="F14" s="16">
        <f>TOTWRKACT!F14/$C14</f>
        <v>0</v>
      </c>
      <c r="G14" s="16">
        <f>TOTWRKACT!G14/$C14</f>
        <v>0.011469534050179211</v>
      </c>
      <c r="H14" s="16">
        <f>TOTWRKACT!H14/$C14</f>
        <v>0.005017921146953405</v>
      </c>
      <c r="I14" s="16">
        <f>TOTWRKACT!I14/$C14</f>
        <v>0.1960573476702509</v>
      </c>
      <c r="J14" s="16">
        <f>TOTWRKACT!J14/$C14</f>
        <v>0.055197132616487454</v>
      </c>
      <c r="K14" s="16">
        <f>TOTWRKACT!K14/$C14</f>
        <v>0.2050179211469534</v>
      </c>
      <c r="L14" s="16">
        <f>TOTWRKACT!L14/$C14</f>
        <v>0</v>
      </c>
      <c r="M14" s="16">
        <f>TOTWRKACT!M14/$C14</f>
        <v>0</v>
      </c>
      <c r="N14" s="16">
        <f>TOTWRKACT!N14/$C14</f>
        <v>0.02043010752688172</v>
      </c>
      <c r="O14" s="16">
        <f>TOTWRKACT!O14/$C14</f>
        <v>0</v>
      </c>
      <c r="P14" s="16">
        <f>TOTWRKACT!P14/$C14</f>
        <v>0</v>
      </c>
      <c r="Q14" s="16">
        <f>TOTWRKACT!Q14/$C14</f>
        <v>0.17275985663082438</v>
      </c>
    </row>
    <row r="15" spans="1:17" ht="12.75">
      <c r="A15" s="24" t="s">
        <v>12</v>
      </c>
      <c r="B15" s="21">
        <f>TOTWRKACT!B15</f>
        <v>24075</v>
      </c>
      <c r="C15" s="165">
        <f>TOTWRKACT!C15</f>
        <v>7723</v>
      </c>
      <c r="D15" s="16">
        <f>TOTWRKACT!D15/$C15</f>
        <v>0.7251068237731452</v>
      </c>
      <c r="E15" s="16">
        <f>TOTWRKACT!E15/$C15</f>
        <v>0</v>
      </c>
      <c r="F15" s="16">
        <f>TOTWRKACT!F15/$C15</f>
        <v>0</v>
      </c>
      <c r="G15" s="16">
        <f>TOTWRKACT!G15/$C15</f>
        <v>0.1420432474427036</v>
      </c>
      <c r="H15" s="16">
        <f>TOTWRKACT!H15/$C15</f>
        <v>0.0006474168069403081</v>
      </c>
      <c r="I15" s="16">
        <f>TOTWRKACT!I15/$C15</f>
        <v>0.20639647805257025</v>
      </c>
      <c r="J15" s="16">
        <f>TOTWRKACT!J15/$C15</f>
        <v>0.011394535802149424</v>
      </c>
      <c r="K15" s="16">
        <f>TOTWRKACT!K15/$C15</f>
        <v>0.07406448271397126</v>
      </c>
      <c r="L15" s="16">
        <f>TOTWRKACT!L15/$C15</f>
        <v>0.004143467564417972</v>
      </c>
      <c r="M15" s="16">
        <f>TOTWRKACT!M15/$C15</f>
        <v>0.004920367732746342</v>
      </c>
      <c r="N15" s="16">
        <f>TOTWRKACT!N15/$C15</f>
        <v>0.0334067072381199</v>
      </c>
      <c r="O15" s="16">
        <f>TOTWRKACT!O15/$C15</f>
        <v>0</v>
      </c>
      <c r="P15" s="16">
        <f>TOTWRKACT!P15/$C15</f>
        <v>0</v>
      </c>
      <c r="Q15" s="16">
        <f>TOTWRKACT!Q15/$C15</f>
        <v>0</v>
      </c>
    </row>
    <row r="16" spans="1:17" ht="12.75">
      <c r="A16" s="24" t="s">
        <v>14</v>
      </c>
      <c r="B16" s="21">
        <f>TOTWRKACT!B16</f>
        <v>7127</v>
      </c>
      <c r="C16" s="165">
        <f>TOTWRKACT!C16</f>
        <v>2289</v>
      </c>
      <c r="D16" s="16">
        <f>TOTWRKACT!D16/$C16</f>
        <v>0.3761467889908257</v>
      </c>
      <c r="E16" s="16">
        <f>TOTWRKACT!E16/$C16</f>
        <v>0.007863695937090432</v>
      </c>
      <c r="F16" s="16">
        <f>TOTWRKACT!F16/$C16</f>
        <v>0.010921799912625601</v>
      </c>
      <c r="G16" s="16">
        <f>TOTWRKACT!G16/$C16</f>
        <v>0.06946264744429882</v>
      </c>
      <c r="H16" s="16">
        <f>TOTWRKACT!H16/$C16</f>
        <v>0.0034949759720401923</v>
      </c>
      <c r="I16" s="16">
        <f>TOTWRKACT!I16/$C16</f>
        <v>0.20576671035386632</v>
      </c>
      <c r="J16" s="16">
        <f>TOTWRKACT!J16/$C16</f>
        <v>0.0030581039755351682</v>
      </c>
      <c r="K16" s="16">
        <f>TOTWRKACT!K16/$C16</f>
        <v>0.2887723896898209</v>
      </c>
      <c r="L16" s="16">
        <f>TOTWRKACT!L16/$C16</f>
        <v>0.03669724770642202</v>
      </c>
      <c r="M16" s="16">
        <f>TOTWRKACT!M16/$C16</f>
        <v>0.012232415902140673</v>
      </c>
      <c r="N16" s="16">
        <f>TOTWRKACT!N16/$C16</f>
        <v>0.04456094364351245</v>
      </c>
      <c r="O16" s="16">
        <f>TOTWRKACT!O16/$C16</f>
        <v>0</v>
      </c>
      <c r="P16" s="16">
        <f>TOTWRKACT!P16/$C16</f>
        <v>0.002621231979030144</v>
      </c>
      <c r="Q16" s="16">
        <f>TOTWRKACT!Q16/$C16</f>
        <v>0.01703800786369594</v>
      </c>
    </row>
    <row r="17" spans="1:17" ht="12.75">
      <c r="A17" s="24" t="s">
        <v>15</v>
      </c>
      <c r="B17" s="21">
        <f>TOTWRKACT!B17</f>
        <v>258420</v>
      </c>
      <c r="C17" s="165">
        <f>TOTWRKACT!C17</f>
        <v>100250</v>
      </c>
      <c r="D17" s="16">
        <f>TOTWRKACT!D17/$C17</f>
        <v>0.7624239401496259</v>
      </c>
      <c r="E17" s="16">
        <f>TOTWRKACT!E17/$C17</f>
        <v>0.0051870324189526185</v>
      </c>
      <c r="F17" s="16">
        <f>TOTWRKACT!F17/$C17</f>
        <v>0.007521197007481297</v>
      </c>
      <c r="G17" s="16">
        <f>TOTWRKACT!G17/$C17</f>
        <v>0.01114214463840399</v>
      </c>
      <c r="H17" s="16">
        <f>TOTWRKACT!H17/$C17</f>
        <v>0.010633416458852869</v>
      </c>
      <c r="I17" s="16">
        <f>TOTWRKACT!I17/$C17</f>
        <v>0.11409476309226933</v>
      </c>
      <c r="J17" s="16">
        <f>TOTWRKACT!J17/$C17</f>
        <v>0.014463840399002495</v>
      </c>
      <c r="K17" s="16">
        <f>TOTWRKACT!K17/$C17</f>
        <v>0.06393017456359103</v>
      </c>
      <c r="L17" s="16">
        <f>TOTWRKACT!L17/$C17</f>
        <v>0.004339152119700748</v>
      </c>
      <c r="M17" s="16">
        <f>TOTWRKACT!M17/$C17</f>
        <v>0.021795511221945136</v>
      </c>
      <c r="N17" s="16">
        <f>TOTWRKACT!N17/$C17</f>
        <v>0.03882294264339152</v>
      </c>
      <c r="O17" s="16">
        <f>TOTWRKACT!O17/$C17</f>
        <v>0.0019650872817955113</v>
      </c>
      <c r="P17" s="16">
        <f>TOTWRKACT!P17/$C17</f>
        <v>0.008618453865336658</v>
      </c>
      <c r="Q17" s="16">
        <f>TOTWRKACT!Q17/$C17</f>
        <v>0.0222643391521197</v>
      </c>
    </row>
    <row r="18" spans="1:17" ht="12.75">
      <c r="A18" s="24"/>
      <c r="B18" s="170" t="s">
        <v>101</v>
      </c>
      <c r="C18" s="181" t="s">
        <v>101</v>
      </c>
      <c r="D18" s="185" t="s">
        <v>101</v>
      </c>
      <c r="E18" s="185" t="s">
        <v>101</v>
      </c>
      <c r="F18" s="185" t="s">
        <v>101</v>
      </c>
      <c r="G18" s="185" t="s">
        <v>101</v>
      </c>
      <c r="H18" s="185" t="s">
        <v>101</v>
      </c>
      <c r="I18" s="185" t="s">
        <v>101</v>
      </c>
      <c r="J18" s="185" t="s">
        <v>101</v>
      </c>
      <c r="K18" s="185" t="s">
        <v>101</v>
      </c>
      <c r="L18" s="185" t="s">
        <v>101</v>
      </c>
      <c r="M18" s="185" t="s">
        <v>101</v>
      </c>
      <c r="N18" s="185" t="s">
        <v>101</v>
      </c>
      <c r="O18" s="185" t="s">
        <v>101</v>
      </c>
      <c r="P18" s="185" t="s">
        <v>101</v>
      </c>
      <c r="Q18" s="185" t="s">
        <v>101</v>
      </c>
    </row>
    <row r="19" spans="1:17" ht="12.75">
      <c r="A19" s="24" t="s">
        <v>17</v>
      </c>
      <c r="B19" s="21">
        <f>TOTWRKACT!B19</f>
        <v>8052</v>
      </c>
      <c r="C19" s="165">
        <f>TOTWRKACT!C19</f>
        <v>3436</v>
      </c>
      <c r="D19" s="16">
        <f>TOTWRKACT!D19/$C19</f>
        <v>0.4519790454016298</v>
      </c>
      <c r="E19" s="16">
        <f>TOTWRKACT!E19/$C19</f>
        <v>0.0005820721769499418</v>
      </c>
      <c r="F19" s="16">
        <f>TOTWRKACT!F19/$C19</f>
        <v>0.02677532013969732</v>
      </c>
      <c r="G19" s="16">
        <f>TOTWRKACT!G19/$C19</f>
        <v>0.09080325960419092</v>
      </c>
      <c r="H19" s="16">
        <f>TOTWRKACT!H19/$C19</f>
        <v>0.005820721769499418</v>
      </c>
      <c r="I19" s="16">
        <f>TOTWRKACT!I19/$C19</f>
        <v>0.11117578579743888</v>
      </c>
      <c r="J19" s="16">
        <f>TOTWRKACT!J19/$C19</f>
        <v>0.2110011641443539</v>
      </c>
      <c r="K19" s="16">
        <f>TOTWRKACT!K19/$C19</f>
        <v>0.16734575087310827</v>
      </c>
      <c r="L19" s="16">
        <f>TOTWRKACT!L19/$C19</f>
        <v>0</v>
      </c>
      <c r="M19" s="16">
        <f>TOTWRKACT!M19/$C19</f>
        <v>0.07974388824214203</v>
      </c>
      <c r="N19" s="16">
        <f>TOTWRKACT!N19/$C19</f>
        <v>0.12019790454016298</v>
      </c>
      <c r="O19" s="16">
        <f>TOTWRKACT!O19/$C19</f>
        <v>0.0005820721769499418</v>
      </c>
      <c r="P19" s="16">
        <f>TOTWRKACT!P19/$C19</f>
        <v>0</v>
      </c>
      <c r="Q19" s="16">
        <f>TOTWRKACT!Q19/$C19</f>
        <v>0</v>
      </c>
    </row>
    <row r="20" spans="1:17" ht="12.75">
      <c r="A20" s="24" t="s">
        <v>18</v>
      </c>
      <c r="B20" s="21">
        <f>TOTWRKACT!B20</f>
        <v>15188</v>
      </c>
      <c r="C20" s="165">
        <f>TOTWRKACT!C20</f>
        <v>6570</v>
      </c>
      <c r="D20" s="16">
        <f>TOTWRKACT!D20/$C20</f>
        <v>0.6627092846270929</v>
      </c>
      <c r="E20" s="16">
        <f>TOTWRKACT!E20/$C20</f>
        <v>0.02968036529680365</v>
      </c>
      <c r="F20" s="16">
        <f>TOTWRKACT!F20/$C20</f>
        <v>0.00410958904109589</v>
      </c>
      <c r="G20" s="16">
        <f>TOTWRKACT!G20/$C20</f>
        <v>0</v>
      </c>
      <c r="H20" s="16">
        <f>TOTWRKACT!H20/$C20</f>
        <v>0.0027397260273972603</v>
      </c>
      <c r="I20" s="16">
        <f>TOTWRKACT!I20/$C20</f>
        <v>0.09025875190258752</v>
      </c>
      <c r="J20" s="16">
        <f>TOTWRKACT!J20/$C20</f>
        <v>0.0018264840182648401</v>
      </c>
      <c r="K20" s="16">
        <f>TOTWRKACT!K20/$C20</f>
        <v>0.11445966514459666</v>
      </c>
      <c r="L20" s="16">
        <f>TOTWRKACT!L20/$C20</f>
        <v>0.006697108066971081</v>
      </c>
      <c r="M20" s="16">
        <f>TOTWRKACT!M20/$C20</f>
        <v>0.10015220700152207</v>
      </c>
      <c r="N20" s="16">
        <f>TOTWRKACT!N20/$C20</f>
        <v>0.0039573820395738205</v>
      </c>
      <c r="O20" s="16">
        <f>TOTWRKACT!O20/$C20</f>
        <v>0</v>
      </c>
      <c r="P20" s="16">
        <f>TOTWRKACT!P20/$C20</f>
        <v>0</v>
      </c>
      <c r="Q20" s="16">
        <f>TOTWRKACT!Q20/$C20</f>
        <v>0.2534246575342466</v>
      </c>
    </row>
    <row r="21" spans="1:17" ht="12.75">
      <c r="A21" s="24" t="s">
        <v>19</v>
      </c>
      <c r="B21" s="21">
        <f>TOTWRKACT!B21</f>
        <v>2934</v>
      </c>
      <c r="C21" s="165">
        <f>TOTWRKACT!C21</f>
        <v>765</v>
      </c>
      <c r="D21" s="16">
        <f>TOTWRKACT!D21/$C21</f>
        <v>0.6509803921568628</v>
      </c>
      <c r="E21" s="16">
        <f>TOTWRKACT!E21/$C21</f>
        <v>0</v>
      </c>
      <c r="F21" s="16">
        <f>TOTWRKACT!F21/$C21</f>
        <v>0</v>
      </c>
      <c r="G21" s="16">
        <f>TOTWRKACT!G21/$C21</f>
        <v>0.3542483660130719</v>
      </c>
      <c r="H21" s="16">
        <f>TOTWRKACT!H21/$C21</f>
        <v>0</v>
      </c>
      <c r="I21" s="16">
        <f>TOTWRKACT!I21/$C21</f>
        <v>0</v>
      </c>
      <c r="J21" s="16">
        <f>TOTWRKACT!J21/$C21</f>
        <v>0</v>
      </c>
      <c r="K21" s="16">
        <f>TOTWRKACT!K21/$C21</f>
        <v>0</v>
      </c>
      <c r="L21" s="16">
        <f>TOTWRKACT!L21/$C21</f>
        <v>0</v>
      </c>
      <c r="M21" s="16">
        <f>TOTWRKACT!M21/$C21</f>
        <v>0.00522875816993464</v>
      </c>
      <c r="N21" s="16">
        <f>TOTWRKACT!N21/$C21</f>
        <v>0.013071895424836602</v>
      </c>
      <c r="O21" s="16">
        <f>TOTWRKACT!O21/$C21</f>
        <v>0</v>
      </c>
      <c r="P21" s="16">
        <f>TOTWRKACT!P21/$C21</f>
        <v>0.00261437908496732</v>
      </c>
      <c r="Q21" s="16">
        <f>TOTWRKACT!Q21/$C21</f>
        <v>0</v>
      </c>
    </row>
    <row r="22" spans="1:17" ht="12.75">
      <c r="A22" s="24" t="s">
        <v>20</v>
      </c>
      <c r="B22" s="21">
        <f>TOTWRKACT!B22</f>
        <v>11255</v>
      </c>
      <c r="C22" s="165">
        <f>TOTWRKACT!C22</f>
        <v>2357</v>
      </c>
      <c r="D22" s="16">
        <f>TOTWRKACT!D22/$C22</f>
        <v>0.7399236317352567</v>
      </c>
      <c r="E22" s="16">
        <f>TOTWRKACT!E22/$C22</f>
        <v>0</v>
      </c>
      <c r="F22" s="16">
        <f>TOTWRKACT!F22/$C22</f>
        <v>0</v>
      </c>
      <c r="G22" s="16">
        <f>TOTWRKACT!G22/$C22</f>
        <v>0.028425965210012727</v>
      </c>
      <c r="H22" s="16">
        <f>TOTWRKACT!H22/$C22</f>
        <v>0.007636826474331778</v>
      </c>
      <c r="I22" s="16">
        <f>TOTWRKACT!I22/$C22</f>
        <v>0.168434450572762</v>
      </c>
      <c r="J22" s="16">
        <f>TOTWRKACT!J22/$C22</f>
        <v>0</v>
      </c>
      <c r="K22" s="16">
        <f>TOTWRKACT!K22/$C22</f>
        <v>0.07170131523122614</v>
      </c>
      <c r="L22" s="16">
        <f>TOTWRKACT!L22/$C22</f>
        <v>0</v>
      </c>
      <c r="M22" s="16">
        <f>TOTWRKACT!M22/$C22</f>
        <v>0.013576580398812049</v>
      </c>
      <c r="N22" s="16">
        <f>TOTWRKACT!N22/$C22</f>
        <v>0</v>
      </c>
      <c r="O22" s="16">
        <f>TOTWRKACT!O22/$C22</f>
        <v>0</v>
      </c>
      <c r="P22" s="16">
        <f>TOTWRKACT!P22/$C22</f>
        <v>0</v>
      </c>
      <c r="Q22" s="16">
        <f>TOTWRKACT!Q22/$C22</f>
        <v>0.01697072549851506</v>
      </c>
    </row>
    <row r="23" spans="1:17" ht="12.75">
      <c r="A23" s="24" t="s">
        <v>21</v>
      </c>
      <c r="B23" s="21">
        <f>TOTWRKACT!B23</f>
        <v>25604</v>
      </c>
      <c r="C23" s="165">
        <f>TOTWRKACT!C23</f>
        <v>8963</v>
      </c>
      <c r="D23" s="16">
        <f>TOTWRKACT!D23/$C23</f>
        <v>0.47562200156197704</v>
      </c>
      <c r="E23" s="16">
        <f>TOTWRKACT!E23/$C23</f>
        <v>0.006024768492692179</v>
      </c>
      <c r="F23" s="16">
        <f>TOTWRKACT!F23/$C23</f>
        <v>0.015954479526944104</v>
      </c>
      <c r="G23" s="16">
        <f>TOTWRKACT!G23/$C23</f>
        <v>0.09104094611179292</v>
      </c>
      <c r="H23" s="16">
        <f>TOTWRKACT!H23/$C23</f>
        <v>0</v>
      </c>
      <c r="I23" s="16">
        <f>TOTWRKACT!I23/$C23</f>
        <v>0.14347874595559523</v>
      </c>
      <c r="J23" s="16">
        <f>TOTWRKACT!J23/$C23</f>
        <v>0.12919781323217672</v>
      </c>
      <c r="K23" s="16">
        <f>TOTWRKACT!K23/$C23</f>
        <v>0.16835880843467588</v>
      </c>
      <c r="L23" s="16">
        <f>TOTWRKACT!L23/$C23</f>
        <v>0.015842909740042398</v>
      </c>
      <c r="M23" s="16">
        <f>TOTWRKACT!M23/$C23</f>
        <v>0.06002454535311837</v>
      </c>
      <c r="N23" s="16">
        <f>TOTWRKACT!N23/$C23</f>
        <v>0.09182193462010488</v>
      </c>
      <c r="O23" s="16">
        <f>TOTWRKACT!O23/$C23</f>
        <v>0</v>
      </c>
      <c r="P23" s="16">
        <f>TOTWRKACT!P23/$C23</f>
        <v>0</v>
      </c>
      <c r="Q23" s="16">
        <f>TOTWRKACT!Q23/$C23</f>
        <v>0</v>
      </c>
    </row>
    <row r="24" spans="1:17" ht="12.75">
      <c r="A24" s="24"/>
      <c r="B24" s="170" t="s">
        <v>101</v>
      </c>
      <c r="C24" s="181" t="s">
        <v>101</v>
      </c>
      <c r="D24" s="185" t="s">
        <v>101</v>
      </c>
      <c r="E24" s="185" t="s">
        <v>101</v>
      </c>
      <c r="F24" s="185" t="s">
        <v>101</v>
      </c>
      <c r="G24" s="185" t="s">
        <v>101</v>
      </c>
      <c r="H24" s="185" t="s">
        <v>101</v>
      </c>
      <c r="I24" s="185" t="s">
        <v>101</v>
      </c>
      <c r="J24" s="185" t="s">
        <v>101</v>
      </c>
      <c r="K24" s="185" t="s">
        <v>101</v>
      </c>
      <c r="L24" s="185" t="s">
        <v>101</v>
      </c>
      <c r="M24" s="185" t="s">
        <v>101</v>
      </c>
      <c r="N24" s="185" t="s">
        <v>101</v>
      </c>
      <c r="O24" s="185" t="s">
        <v>101</v>
      </c>
      <c r="P24" s="185" t="s">
        <v>101</v>
      </c>
      <c r="Q24" s="185" t="s">
        <v>101</v>
      </c>
    </row>
    <row r="25" spans="1:17" ht="12.75">
      <c r="A25" s="24" t="s">
        <v>23</v>
      </c>
      <c r="B25" s="21">
        <f>TOTWRKACT!B25</f>
        <v>29099</v>
      </c>
      <c r="C25" s="165">
        <f>TOTWRKACT!C25</f>
        <v>6154</v>
      </c>
      <c r="D25" s="16">
        <f>TOTWRKACT!D25/$C25</f>
        <v>0.30662983425414364</v>
      </c>
      <c r="E25" s="16">
        <f>TOTWRKACT!E25/$C25</f>
        <v>0.0008124796880077998</v>
      </c>
      <c r="F25" s="16">
        <f>TOTWRKACT!F25/$C25</f>
        <v>0.0016249593760155996</v>
      </c>
      <c r="G25" s="16">
        <f>TOTWRKACT!G25/$C25</f>
        <v>0.0677608059798505</v>
      </c>
      <c r="H25" s="16">
        <f>TOTWRKACT!H25/$C25</f>
        <v>0.011212219694507638</v>
      </c>
      <c r="I25" s="16">
        <f>TOTWRKACT!I25/$C25</f>
        <v>0.04094897627559311</v>
      </c>
      <c r="J25" s="16">
        <f>TOTWRKACT!J25/$C25</f>
        <v>0.06174845628859278</v>
      </c>
      <c r="K25" s="16">
        <f>TOTWRKACT!K25/$C25</f>
        <v>0.2929801754956126</v>
      </c>
      <c r="L25" s="16">
        <f>TOTWRKACT!L25/$C25</f>
        <v>0.005037374065648359</v>
      </c>
      <c r="M25" s="16">
        <f>TOTWRKACT!M25/$C25</f>
        <v>0.0034124146896327592</v>
      </c>
      <c r="N25" s="16">
        <f>TOTWRKACT!N25/$C25</f>
        <v>0.11195970100747481</v>
      </c>
      <c r="O25" s="16">
        <f>TOTWRKACT!O25/$C25</f>
        <v>0.00016249593760155997</v>
      </c>
      <c r="P25" s="16">
        <f>TOTWRKACT!P25/$C25</f>
        <v>0</v>
      </c>
      <c r="Q25" s="16">
        <f>TOTWRKACT!Q25/$C25</f>
        <v>0.19077023074423138</v>
      </c>
    </row>
    <row r="26" spans="1:17" ht="12.75">
      <c r="A26" s="24" t="s">
        <v>24</v>
      </c>
      <c r="B26" s="21" t="str">
        <f>TOTWRKACT!B26</f>
        <v>.</v>
      </c>
      <c r="C26" s="165" t="str">
        <f>TOTWRKACT!C26</f>
        <v>.</v>
      </c>
      <c r="D26" s="185" t="s">
        <v>101</v>
      </c>
      <c r="E26" s="185" t="s">
        <v>101</v>
      </c>
      <c r="F26" s="185" t="s">
        <v>101</v>
      </c>
      <c r="G26" s="185" t="s">
        <v>101</v>
      </c>
      <c r="H26" s="185" t="s">
        <v>101</v>
      </c>
      <c r="I26" s="185" t="s">
        <v>101</v>
      </c>
      <c r="J26" s="185" t="s">
        <v>101</v>
      </c>
      <c r="K26" s="185" t="s">
        <v>101</v>
      </c>
      <c r="L26" s="185" t="s">
        <v>101</v>
      </c>
      <c r="M26" s="185" t="s">
        <v>101</v>
      </c>
      <c r="N26" s="185" t="s">
        <v>101</v>
      </c>
      <c r="O26" s="185" t="s">
        <v>101</v>
      </c>
      <c r="P26" s="185" t="s">
        <v>101</v>
      </c>
      <c r="Q26" s="185" t="s">
        <v>101</v>
      </c>
    </row>
    <row r="27" spans="1:17" ht="12.75">
      <c r="A27" s="24" t="s">
        <v>25</v>
      </c>
      <c r="B27" s="21">
        <f>TOTWRKACT!B27</f>
        <v>9151</v>
      </c>
      <c r="C27" s="165">
        <f>TOTWRKACT!C27</f>
        <v>3723</v>
      </c>
      <c r="D27" s="16">
        <f>TOTWRKACT!D27/$C27</f>
        <v>0.8337362342197153</v>
      </c>
      <c r="E27" s="16">
        <f>TOTWRKACT!E27/$C27</f>
        <v>0</v>
      </c>
      <c r="F27" s="16">
        <f>TOTWRKACT!F27/$C27</f>
        <v>0</v>
      </c>
      <c r="G27" s="16">
        <f>TOTWRKACT!G27/$C27</f>
        <v>0.31936610260542575</v>
      </c>
      <c r="H27" s="16">
        <f>TOTWRKACT!H27/$C27</f>
        <v>0.0010744023636852001</v>
      </c>
      <c r="I27" s="16">
        <f>TOTWRKACT!I27/$C27</f>
        <v>0.1608917539618587</v>
      </c>
      <c r="J27" s="16">
        <f>TOTWRKACT!J27/$C27</f>
        <v>0.0010744023636852001</v>
      </c>
      <c r="K27" s="16">
        <f>TOTWRKACT!K27/$C27</f>
        <v>0.10287402632285791</v>
      </c>
      <c r="L27" s="16">
        <f>TOTWRKACT!L27/$C27</f>
        <v>0.0083266183185603</v>
      </c>
      <c r="M27" s="16">
        <f>TOTWRKACT!M27/$C27</f>
        <v>0.0051034112275047</v>
      </c>
      <c r="N27" s="16">
        <f>TOTWRKACT!N27/$C27</f>
        <v>0.0059092130002686</v>
      </c>
      <c r="O27" s="16">
        <f>TOTWRKACT!O27/$C27</f>
        <v>0</v>
      </c>
      <c r="P27" s="16">
        <f>TOTWRKACT!P27/$C27</f>
        <v>0.0005372011818426001</v>
      </c>
      <c r="Q27" s="16">
        <f>TOTWRKACT!Q27/$C27</f>
        <v>0</v>
      </c>
    </row>
    <row r="28" spans="1:17" ht="12.75">
      <c r="A28" s="24" t="s">
        <v>26</v>
      </c>
      <c r="B28" s="21">
        <f>TOTWRKACT!B28</f>
        <v>415</v>
      </c>
      <c r="C28" s="165">
        <f>TOTWRKACT!C28</f>
        <v>328</v>
      </c>
      <c r="D28" s="16">
        <f>TOTWRKACT!D28/$C28</f>
        <v>0.27439024390243905</v>
      </c>
      <c r="E28" s="16">
        <f>TOTWRKACT!E28/$C28</f>
        <v>0.003048780487804878</v>
      </c>
      <c r="F28" s="16">
        <f>TOTWRKACT!F28/$C28</f>
        <v>0.003048780487804878</v>
      </c>
      <c r="G28" s="16">
        <f>TOTWRKACT!G28/$C28</f>
        <v>0.051829268292682924</v>
      </c>
      <c r="H28" s="16">
        <f>TOTWRKACT!H28/$C28</f>
        <v>0</v>
      </c>
      <c r="I28" s="16">
        <f>TOTWRKACT!I28/$C28</f>
        <v>0.39939024390243905</v>
      </c>
      <c r="J28" s="16">
        <f>TOTWRKACT!J28/$C28</f>
        <v>0.057926829268292686</v>
      </c>
      <c r="K28" s="16">
        <f>TOTWRKACT!K28/$C28</f>
        <v>0.24085365853658536</v>
      </c>
      <c r="L28" s="16">
        <f>TOTWRKACT!L28/$C28</f>
        <v>0</v>
      </c>
      <c r="M28" s="16">
        <f>TOTWRKACT!M28/$C28</f>
        <v>0.006097560975609756</v>
      </c>
      <c r="N28" s="16">
        <f>TOTWRKACT!N28/$C28</f>
        <v>0.024390243902439025</v>
      </c>
      <c r="O28" s="16">
        <f>TOTWRKACT!O28/$C28</f>
        <v>0</v>
      </c>
      <c r="P28" s="16">
        <f>TOTWRKACT!P28/$C28</f>
        <v>0</v>
      </c>
      <c r="Q28" s="16">
        <f>TOTWRKACT!Q28/$C28</f>
        <v>0.4329268292682927</v>
      </c>
    </row>
    <row r="29" spans="1:17" ht="12.75">
      <c r="A29" s="24" t="s">
        <v>27</v>
      </c>
      <c r="B29" s="21">
        <f>TOTWRKACT!B29</f>
        <v>25353</v>
      </c>
      <c r="C29" s="165">
        <f>TOTWRKACT!C29</f>
        <v>17636</v>
      </c>
      <c r="D29" s="16">
        <f>TOTWRKACT!D29/$C29</f>
        <v>0.47028804717623046</v>
      </c>
      <c r="E29" s="16">
        <f>TOTWRKACT!E29/$C29</f>
        <v>0</v>
      </c>
      <c r="F29" s="16">
        <f>TOTWRKACT!F29/$C29</f>
        <v>0</v>
      </c>
      <c r="G29" s="16">
        <f>TOTWRKACT!G29/$C29</f>
        <v>0.09837831707870265</v>
      </c>
      <c r="H29" s="16">
        <f>TOTWRKACT!H29/$C29</f>
        <v>0</v>
      </c>
      <c r="I29" s="16">
        <f>TOTWRKACT!I29/$C29</f>
        <v>0.006520753005216602</v>
      </c>
      <c r="J29" s="16">
        <f>TOTWRKACT!J29/$C29</f>
        <v>0.01893853481515083</v>
      </c>
      <c r="K29" s="16">
        <f>TOTWRKACT!K29/$C29</f>
        <v>0.1543433885234747</v>
      </c>
      <c r="L29" s="16">
        <f>TOTWRKACT!L29/$C29</f>
        <v>0.015309594012247674</v>
      </c>
      <c r="M29" s="16">
        <f>TOTWRKACT!M29/$C29</f>
        <v>0.05987752324790202</v>
      </c>
      <c r="N29" s="16">
        <f>TOTWRKACT!N29/$C29</f>
        <v>0.003061918802449535</v>
      </c>
      <c r="O29" s="16">
        <f>TOTWRKACT!O29/$C29</f>
        <v>0</v>
      </c>
      <c r="P29" s="16">
        <f>TOTWRKACT!P29/$C29</f>
        <v>0</v>
      </c>
      <c r="Q29" s="16">
        <f>TOTWRKACT!Q29/$C29</f>
        <v>0.33312542526650035</v>
      </c>
    </row>
    <row r="30" spans="1:17" ht="12.75">
      <c r="A30" s="24"/>
      <c r="B30" s="170" t="s">
        <v>101</v>
      </c>
      <c r="C30" s="181" t="s">
        <v>101</v>
      </c>
      <c r="D30" s="185" t="s">
        <v>101</v>
      </c>
      <c r="E30" s="185" t="s">
        <v>101</v>
      </c>
      <c r="F30" s="185" t="s">
        <v>101</v>
      </c>
      <c r="G30" s="185" t="s">
        <v>101</v>
      </c>
      <c r="H30" s="185" t="s">
        <v>101</v>
      </c>
      <c r="I30" s="185" t="s">
        <v>101</v>
      </c>
      <c r="J30" s="185" t="s">
        <v>101</v>
      </c>
      <c r="K30" s="185" t="s">
        <v>101</v>
      </c>
      <c r="L30" s="185" t="s">
        <v>101</v>
      </c>
      <c r="M30" s="185" t="s">
        <v>101</v>
      </c>
      <c r="N30" s="185" t="s">
        <v>101</v>
      </c>
      <c r="O30" s="185" t="s">
        <v>101</v>
      </c>
      <c r="P30" s="185" t="s">
        <v>101</v>
      </c>
      <c r="Q30" s="185" t="s">
        <v>101</v>
      </c>
    </row>
    <row r="31" spans="1:17" ht="12.75">
      <c r="A31" s="24" t="s">
        <v>28</v>
      </c>
      <c r="B31" s="21">
        <f>TOTWRKACT!B31</f>
        <v>39884</v>
      </c>
      <c r="C31" s="165">
        <f>TOTWRKACT!C31</f>
        <v>22777</v>
      </c>
      <c r="D31" s="16">
        <f>TOTWRKACT!D31/$C31</f>
        <v>0.8970013610220837</v>
      </c>
      <c r="E31" s="16">
        <f>TOTWRKACT!E31/$C31</f>
        <v>0.005224568643807349</v>
      </c>
      <c r="F31" s="16">
        <f>TOTWRKACT!F31/$C31</f>
        <v>0</v>
      </c>
      <c r="G31" s="16">
        <f>TOTWRKACT!G31/$C31</f>
        <v>0.007024630109320806</v>
      </c>
      <c r="H31" s="16">
        <f>TOTWRKACT!H31/$C31</f>
        <v>0.0007902708872985906</v>
      </c>
      <c r="I31" s="16">
        <f>TOTWRKACT!I31/$C31</f>
        <v>0.04021600737586162</v>
      </c>
      <c r="J31" s="16">
        <f>TOTWRKACT!J31/$C31</f>
        <v>0</v>
      </c>
      <c r="K31" s="16">
        <f>TOTWRKACT!K31/$C31</f>
        <v>0.015015146858673223</v>
      </c>
      <c r="L31" s="16">
        <f>TOTWRKACT!L31/$C31</f>
        <v>0.008956403389384028</v>
      </c>
      <c r="M31" s="16">
        <f>TOTWRKACT!M31/$C31</f>
        <v>0.03894279316854722</v>
      </c>
      <c r="N31" s="16">
        <f>TOTWRKACT!N31/$C31</f>
        <v>0.018615269789700135</v>
      </c>
      <c r="O31" s="16">
        <f>TOTWRKACT!O31/$C31</f>
        <v>0</v>
      </c>
      <c r="P31" s="16">
        <f>TOTWRKACT!P31/$C31</f>
        <v>0.08508583219914827</v>
      </c>
      <c r="Q31" s="16">
        <f>TOTWRKACT!Q31/$C31</f>
        <v>0</v>
      </c>
    </row>
    <row r="32" spans="1:17" ht="12.75">
      <c r="A32" s="24" t="s">
        <v>29</v>
      </c>
      <c r="B32" s="21">
        <f>TOTWRKACT!B32</f>
        <v>17489</v>
      </c>
      <c r="C32" s="165">
        <f>TOTWRKACT!C32</f>
        <v>10479</v>
      </c>
      <c r="D32" s="16">
        <f>TOTWRKACT!D32/$C32</f>
        <v>0.8475045328752744</v>
      </c>
      <c r="E32" s="16">
        <f>TOTWRKACT!E32/$C32</f>
        <v>0.006393739860673728</v>
      </c>
      <c r="F32" s="16">
        <f>TOTWRKACT!F32/$C32</f>
        <v>0</v>
      </c>
      <c r="G32" s="16">
        <f>TOTWRKACT!G32/$C32</f>
        <v>0.005534879282374273</v>
      </c>
      <c r="H32" s="16">
        <f>TOTWRKACT!H32/$C32</f>
        <v>0</v>
      </c>
      <c r="I32" s="16">
        <f>TOTWRKACT!I32/$C32</f>
        <v>0.029582975474759042</v>
      </c>
      <c r="J32" s="16">
        <f>TOTWRKACT!J32/$C32</f>
        <v>0.0016222922034545282</v>
      </c>
      <c r="K32" s="16">
        <f>TOTWRKACT!K32/$C32</f>
        <v>0.1198587651493463</v>
      </c>
      <c r="L32" s="16">
        <f>TOTWRKACT!L32/$C32</f>
        <v>0</v>
      </c>
      <c r="M32" s="16">
        <f>TOTWRKACT!M32/$C32</f>
        <v>0</v>
      </c>
      <c r="N32" s="16">
        <f>TOTWRKACT!N32/$C32</f>
        <v>0.056303082355186565</v>
      </c>
      <c r="O32" s="16">
        <f>TOTWRKACT!O32/$C32</f>
        <v>0</v>
      </c>
      <c r="P32" s="16">
        <f>TOTWRKACT!P32/$C32</f>
        <v>0</v>
      </c>
      <c r="Q32" s="16">
        <f>TOTWRKACT!Q32/$C32</f>
        <v>0.08340490504819162</v>
      </c>
    </row>
    <row r="33" spans="1:17" ht="12.75">
      <c r="A33" s="24" t="s">
        <v>30</v>
      </c>
      <c r="B33" s="21">
        <f>TOTWRKACT!B33</f>
        <v>10480</v>
      </c>
      <c r="C33" s="165">
        <f>TOTWRKACT!C33</f>
        <v>8129</v>
      </c>
      <c r="D33" s="16">
        <f>TOTWRKACT!D33/$C33</f>
        <v>0.34272358223643745</v>
      </c>
      <c r="E33" s="16">
        <f>TOTWRKACT!E33/$C33</f>
        <v>0</v>
      </c>
      <c r="F33" s="16">
        <f>TOTWRKACT!F33/$C33</f>
        <v>0</v>
      </c>
      <c r="G33" s="16">
        <f>TOTWRKACT!G33/$C33</f>
        <v>0.09349243449378768</v>
      </c>
      <c r="H33" s="16">
        <f>TOTWRKACT!H33/$C33</f>
        <v>0.0006150818058801821</v>
      </c>
      <c r="I33" s="16">
        <f>TOTWRKACT!I33/$C33</f>
        <v>0</v>
      </c>
      <c r="J33" s="16">
        <f>TOTWRKACT!J33/$C33</f>
        <v>0.0017222290564645098</v>
      </c>
      <c r="K33" s="16">
        <f>TOTWRKACT!K33/$C33</f>
        <v>0.015623077869356624</v>
      </c>
      <c r="L33" s="16">
        <f>TOTWRKACT!L33/$C33</f>
        <v>0.006888916225858039</v>
      </c>
      <c r="M33" s="16">
        <f>TOTWRKACT!M33/$C33</f>
        <v>0.0034444581129290195</v>
      </c>
      <c r="N33" s="16">
        <f>TOTWRKACT!N33/$C33</f>
        <v>0.05769467339156108</v>
      </c>
      <c r="O33" s="16">
        <f>TOTWRKACT!O33/$C33</f>
        <v>0</v>
      </c>
      <c r="P33" s="16">
        <f>TOTWRKACT!P33/$C33</f>
        <v>0.6935662443104933</v>
      </c>
      <c r="Q33" s="16">
        <f>TOTWRKACT!Q33/$C33</f>
        <v>0</v>
      </c>
    </row>
    <row r="34" spans="1:17" ht="12.75">
      <c r="A34" s="24" t="s">
        <v>31</v>
      </c>
      <c r="B34" s="21">
        <f>TOTWRKACT!B34</f>
        <v>20245</v>
      </c>
      <c r="C34" s="165">
        <f>TOTWRKACT!C34</f>
        <v>7213</v>
      </c>
      <c r="D34" s="16">
        <f>TOTWRKACT!D34/$C34</f>
        <v>0.49854429502287534</v>
      </c>
      <c r="E34" s="16">
        <f>TOTWRKACT!E34/$C34</f>
        <v>0.008456952724247886</v>
      </c>
      <c r="F34" s="16">
        <f>TOTWRKACT!F34/$C34</f>
        <v>0</v>
      </c>
      <c r="G34" s="16">
        <f>TOTWRKACT!G34/$C34</f>
        <v>0.04006654651323999</v>
      </c>
      <c r="H34" s="16">
        <f>TOTWRKACT!H34/$C34</f>
        <v>0.0019409399694995148</v>
      </c>
      <c r="I34" s="16">
        <f>TOTWRKACT!I34/$C34</f>
        <v>0.04685983640648828</v>
      </c>
      <c r="J34" s="16">
        <f>TOTWRKACT!J34/$C34</f>
        <v>0.10980174684597255</v>
      </c>
      <c r="K34" s="16">
        <f>TOTWRKACT!K34/$C34</f>
        <v>0.3170664078746707</v>
      </c>
      <c r="L34" s="16">
        <f>TOTWRKACT!L34/$C34</f>
        <v>0.035214196589491195</v>
      </c>
      <c r="M34" s="16">
        <f>TOTWRKACT!M34/$C34</f>
        <v>0.035907389435741024</v>
      </c>
      <c r="N34" s="16">
        <f>TOTWRKACT!N34/$C34</f>
        <v>0</v>
      </c>
      <c r="O34" s="16">
        <f>TOTWRKACT!O34/$C34</f>
        <v>0</v>
      </c>
      <c r="P34" s="16">
        <f>TOTWRKACT!P34/$C34</f>
        <v>0</v>
      </c>
      <c r="Q34" s="16">
        <f>TOTWRKACT!Q34/$C34</f>
        <v>0.03244142520449189</v>
      </c>
    </row>
    <row r="35" spans="1:17" ht="12.75">
      <c r="A35" s="24" t="s">
        <v>32</v>
      </c>
      <c r="B35" s="21">
        <f>TOTWRKACT!B35</f>
        <v>12228</v>
      </c>
      <c r="C35" s="165">
        <f>TOTWRKACT!C35</f>
        <v>4542</v>
      </c>
      <c r="D35" s="16">
        <f>TOTWRKACT!D35/$C35</f>
        <v>0.6012769704975781</v>
      </c>
      <c r="E35" s="16">
        <f>TOTWRKACT!E35/$C35</f>
        <v>0.0008806693086745927</v>
      </c>
      <c r="F35" s="16">
        <f>TOTWRKACT!F35/$C35</f>
        <v>0.0035226772346983706</v>
      </c>
      <c r="G35" s="16">
        <f>TOTWRKACT!G35/$C35</f>
        <v>0.19991193306913255</v>
      </c>
      <c r="H35" s="16">
        <f>TOTWRKACT!H35/$C35</f>
        <v>0.0019815059445178335</v>
      </c>
      <c r="I35" s="16">
        <f>TOTWRKACT!I35/$C35</f>
        <v>0.0607661822985469</v>
      </c>
      <c r="J35" s="16">
        <f>TOTWRKACT!J35/$C35</f>
        <v>0</v>
      </c>
      <c r="K35" s="16">
        <f>TOTWRKACT!K35/$C35</f>
        <v>0.2162043152796125</v>
      </c>
      <c r="L35" s="16">
        <f>TOTWRKACT!L35/$C35</f>
        <v>0</v>
      </c>
      <c r="M35" s="16">
        <f>TOTWRKACT!M35/$C35</f>
        <v>0.003963011889035667</v>
      </c>
      <c r="N35" s="16">
        <f>TOTWRKACT!N35/$C35</f>
        <v>0.04227212681638045</v>
      </c>
      <c r="O35" s="16">
        <f>TOTWRKACT!O35/$C35</f>
        <v>0</v>
      </c>
      <c r="P35" s="16">
        <f>TOTWRKACT!P35/$C35</f>
        <v>0</v>
      </c>
      <c r="Q35" s="16">
        <f>TOTWRKACT!Q35/$C35</f>
        <v>0</v>
      </c>
    </row>
    <row r="36" spans="1:17" ht="12.75">
      <c r="A36" s="24"/>
      <c r="B36" s="170" t="s">
        <v>101</v>
      </c>
      <c r="C36" s="181" t="s">
        <v>101</v>
      </c>
      <c r="D36" s="185" t="s">
        <v>101</v>
      </c>
      <c r="E36" s="185" t="s">
        <v>101</v>
      </c>
      <c r="F36" s="185" t="s">
        <v>101</v>
      </c>
      <c r="G36" s="185" t="s">
        <v>101</v>
      </c>
      <c r="H36" s="185" t="s">
        <v>101</v>
      </c>
      <c r="I36" s="185" t="s">
        <v>101</v>
      </c>
      <c r="J36" s="185" t="s">
        <v>101</v>
      </c>
      <c r="K36" s="185" t="s">
        <v>101</v>
      </c>
      <c r="L36" s="185" t="s">
        <v>101</v>
      </c>
      <c r="M36" s="185" t="s">
        <v>101</v>
      </c>
      <c r="N36" s="185" t="s">
        <v>101</v>
      </c>
      <c r="O36" s="185" t="s">
        <v>101</v>
      </c>
      <c r="P36" s="185" t="s">
        <v>101</v>
      </c>
      <c r="Q36" s="185" t="s">
        <v>101</v>
      </c>
    </row>
    <row r="37" spans="1:17" ht="12.75">
      <c r="A37" s="24" t="s">
        <v>33</v>
      </c>
      <c r="B37" s="21">
        <f>TOTWRKACT!B37</f>
        <v>7920</v>
      </c>
      <c r="C37" s="165">
        <f>TOTWRKACT!C37</f>
        <v>5004</v>
      </c>
      <c r="D37" s="16">
        <f>TOTWRKACT!D37/$C37</f>
        <v>0.5715427657873701</v>
      </c>
      <c r="E37" s="16">
        <f>TOTWRKACT!E37/$C37</f>
        <v>0</v>
      </c>
      <c r="F37" s="16">
        <f>TOTWRKACT!F37/$C37</f>
        <v>0</v>
      </c>
      <c r="G37" s="16">
        <f>TOTWRKACT!G37/$C37</f>
        <v>0.049760191846522785</v>
      </c>
      <c r="H37" s="16">
        <f>TOTWRKACT!H37/$C37</f>
        <v>0.0007993605115907274</v>
      </c>
      <c r="I37" s="16">
        <f>TOTWRKACT!I37/$C37</f>
        <v>0.35571542765787373</v>
      </c>
      <c r="J37" s="16">
        <f>TOTWRKACT!J37/$C37</f>
        <v>0.0803357314148681</v>
      </c>
      <c r="K37" s="16">
        <f>TOTWRKACT!K37/$C37</f>
        <v>0.032773780975219824</v>
      </c>
      <c r="L37" s="16">
        <f>TOTWRKACT!L37/$C37</f>
        <v>0.0737410071942446</v>
      </c>
      <c r="M37" s="16">
        <f>TOTWRKACT!M37/$C37</f>
        <v>0.008193445243804956</v>
      </c>
      <c r="N37" s="16">
        <f>TOTWRKACT!N37/$C37</f>
        <v>0.08832933653077538</v>
      </c>
      <c r="O37" s="16">
        <f>TOTWRKACT!O37/$C37</f>
        <v>0</v>
      </c>
      <c r="P37" s="16">
        <f>TOTWRKACT!P37/$C37</f>
        <v>0</v>
      </c>
      <c r="Q37" s="16">
        <f>TOTWRKACT!Q37/$C37</f>
        <v>0</v>
      </c>
    </row>
    <row r="38" spans="1:17" ht="12.75">
      <c r="A38" s="24" t="s">
        <v>34</v>
      </c>
      <c r="B38" s="21">
        <f>TOTWRKACT!B38</f>
        <v>17260</v>
      </c>
      <c r="C38" s="165">
        <f>TOTWRKACT!C38</f>
        <v>3346</v>
      </c>
      <c r="D38" s="16">
        <f>TOTWRKACT!D38/$C38</f>
        <v>0.3702928870292887</v>
      </c>
      <c r="E38" s="16">
        <f>TOTWRKACT!E38/$C38</f>
        <v>0.014943215780035863</v>
      </c>
      <c r="F38" s="16">
        <f>TOTWRKACT!F38/$C38</f>
        <v>0.06664674237895996</v>
      </c>
      <c r="G38" s="16">
        <f>TOTWRKACT!G38/$C38</f>
        <v>0.012253436939629408</v>
      </c>
      <c r="H38" s="16">
        <f>TOTWRKACT!H38/$C38</f>
        <v>0.002988643156007173</v>
      </c>
      <c r="I38" s="16">
        <f>TOTWRKACT!I38/$C38</f>
        <v>0.3448894202032277</v>
      </c>
      <c r="J38" s="16">
        <f>TOTWRKACT!J38/$C38</f>
        <v>0.010161386730424387</v>
      </c>
      <c r="K38" s="16">
        <f>TOTWRKACT!K38/$C38</f>
        <v>0.22205618649133294</v>
      </c>
      <c r="L38" s="16">
        <f>TOTWRKACT!L38/$C38</f>
        <v>0.012851165570830842</v>
      </c>
      <c r="M38" s="16">
        <f>TOTWRKACT!M38/$C38</f>
        <v>0.008965929468021518</v>
      </c>
      <c r="N38" s="16">
        <f>TOTWRKACT!N38/$C38</f>
        <v>0.057083084279737</v>
      </c>
      <c r="O38" s="16">
        <f>TOTWRKACT!O38/$C38</f>
        <v>0</v>
      </c>
      <c r="P38" s="16">
        <f>TOTWRKACT!P38/$C38</f>
        <v>0</v>
      </c>
      <c r="Q38" s="16">
        <f>TOTWRKACT!Q38/$C38</f>
        <v>0</v>
      </c>
    </row>
    <row r="39" spans="1:17" ht="12.75">
      <c r="A39" s="24" t="s">
        <v>35</v>
      </c>
      <c r="B39" s="21">
        <f>TOTWRKACT!B39</f>
        <v>32047</v>
      </c>
      <c r="C39" s="165">
        <f>TOTWRKACT!C39</f>
        <v>6369</v>
      </c>
      <c r="D39" s="16">
        <f>TOTWRKACT!D39/$C39</f>
        <v>0.6726330664154498</v>
      </c>
      <c r="E39" s="16">
        <f>TOTWRKACT!E39/$C39</f>
        <v>0.00816454702465065</v>
      </c>
      <c r="F39" s="16">
        <f>TOTWRKACT!F39/$C39</f>
        <v>0.007536504945831371</v>
      </c>
      <c r="G39" s="16">
        <f>TOTWRKACT!G39/$C39</f>
        <v>0</v>
      </c>
      <c r="H39" s="16">
        <f>TOTWRKACT!H39/$C39</f>
        <v>0</v>
      </c>
      <c r="I39" s="16">
        <f>TOTWRKACT!I39/$C39</f>
        <v>0.07049772334746428</v>
      </c>
      <c r="J39" s="16">
        <f>TOTWRKACT!J39/$C39</f>
        <v>0.025435704192180875</v>
      </c>
      <c r="K39" s="16">
        <f>TOTWRKACT!K39/$C39</f>
        <v>0.03234416705919296</v>
      </c>
      <c r="L39" s="16">
        <f>TOTWRKACT!L39/$C39</f>
        <v>0.08949599623174753</v>
      </c>
      <c r="M39" s="16">
        <f>TOTWRKACT!M39/$C39</f>
        <v>0.011147746899042237</v>
      </c>
      <c r="N39" s="16">
        <f>TOTWRKACT!N39/$C39</f>
        <v>0.1202700580938923</v>
      </c>
      <c r="O39" s="16">
        <f>TOTWRKACT!O39/$C39</f>
        <v>0.0003140210394096404</v>
      </c>
      <c r="P39" s="16">
        <f>TOTWRKACT!P39/$C39</f>
        <v>0</v>
      </c>
      <c r="Q39" s="16">
        <f>TOTWRKACT!Q39/$C39</f>
        <v>0</v>
      </c>
    </row>
    <row r="40" spans="1:17" ht="12.75">
      <c r="A40" s="24" t="s">
        <v>36</v>
      </c>
      <c r="B40" s="21">
        <f>TOTWRKACT!B40</f>
        <v>52675</v>
      </c>
      <c r="C40" s="165">
        <f>TOTWRKACT!C40</f>
        <v>19945</v>
      </c>
      <c r="D40" s="16">
        <f>TOTWRKACT!D40/$C40</f>
        <v>0.8059664076209576</v>
      </c>
      <c r="E40" s="16">
        <f>TOTWRKACT!E40/$C40</f>
        <v>0</v>
      </c>
      <c r="F40" s="16">
        <f>TOTWRKACT!F40/$C40</f>
        <v>0.002206066683379293</v>
      </c>
      <c r="G40" s="16">
        <f>TOTWRKACT!G40/$C40</f>
        <v>0.004311857608423164</v>
      </c>
      <c r="H40" s="16">
        <f>TOTWRKACT!H40/$C40</f>
        <v>5.0137879167711205E-05</v>
      </c>
      <c r="I40" s="16">
        <f>TOTWRKACT!I40/$C40</f>
        <v>0.21484081223364251</v>
      </c>
      <c r="J40" s="16">
        <f>TOTWRKACT!J40/$C40</f>
        <v>5.0137879167711205E-05</v>
      </c>
      <c r="K40" s="16">
        <f>TOTWRKACT!K40/$C40</f>
        <v>0.017147154675357233</v>
      </c>
      <c r="L40" s="16">
        <f>TOTWRKACT!L40/$C40</f>
        <v>0.00015041363750313363</v>
      </c>
      <c r="M40" s="16">
        <f>TOTWRKACT!M40/$C40</f>
        <v>0.002657307595888694</v>
      </c>
      <c r="N40" s="16">
        <f>TOTWRKACT!N40/$C40</f>
        <v>0.016395086487841565</v>
      </c>
      <c r="O40" s="16">
        <f>TOTWRKACT!O40/$C40</f>
        <v>0</v>
      </c>
      <c r="P40" s="16">
        <f>TOTWRKACT!P40/$C40</f>
        <v>0</v>
      </c>
      <c r="Q40" s="16">
        <f>TOTWRKACT!Q40/$C40</f>
        <v>0.00706944096264728</v>
      </c>
    </row>
    <row r="41" spans="1:17" ht="12.75">
      <c r="A41" s="24" t="s">
        <v>37</v>
      </c>
      <c r="B41" s="21">
        <f>TOTWRKACT!B41</f>
        <v>27086</v>
      </c>
      <c r="C41" s="165">
        <f>TOTWRKACT!C41</f>
        <v>14939</v>
      </c>
      <c r="D41" s="16">
        <f>TOTWRKACT!D41/$C41</f>
        <v>0.5262735122832853</v>
      </c>
      <c r="E41" s="16">
        <f>TOTWRKACT!E41/$C41</f>
        <v>0</v>
      </c>
      <c r="F41" s="16">
        <f>TOTWRKACT!F41/$C41</f>
        <v>0</v>
      </c>
      <c r="G41" s="16">
        <f>TOTWRKACT!G41/$C41</f>
        <v>6.693888479817926E-05</v>
      </c>
      <c r="H41" s="16">
        <f>TOTWRKACT!H41/$C41</f>
        <v>0</v>
      </c>
      <c r="I41" s="16">
        <f>TOTWRKACT!I41/$C41</f>
        <v>0.3695026440859495</v>
      </c>
      <c r="J41" s="16">
        <f>TOTWRKACT!J41/$C41</f>
        <v>0.002275922083138095</v>
      </c>
      <c r="K41" s="16">
        <f>TOTWRKACT!K41/$C41</f>
        <v>0.05274784122096526</v>
      </c>
      <c r="L41" s="16">
        <f>TOTWRKACT!L41/$C41</f>
        <v>0.00040163330878907556</v>
      </c>
      <c r="M41" s="16">
        <f>TOTWRKACT!M41/$C41</f>
        <v>0.03146127585514425</v>
      </c>
      <c r="N41" s="16">
        <f>TOTWRKACT!N41/$C41</f>
        <v>0.1274516366557333</v>
      </c>
      <c r="O41" s="16">
        <f>TOTWRKACT!O41/$C41</f>
        <v>6.693888479817926E-05</v>
      </c>
      <c r="P41" s="16">
        <f>TOTWRKACT!P41/$C41</f>
        <v>0.18254233884463486</v>
      </c>
      <c r="Q41" s="16">
        <f>TOTWRKACT!Q41/$C41</f>
        <v>0</v>
      </c>
    </row>
    <row r="42" spans="1:18" ht="12.75">
      <c r="A42" s="24"/>
      <c r="B42" s="170" t="s">
        <v>101</v>
      </c>
      <c r="C42" s="181" t="s">
        <v>101</v>
      </c>
      <c r="D42" s="185" t="s">
        <v>101</v>
      </c>
      <c r="E42" s="185" t="s">
        <v>101</v>
      </c>
      <c r="F42" s="185" t="s">
        <v>101</v>
      </c>
      <c r="G42" s="185" t="s">
        <v>101</v>
      </c>
      <c r="H42" s="185" t="s">
        <v>101</v>
      </c>
      <c r="I42" s="185" t="s">
        <v>101</v>
      </c>
      <c r="J42" s="185" t="s">
        <v>101</v>
      </c>
      <c r="K42" s="185" t="s">
        <v>101</v>
      </c>
      <c r="L42" s="185" t="s">
        <v>101</v>
      </c>
      <c r="M42" s="185" t="s">
        <v>101</v>
      </c>
      <c r="N42" s="185" t="s">
        <v>101</v>
      </c>
      <c r="O42" s="185" t="s">
        <v>101</v>
      </c>
      <c r="P42" s="185" t="s">
        <v>101</v>
      </c>
      <c r="Q42" s="185" t="s">
        <v>101</v>
      </c>
      <c r="R42" t="s">
        <v>101</v>
      </c>
    </row>
    <row r="43" spans="1:17" ht="12.75">
      <c r="A43" s="24" t="s">
        <v>38</v>
      </c>
      <c r="B43" s="21">
        <f>TOTWRKACT!B43</f>
        <v>9921</v>
      </c>
      <c r="C43" s="165">
        <f>TOTWRKACT!C43</f>
        <v>2927</v>
      </c>
      <c r="D43" s="16">
        <f>TOTWRKACT!D43/$C43</f>
        <v>0.4420908780321148</v>
      </c>
      <c r="E43" s="16">
        <f>TOTWRKACT!E43/$C43</f>
        <v>0</v>
      </c>
      <c r="F43" s="16">
        <f>TOTWRKACT!F43/$C43</f>
        <v>0.0020498804236419544</v>
      </c>
      <c r="G43" s="16">
        <f>TOTWRKACT!G43/$C43</f>
        <v>0.10044414075845576</v>
      </c>
      <c r="H43" s="16">
        <f>TOTWRKACT!H43/$C43</f>
        <v>0.0020498804236419544</v>
      </c>
      <c r="I43" s="16">
        <f>TOTWRKACT!I43/$C43</f>
        <v>0.13324222753672701</v>
      </c>
      <c r="J43" s="16">
        <f>TOTWRKACT!J43/$C43</f>
        <v>0.0867782712675094</v>
      </c>
      <c r="K43" s="16">
        <f>TOTWRKACT!K43/$C43</f>
        <v>0.15374103177314657</v>
      </c>
      <c r="L43" s="16">
        <f>TOTWRKACT!L43/$C43</f>
        <v>0.004783054321831227</v>
      </c>
      <c r="M43" s="16">
        <f>TOTWRKACT!M43/$C43</f>
        <v>0.07926204304748889</v>
      </c>
      <c r="N43" s="16">
        <f>TOTWRKACT!N43/$C43</f>
        <v>0.02425691834642979</v>
      </c>
      <c r="O43" s="16">
        <f>TOTWRKACT!O43/$C43</f>
        <v>0</v>
      </c>
      <c r="P43" s="16">
        <f>TOTWRKACT!P43/$C43</f>
        <v>0</v>
      </c>
      <c r="Q43" s="16">
        <f>TOTWRKACT!Q43/$C43</f>
        <v>0.02801503245644004</v>
      </c>
    </row>
    <row r="44" spans="1:17" ht="12.75">
      <c r="A44" s="24" t="s">
        <v>39</v>
      </c>
      <c r="B44" s="21">
        <f>TOTWRKACT!B44</f>
        <v>35300</v>
      </c>
      <c r="C44" s="165">
        <f>TOTWRKACT!C44</f>
        <v>12961</v>
      </c>
      <c r="D44" s="16">
        <f>TOTWRKACT!D44/$C44</f>
        <v>0.5840598719234626</v>
      </c>
      <c r="E44" s="16">
        <f>TOTWRKACT!E44/$C44</f>
        <v>0</v>
      </c>
      <c r="F44" s="16">
        <f>TOTWRKACT!F44/$C44</f>
        <v>0</v>
      </c>
      <c r="G44" s="16">
        <f>TOTWRKACT!G44/$C44</f>
        <v>0.030398888974616158</v>
      </c>
      <c r="H44" s="16">
        <f>TOTWRKACT!H44/$C44</f>
        <v>0.0020060180541624875</v>
      </c>
      <c r="I44" s="16">
        <f>TOTWRKACT!I44/$C44</f>
        <v>0.10276984800555512</v>
      </c>
      <c r="J44" s="16">
        <f>TOTWRKACT!J44/$C44</f>
        <v>0</v>
      </c>
      <c r="K44" s="16">
        <f>TOTWRKACT!K44/$C44</f>
        <v>0</v>
      </c>
      <c r="L44" s="16">
        <f>TOTWRKACT!L44/$C44</f>
        <v>0</v>
      </c>
      <c r="M44" s="16">
        <f>TOTWRKACT!M44/$C44</f>
        <v>0.06882185016588226</v>
      </c>
      <c r="N44" s="16">
        <f>TOTWRKACT!N44/$C44</f>
        <v>0.03363937967749402</v>
      </c>
      <c r="O44" s="16">
        <f>TOTWRKACT!O44/$C44</f>
        <v>0</v>
      </c>
      <c r="P44" s="16">
        <f>TOTWRKACT!P44/$C44</f>
        <v>0</v>
      </c>
      <c r="Q44" s="16">
        <f>TOTWRKACT!Q44/$C44</f>
        <v>0.2869377362857804</v>
      </c>
    </row>
    <row r="45" spans="1:17" ht="12.75">
      <c r="A45" s="24" t="s">
        <v>40</v>
      </c>
      <c r="B45" s="21">
        <f>TOTWRKACT!B45</f>
        <v>5679</v>
      </c>
      <c r="C45" s="165">
        <f>TOTWRKACT!C45</f>
        <v>5340</v>
      </c>
      <c r="D45" s="16">
        <f>TOTWRKACT!D45/$C45</f>
        <v>0.20280898876404493</v>
      </c>
      <c r="E45" s="16">
        <f>TOTWRKACT!E45/$C45</f>
        <v>0</v>
      </c>
      <c r="F45" s="16">
        <f>TOTWRKACT!F45/$C45</f>
        <v>0</v>
      </c>
      <c r="G45" s="16">
        <f>TOTWRKACT!G45/$C45</f>
        <v>0.25786516853932584</v>
      </c>
      <c r="H45" s="16">
        <f>TOTWRKACT!H45/$C45</f>
        <v>0</v>
      </c>
      <c r="I45" s="16">
        <f>TOTWRKACT!I45/$C45</f>
        <v>0.17228464419475656</v>
      </c>
      <c r="J45" s="16">
        <f>TOTWRKACT!J45/$C45</f>
        <v>0</v>
      </c>
      <c r="K45" s="16">
        <f>TOTWRKACT!K45/$C45</f>
        <v>0.04681647940074907</v>
      </c>
      <c r="L45" s="16">
        <f>TOTWRKACT!L45/$C45</f>
        <v>0.0009363295880149813</v>
      </c>
      <c r="M45" s="16">
        <f>TOTWRKACT!M45/$C45</f>
        <v>0</v>
      </c>
      <c r="N45" s="16">
        <f>TOTWRKACT!N45/$C45</f>
        <v>0.0044943820224719105</v>
      </c>
      <c r="O45" s="16">
        <f>TOTWRKACT!O45/$C45</f>
        <v>0</v>
      </c>
      <c r="P45" s="16">
        <f>TOTWRKACT!P45/$C45</f>
        <v>0.5934456928838951</v>
      </c>
      <c r="Q45" s="16">
        <f>TOTWRKACT!Q45/$C45</f>
        <v>0</v>
      </c>
    </row>
    <row r="46" spans="1:17" ht="12.75">
      <c r="A46" s="24" t="s">
        <v>41</v>
      </c>
      <c r="B46" s="21">
        <f>TOTWRKACT!B46</f>
        <v>6257</v>
      </c>
      <c r="C46" s="165">
        <f>TOTWRKACT!C46</f>
        <v>2028</v>
      </c>
      <c r="D46" s="16">
        <f>TOTWRKACT!D46/$C46</f>
        <v>0.5187376725838264</v>
      </c>
      <c r="E46" s="16">
        <f>TOTWRKACT!E46/$C46</f>
        <v>0</v>
      </c>
      <c r="F46" s="16">
        <f>TOTWRKACT!F46/$C46</f>
        <v>0.0014792899408284023</v>
      </c>
      <c r="G46" s="16">
        <f>TOTWRKACT!G46/$C46</f>
        <v>0.004437869822485207</v>
      </c>
      <c r="H46" s="16">
        <f>TOTWRKACT!H46/$C46</f>
        <v>0.004437869822485207</v>
      </c>
      <c r="I46" s="16">
        <f>TOTWRKACT!I46/$C46</f>
        <v>0.24260355029585798</v>
      </c>
      <c r="J46" s="16">
        <f>TOTWRKACT!J46/$C46</f>
        <v>0</v>
      </c>
      <c r="K46" s="16">
        <f>TOTWRKACT!K46/$C46</f>
        <v>0.07495069033530571</v>
      </c>
      <c r="L46" s="16">
        <f>TOTWRKACT!L46/$C46</f>
        <v>0.045364891518737675</v>
      </c>
      <c r="M46" s="16">
        <f>TOTWRKACT!M46/$C46</f>
        <v>0.01725838264299803</v>
      </c>
      <c r="N46" s="16">
        <f>TOTWRKACT!N46/$C46</f>
        <v>0.10601577909270217</v>
      </c>
      <c r="O46" s="16">
        <f>TOTWRKACT!O46/$C46</f>
        <v>0.0039447731755424065</v>
      </c>
      <c r="P46" s="16">
        <f>TOTWRKACT!P46/$C46</f>
        <v>0.07297830374753451</v>
      </c>
      <c r="Q46" s="16">
        <f>TOTWRKACT!Q46/$C46</f>
        <v>0.035009861932938854</v>
      </c>
    </row>
    <row r="47" spans="1:17" ht="12.75">
      <c r="A47" s="24" t="s">
        <v>42</v>
      </c>
      <c r="B47" s="21">
        <f>TOTWRKACT!B47</f>
        <v>6594</v>
      </c>
      <c r="C47" s="165">
        <f>TOTWRKACT!C47</f>
        <v>2412</v>
      </c>
      <c r="D47" s="16">
        <f>TOTWRKACT!D47/$C47</f>
        <v>0.44859038142620233</v>
      </c>
      <c r="E47" s="16">
        <f>TOTWRKACT!E47/$C47</f>
        <v>0</v>
      </c>
      <c r="F47" s="16">
        <f>TOTWRKACT!F47/$C47</f>
        <v>0</v>
      </c>
      <c r="G47" s="16">
        <f>TOTWRKACT!G47/$C47</f>
        <v>0.0037313432835820895</v>
      </c>
      <c r="H47" s="16">
        <f>TOTWRKACT!H47/$C47</f>
        <v>0</v>
      </c>
      <c r="I47" s="16">
        <f>TOTWRKACT!I47/$C47</f>
        <v>0.4216417910447761</v>
      </c>
      <c r="J47" s="16">
        <f>TOTWRKACT!J47/$C47</f>
        <v>0.017412935323383085</v>
      </c>
      <c r="K47" s="16">
        <f>TOTWRKACT!K47/$C47</f>
        <v>0.12354892205638475</v>
      </c>
      <c r="L47" s="16">
        <f>TOTWRKACT!L47/$C47</f>
        <v>0.006633499170812604</v>
      </c>
      <c r="M47" s="16">
        <f>TOTWRKACT!M47/$C47</f>
        <v>0</v>
      </c>
      <c r="N47" s="16">
        <f>TOTWRKACT!N47/$C47</f>
        <v>0.013681592039800995</v>
      </c>
      <c r="O47" s="16">
        <f>TOTWRKACT!O47/$C47</f>
        <v>0</v>
      </c>
      <c r="P47" s="16">
        <f>TOTWRKACT!P47/$C47</f>
        <v>0</v>
      </c>
      <c r="Q47" s="16">
        <f>TOTWRKACT!Q47/$C47</f>
        <v>0.09328358208955224</v>
      </c>
    </row>
    <row r="48" spans="1:17" ht="12.75">
      <c r="A48" s="24"/>
      <c r="B48" s="170" t="s">
        <v>101</v>
      </c>
      <c r="C48" s="181" t="s">
        <v>101</v>
      </c>
      <c r="D48" s="185" t="s">
        <v>101</v>
      </c>
      <c r="E48" s="185" t="s">
        <v>101</v>
      </c>
      <c r="F48" s="185" t="s">
        <v>101</v>
      </c>
      <c r="G48" s="185" t="s">
        <v>101</v>
      </c>
      <c r="H48" s="185" t="s">
        <v>101</v>
      </c>
      <c r="I48" s="185" t="s">
        <v>101</v>
      </c>
      <c r="J48" s="185" t="s">
        <v>101</v>
      </c>
      <c r="K48" s="185" t="s">
        <v>101</v>
      </c>
      <c r="L48" s="185" t="s">
        <v>101</v>
      </c>
      <c r="M48" s="185" t="s">
        <v>101</v>
      </c>
      <c r="N48" s="185" t="s">
        <v>101</v>
      </c>
      <c r="O48" s="185" t="s">
        <v>101</v>
      </c>
      <c r="P48" s="185" t="s">
        <v>101</v>
      </c>
      <c r="Q48" s="185" t="s">
        <v>101</v>
      </c>
    </row>
    <row r="49" spans="1:17" ht="12.75">
      <c r="A49" s="24" t="s">
        <v>43</v>
      </c>
      <c r="B49" s="21">
        <f>TOTWRKACT!B49</f>
        <v>4589</v>
      </c>
      <c r="C49" s="165">
        <f>TOTWRKACT!C49</f>
        <v>2377</v>
      </c>
      <c r="D49" s="16">
        <f>TOTWRKACT!D49/$C49</f>
        <v>0.43920908708456036</v>
      </c>
      <c r="E49" s="16">
        <f>TOTWRKACT!E49/$C49</f>
        <v>0</v>
      </c>
      <c r="F49" s="16">
        <f>TOTWRKACT!F49/$C49</f>
        <v>0</v>
      </c>
      <c r="G49" s="16">
        <f>TOTWRKACT!G49/$C49</f>
        <v>0.026503996634413125</v>
      </c>
      <c r="H49" s="16">
        <f>TOTWRKACT!H49/$C49</f>
        <v>0.0008413967185527977</v>
      </c>
      <c r="I49" s="16">
        <f>TOTWRKACT!I49/$C49</f>
        <v>0.47286495582667226</v>
      </c>
      <c r="J49" s="16">
        <f>TOTWRKACT!J49/$C49</f>
        <v>0</v>
      </c>
      <c r="K49" s="16">
        <f>TOTWRKACT!K49/$C49</f>
        <v>0.040387042490534285</v>
      </c>
      <c r="L49" s="16">
        <f>TOTWRKACT!L49/$C49</f>
        <v>0.13209928481278924</v>
      </c>
      <c r="M49" s="16">
        <f>TOTWRKACT!M49/$C49</f>
        <v>0</v>
      </c>
      <c r="N49" s="16">
        <f>TOTWRKACT!N49/$C49</f>
        <v>0.1110643668489693</v>
      </c>
      <c r="O49" s="16">
        <f>TOTWRKACT!O49/$C49</f>
        <v>0</v>
      </c>
      <c r="P49" s="16">
        <f>TOTWRKACT!P49/$C49</f>
        <v>0.24148085822465293</v>
      </c>
      <c r="Q49" s="16">
        <f>TOTWRKACT!Q49/$C49</f>
        <v>0</v>
      </c>
    </row>
    <row r="50" spans="1:17" ht="12.75">
      <c r="A50" s="24" t="s">
        <v>44</v>
      </c>
      <c r="B50" s="21">
        <f>TOTWRKACT!B50</f>
        <v>25509</v>
      </c>
      <c r="C50" s="165">
        <f>TOTWRKACT!C50</f>
        <v>11424</v>
      </c>
      <c r="D50" s="16">
        <f>TOTWRKACT!D50/$C50</f>
        <v>0.358718487394958</v>
      </c>
      <c r="E50" s="16">
        <f>TOTWRKACT!E50/$C50</f>
        <v>0</v>
      </c>
      <c r="F50" s="16">
        <f>TOTWRKACT!F50/$C50</f>
        <v>0</v>
      </c>
      <c r="G50" s="16">
        <f>TOTWRKACT!G50/$C50</f>
        <v>0.37657563025210083</v>
      </c>
      <c r="H50" s="16">
        <f>TOTWRKACT!H50/$C50</f>
        <v>0.0012254901960784314</v>
      </c>
      <c r="I50" s="16">
        <f>TOTWRKACT!I50/$C50</f>
        <v>0.15476190476190477</v>
      </c>
      <c r="J50" s="16">
        <f>TOTWRKACT!J50/$C50</f>
        <v>0.0028011204481792717</v>
      </c>
      <c r="K50" s="16">
        <f>TOTWRKACT!K50/$C50</f>
        <v>0.22032563025210083</v>
      </c>
      <c r="L50" s="16">
        <f>TOTWRKACT!L50/$C50</f>
        <v>0.0780812324929972</v>
      </c>
      <c r="M50" s="16">
        <f>TOTWRKACT!M50/$C50</f>
        <v>0.11510854341736694</v>
      </c>
      <c r="N50" s="16">
        <f>TOTWRKACT!N50/$C50</f>
        <v>0.013567927170868348</v>
      </c>
      <c r="O50" s="16">
        <f>TOTWRKACT!O50/$C50</f>
        <v>0.0002626050420168067</v>
      </c>
      <c r="P50" s="16">
        <f>TOTWRKACT!P50/$C50</f>
        <v>0</v>
      </c>
      <c r="Q50" s="16">
        <f>TOTWRKACT!Q50/$C50</f>
        <v>0</v>
      </c>
    </row>
    <row r="51" spans="1:17" ht="12.75">
      <c r="A51" s="24" t="s">
        <v>45</v>
      </c>
      <c r="B51" s="21">
        <f>TOTWRKACT!B51</f>
        <v>13596</v>
      </c>
      <c r="C51" s="165">
        <f>TOTWRKACT!C51</f>
        <v>5804</v>
      </c>
      <c r="D51" s="16">
        <f>TOTWRKACT!D51/$C51</f>
        <v>0.7227773949000689</v>
      </c>
      <c r="E51" s="16">
        <f>TOTWRKACT!E51/$C51</f>
        <v>0</v>
      </c>
      <c r="F51" s="16">
        <f>TOTWRKACT!F51/$C51</f>
        <v>0.0013783597518952446</v>
      </c>
      <c r="G51" s="16">
        <f>TOTWRKACT!G51/$C51</f>
        <v>0.04548587181254307</v>
      </c>
      <c r="H51" s="16">
        <f>TOTWRKACT!H51/$C51</f>
        <v>0.009131633356305995</v>
      </c>
      <c r="I51" s="16">
        <f>TOTWRKACT!I51/$C51</f>
        <v>0.11784975878704342</v>
      </c>
      <c r="J51" s="16">
        <f>TOTWRKACT!J51/$C51</f>
        <v>0.08166781529979325</v>
      </c>
      <c r="K51" s="16">
        <f>TOTWRKACT!K51/$C51</f>
        <v>0.12698139214334941</v>
      </c>
      <c r="L51" s="16">
        <f>TOTWRKACT!L51/$C51</f>
        <v>0.0339421088904204</v>
      </c>
      <c r="M51" s="16">
        <f>TOTWRKACT!M51/$C51</f>
        <v>0.022398345968297727</v>
      </c>
      <c r="N51" s="16">
        <f>TOTWRKACT!N51/$C51</f>
        <v>0.01050999310820124</v>
      </c>
      <c r="O51" s="16">
        <f>TOTWRKACT!O51/$C51</f>
        <v>0.0015506547208821502</v>
      </c>
      <c r="P51" s="16">
        <f>TOTWRKACT!P51/$C51</f>
        <v>0.00017229496898690558</v>
      </c>
      <c r="Q51" s="16">
        <f>TOTWRKACT!Q51/$C51</f>
        <v>0.007580978635423846</v>
      </c>
    </row>
    <row r="52" spans="1:17" ht="12.75">
      <c r="A52" s="24" t="s">
        <v>46</v>
      </c>
      <c r="B52" s="21">
        <f>TOTWRKACT!B52</f>
        <v>121322</v>
      </c>
      <c r="C52" s="165">
        <f>TOTWRKACT!C52</f>
        <v>46099</v>
      </c>
      <c r="D52" s="16">
        <f>TOTWRKACT!D52/$C52</f>
        <v>0.6182563613093559</v>
      </c>
      <c r="E52" s="16">
        <f>TOTWRKACT!E52/$C52</f>
        <v>0.001908935117898436</v>
      </c>
      <c r="F52" s="16">
        <f>TOTWRKACT!F52/$C52</f>
        <v>0.0014533937829454002</v>
      </c>
      <c r="G52" s="16">
        <f>TOTWRKACT!G52/$C52</f>
        <v>0.11089177639428187</v>
      </c>
      <c r="H52" s="16">
        <f>TOTWRKACT!H52/$C52</f>
        <v>0.002104167118592594</v>
      </c>
      <c r="I52" s="16">
        <f>TOTWRKACT!I52/$C52</f>
        <v>0.05021800906744181</v>
      </c>
      <c r="J52" s="16">
        <f>TOTWRKACT!J52/$C52</f>
        <v>0.17445063884249115</v>
      </c>
      <c r="K52" s="16">
        <f>TOTWRKACT!K52/$C52</f>
        <v>0.05798390420616499</v>
      </c>
      <c r="L52" s="16">
        <f>TOTWRKACT!L52/$C52</f>
        <v>0.003817870235796872</v>
      </c>
      <c r="M52" s="16">
        <f>TOTWRKACT!M52/$C52</f>
        <v>0.004295104015271481</v>
      </c>
      <c r="N52" s="16">
        <f>TOTWRKACT!N52/$C52</f>
        <v>0.009848369812794204</v>
      </c>
      <c r="O52" s="16">
        <f>TOTWRKACT!O52/$C52</f>
        <v>0</v>
      </c>
      <c r="P52" s="16">
        <f>TOTWRKACT!P52/$C52</f>
        <v>0</v>
      </c>
      <c r="Q52" s="16">
        <f>TOTWRKACT!Q52/$C52</f>
        <v>0</v>
      </c>
    </row>
    <row r="53" spans="1:17" ht="12.75">
      <c r="A53" s="24" t="s">
        <v>47</v>
      </c>
      <c r="B53" s="21">
        <f>TOTWRKACT!B53</f>
        <v>21484</v>
      </c>
      <c r="C53" s="165">
        <f>TOTWRKACT!C53</f>
        <v>7327</v>
      </c>
      <c r="D53" s="16">
        <f>TOTWRKACT!D53/$C53</f>
        <v>0.512351576361403</v>
      </c>
      <c r="E53" s="16">
        <f>TOTWRKACT!E53/$C53</f>
        <v>0.0024566671216050225</v>
      </c>
      <c r="F53" s="16">
        <f>TOTWRKACT!F53/$C53</f>
        <v>0.004230926709430872</v>
      </c>
      <c r="G53" s="16">
        <f>TOTWRKACT!G53/$C53</f>
        <v>0.0765661252900232</v>
      </c>
      <c r="H53" s="16">
        <f>TOTWRKACT!H53/$C53</f>
        <v>0</v>
      </c>
      <c r="I53" s="16">
        <f>TOTWRKACT!I53/$C53</f>
        <v>0.17715299576907328</v>
      </c>
      <c r="J53" s="16">
        <f>TOTWRKACT!J53/$C53</f>
        <v>0</v>
      </c>
      <c r="K53" s="16">
        <f>TOTWRKACT!K53/$C53</f>
        <v>0.3018970929439061</v>
      </c>
      <c r="L53" s="16">
        <f>TOTWRKACT!L53/$C53</f>
        <v>0.006278149310768391</v>
      </c>
      <c r="M53" s="16">
        <f>TOTWRKACT!M53/$C53</f>
        <v>0.06250853009417225</v>
      </c>
      <c r="N53" s="16">
        <f>TOTWRKACT!N53/$C53</f>
        <v>0.03152722806059779</v>
      </c>
      <c r="O53" s="16">
        <f>TOTWRKACT!O53/$C53</f>
        <v>0</v>
      </c>
      <c r="P53" s="16">
        <f>TOTWRKACT!P53/$C53</f>
        <v>0</v>
      </c>
      <c r="Q53" s="16">
        <f>TOTWRKACT!Q53/$C53</f>
        <v>0</v>
      </c>
    </row>
    <row r="54" spans="1:17" ht="12.75">
      <c r="A54" s="24"/>
      <c r="B54" s="170" t="s">
        <v>101</v>
      </c>
      <c r="C54" s="181" t="s">
        <v>101</v>
      </c>
      <c r="D54" s="185" t="s">
        <v>101</v>
      </c>
      <c r="E54" s="185" t="s">
        <v>101</v>
      </c>
      <c r="F54" s="185" t="s">
        <v>101</v>
      </c>
      <c r="G54" s="185" t="s">
        <v>101</v>
      </c>
      <c r="H54" s="185" t="s">
        <v>101</v>
      </c>
      <c r="I54" s="185" t="s">
        <v>101</v>
      </c>
      <c r="J54" s="185" t="s">
        <v>101</v>
      </c>
      <c r="K54" s="185" t="s">
        <v>101</v>
      </c>
      <c r="L54" s="185" t="s">
        <v>101</v>
      </c>
      <c r="M54" s="185" t="s">
        <v>101</v>
      </c>
      <c r="N54" s="185" t="s">
        <v>101</v>
      </c>
      <c r="O54" s="185" t="s">
        <v>101</v>
      </c>
      <c r="P54" s="185" t="s">
        <v>101</v>
      </c>
      <c r="Q54" s="185" t="s">
        <v>101</v>
      </c>
    </row>
    <row r="55" spans="1:17" ht="12.75">
      <c r="A55" s="24" t="s">
        <v>48</v>
      </c>
      <c r="B55" s="21">
        <f>TOTWRKACT!B55</f>
        <v>2406</v>
      </c>
      <c r="C55" s="165">
        <f>TOTWRKACT!C55</f>
        <v>1166</v>
      </c>
      <c r="D55" s="16">
        <f>TOTWRKACT!D55/$C55</f>
        <v>0.5017152658662093</v>
      </c>
      <c r="E55" s="16">
        <f>TOTWRKACT!E55/$C55</f>
        <v>0.0008576329331046312</v>
      </c>
      <c r="F55" s="16">
        <f>TOTWRKACT!F55/$C55</f>
        <v>0</v>
      </c>
      <c r="G55" s="16">
        <f>TOTWRKACT!G55/$C55</f>
        <v>0.120926243567753</v>
      </c>
      <c r="H55" s="16">
        <f>TOTWRKACT!H55/$C55</f>
        <v>0</v>
      </c>
      <c r="I55" s="16">
        <f>TOTWRKACT!I55/$C55</f>
        <v>0.24614065180102915</v>
      </c>
      <c r="J55" s="16">
        <f>TOTWRKACT!J55/$C55</f>
        <v>0.002572898799313894</v>
      </c>
      <c r="K55" s="16">
        <f>TOTWRKACT!K55/$C55</f>
        <v>0.1646655231560892</v>
      </c>
      <c r="L55" s="16">
        <f>TOTWRKACT!L55/$C55</f>
        <v>0.010291595197255575</v>
      </c>
      <c r="M55" s="16">
        <f>TOTWRKACT!M55/$C55</f>
        <v>0.10634648370497427</v>
      </c>
      <c r="N55" s="16">
        <f>TOTWRKACT!N55/$C55</f>
        <v>0.016295025728987993</v>
      </c>
      <c r="O55" s="16">
        <f>TOTWRKACT!O55/$C55</f>
        <v>0</v>
      </c>
      <c r="P55" s="16">
        <f>TOTWRKACT!P55/$C55</f>
        <v>0</v>
      </c>
      <c r="Q55" s="16">
        <f>TOTWRKACT!Q55/$C55</f>
        <v>0</v>
      </c>
    </row>
    <row r="56" spans="1:17" ht="12.75">
      <c r="A56" s="24" t="s">
        <v>49</v>
      </c>
      <c r="B56" s="21">
        <f>TOTWRKACT!B56</f>
        <v>48821</v>
      </c>
      <c r="C56" s="165">
        <f>TOTWRKACT!C56</f>
        <v>35160</v>
      </c>
      <c r="D56" s="16">
        <f>TOTWRKACT!D56/$C56</f>
        <v>0.34215017064846415</v>
      </c>
      <c r="E56" s="16">
        <f>TOTWRKACT!E56/$C56</f>
        <v>0</v>
      </c>
      <c r="F56" s="16">
        <f>TOTWRKACT!F56/$C56</f>
        <v>0</v>
      </c>
      <c r="G56" s="16">
        <f>TOTWRKACT!G56/$C56</f>
        <v>0.40503412969283276</v>
      </c>
      <c r="H56" s="16">
        <f>TOTWRKACT!H56/$C56</f>
        <v>0</v>
      </c>
      <c r="I56" s="16">
        <f>TOTWRKACT!I56/$C56</f>
        <v>0.06601251422070535</v>
      </c>
      <c r="J56" s="16">
        <f>TOTWRKACT!J56/$C56</f>
        <v>0</v>
      </c>
      <c r="K56" s="16">
        <f>TOTWRKACT!K56/$C56</f>
        <v>0.17465870307167236</v>
      </c>
      <c r="L56" s="16">
        <f>TOTWRKACT!L56/$C56</f>
        <v>0.018686006825938566</v>
      </c>
      <c r="M56" s="16">
        <f>TOTWRKACT!M56/$C56</f>
        <v>0.0009385665529010238</v>
      </c>
      <c r="N56" s="16">
        <f>TOTWRKACT!N56/$C56</f>
        <v>0.07056313993174061</v>
      </c>
      <c r="O56" s="16">
        <f>TOTWRKACT!O56/$C56</f>
        <v>0</v>
      </c>
      <c r="P56" s="16">
        <f>TOTWRKACT!P56/$C56</f>
        <v>0</v>
      </c>
      <c r="Q56" s="16">
        <f>TOTWRKACT!Q56/$C56</f>
        <v>0.1611490329920364</v>
      </c>
    </row>
    <row r="57" spans="1:17" ht="12.75">
      <c r="A57" s="24" t="s">
        <v>50</v>
      </c>
      <c r="B57" s="21">
        <f>TOTWRKACT!B57</f>
        <v>8674</v>
      </c>
      <c r="C57" s="165">
        <f>TOTWRKACT!C57</f>
        <v>3487</v>
      </c>
      <c r="D57" s="16">
        <f>TOTWRKACT!D57/$C57</f>
        <v>0.2664181244622885</v>
      </c>
      <c r="E57" s="16">
        <f>TOTWRKACT!E57/$C57</f>
        <v>0.00401491253226269</v>
      </c>
      <c r="F57" s="16">
        <f>TOTWRKACT!F57/$C57</f>
        <v>0</v>
      </c>
      <c r="G57" s="16">
        <f>TOTWRKACT!G57/$C57</f>
        <v>0.024663034126756526</v>
      </c>
      <c r="H57" s="16">
        <f>TOTWRKACT!H57/$C57</f>
        <v>0.006309148264984227</v>
      </c>
      <c r="I57" s="16">
        <f>TOTWRKACT!I57/$C57</f>
        <v>0.36650415830226557</v>
      </c>
      <c r="J57" s="16">
        <f>TOTWRKACT!J57/$C57</f>
        <v>0</v>
      </c>
      <c r="K57" s="16">
        <f>TOTWRKACT!K57/$C57</f>
        <v>0.10180671063951821</v>
      </c>
      <c r="L57" s="16">
        <f>TOTWRKACT!L57/$C57</f>
        <v>0.16690564955549184</v>
      </c>
      <c r="M57" s="16">
        <f>TOTWRKACT!M57/$C57</f>
        <v>0.04559793518784055</v>
      </c>
      <c r="N57" s="16">
        <f>TOTWRKACT!N57/$C57</f>
        <v>0.017780326928591914</v>
      </c>
      <c r="O57" s="16">
        <f>TOTWRKACT!O57/$C57</f>
        <v>0</v>
      </c>
      <c r="P57" s="16">
        <f>TOTWRKACT!P57/$C57</f>
        <v>0</v>
      </c>
      <c r="Q57" s="16">
        <f>TOTWRKACT!Q57/$C57</f>
        <v>0</v>
      </c>
    </row>
    <row r="58" spans="1:17" ht="12.75">
      <c r="A58" s="24" t="s">
        <v>51</v>
      </c>
      <c r="B58" s="21">
        <f>TOTWRKACT!B58</f>
        <v>10758</v>
      </c>
      <c r="C58" s="165">
        <f>TOTWRKACT!C58</f>
        <v>6848</v>
      </c>
      <c r="D58" s="16">
        <f>TOTWRKACT!D58/$C58</f>
        <v>0.1210572429906542</v>
      </c>
      <c r="E58" s="16">
        <f>TOTWRKACT!E58/$C58</f>
        <v>0.013872663551401869</v>
      </c>
      <c r="F58" s="16">
        <f>TOTWRKACT!F58/$C58</f>
        <v>0.002628504672897196</v>
      </c>
      <c r="G58" s="16">
        <f>TOTWRKACT!G58/$C58</f>
        <v>0.09155957943925233</v>
      </c>
      <c r="H58" s="16">
        <f>TOTWRKACT!H58/$C58</f>
        <v>0.0011682242990654205</v>
      </c>
      <c r="I58" s="16">
        <f>TOTWRKACT!I58/$C58</f>
        <v>0.3538259345794392</v>
      </c>
      <c r="J58" s="16">
        <f>TOTWRKACT!J58/$C58</f>
        <v>0.00014602803738317756</v>
      </c>
      <c r="K58" s="16">
        <f>TOTWRKACT!K58/$C58</f>
        <v>0</v>
      </c>
      <c r="L58" s="16">
        <f>TOTWRKACT!L58/$C58</f>
        <v>0.0664427570093458</v>
      </c>
      <c r="M58" s="16">
        <f>TOTWRKACT!M58/$C58</f>
        <v>0.069071261682243</v>
      </c>
      <c r="N58" s="16">
        <f>TOTWRKACT!N58/$C58</f>
        <v>0.03592289719626168</v>
      </c>
      <c r="O58" s="16">
        <f>TOTWRKACT!O58/$C58</f>
        <v>0</v>
      </c>
      <c r="P58" s="16">
        <f>TOTWRKACT!P58/$C58</f>
        <v>0.8875584112149533</v>
      </c>
      <c r="Q58" s="16">
        <f>TOTWRKACT!Q58/$C58</f>
        <v>0.08323598130841121</v>
      </c>
    </row>
    <row r="59" spans="1:17" ht="12.75">
      <c r="A59" s="24" t="s">
        <v>52</v>
      </c>
      <c r="B59" s="21">
        <f>TOTWRKACT!B59</f>
        <v>55698</v>
      </c>
      <c r="C59" s="165">
        <f>TOTWRKACT!C59</f>
        <v>14195</v>
      </c>
      <c r="D59" s="16">
        <f>TOTWRKACT!D59/$C59</f>
        <v>0.8020429728777738</v>
      </c>
      <c r="E59" s="16">
        <f>TOTWRKACT!E59/$C59</f>
        <v>0</v>
      </c>
      <c r="F59" s="16">
        <f>TOTWRKACT!F59/$C59</f>
        <v>0</v>
      </c>
      <c r="G59" s="16">
        <f>TOTWRKACT!G59/$C59</f>
        <v>0.10757308911588588</v>
      </c>
      <c r="H59" s="16">
        <f>TOTWRKACT!H59/$C59</f>
        <v>0.00014089468122578373</v>
      </c>
      <c r="I59" s="16">
        <f>TOTWRKACT!I59/$C59</f>
        <v>0.11060232476224023</v>
      </c>
      <c r="J59" s="16">
        <f>TOTWRKACT!J59/$C59</f>
        <v>0.005001761183515322</v>
      </c>
      <c r="K59" s="16">
        <f>TOTWRKACT!K59/$C59</f>
        <v>0.00979218034519197</v>
      </c>
      <c r="L59" s="16">
        <f>TOTWRKACT!L59/$C59</f>
        <v>0.04698837618879887</v>
      </c>
      <c r="M59" s="16">
        <f>TOTWRKACT!M59/$C59</f>
        <v>0.04205706234589644</v>
      </c>
      <c r="N59" s="16">
        <f>TOTWRKACT!N59/$C59</f>
        <v>0</v>
      </c>
      <c r="O59" s="16">
        <f>TOTWRKACT!O59/$C59</f>
        <v>0</v>
      </c>
      <c r="P59" s="16">
        <f>TOTWRKACT!P59/$C59</f>
        <v>0</v>
      </c>
      <c r="Q59" s="16">
        <f>TOTWRKACT!Q59/$C59</f>
        <v>0.002536104262064107</v>
      </c>
    </row>
    <row r="60" spans="1:18" ht="12.75">
      <c r="A60" s="24"/>
      <c r="B60" s="170" t="s">
        <v>101</v>
      </c>
      <c r="C60" s="181" t="s">
        <v>101</v>
      </c>
      <c r="D60" s="185" t="s">
        <v>101</v>
      </c>
      <c r="E60" s="185" t="s">
        <v>101</v>
      </c>
      <c r="F60" s="185" t="s">
        <v>101</v>
      </c>
      <c r="G60" s="185" t="s">
        <v>101</v>
      </c>
      <c r="H60" s="185" t="s">
        <v>101</v>
      </c>
      <c r="I60" s="185" t="s">
        <v>101</v>
      </c>
      <c r="J60" s="185" t="s">
        <v>101</v>
      </c>
      <c r="K60" s="185" t="s">
        <v>101</v>
      </c>
      <c r="L60" s="185" t="s">
        <v>101</v>
      </c>
      <c r="M60" s="185" t="s">
        <v>101</v>
      </c>
      <c r="N60" s="185" t="s">
        <v>101</v>
      </c>
      <c r="O60" s="185" t="s">
        <v>101</v>
      </c>
      <c r="P60" s="185" t="s">
        <v>101</v>
      </c>
      <c r="Q60" s="185" t="s">
        <v>101</v>
      </c>
      <c r="R60" t="s">
        <v>101</v>
      </c>
    </row>
    <row r="61" spans="1:17" ht="12.75">
      <c r="A61" s="24" t="s">
        <v>53</v>
      </c>
      <c r="B61" s="21">
        <f>TOTWRKACT!B61</f>
        <v>20130</v>
      </c>
      <c r="C61" s="165">
        <f>TOTWRKACT!C61</f>
        <v>1571</v>
      </c>
      <c r="D61" s="16">
        <f>TOTWRKACT!D61/$C61</f>
        <v>0.17250159134309356</v>
      </c>
      <c r="E61" s="16">
        <f>TOTWRKACT!E61/$C61</f>
        <v>0.06874602164226608</v>
      </c>
      <c r="F61" s="16">
        <f>TOTWRKACT!F61/$C61</f>
        <v>0.06874602164226608</v>
      </c>
      <c r="G61" s="16">
        <f>TOTWRKACT!G61/$C61</f>
        <v>0.13303628262253342</v>
      </c>
      <c r="H61" s="16">
        <f>TOTWRKACT!H61/$C61</f>
        <v>0.004455760661998727</v>
      </c>
      <c r="I61" s="16">
        <f>TOTWRKACT!I61/$C61</f>
        <v>0.20305537873965626</v>
      </c>
      <c r="J61" s="16">
        <f>TOTWRKACT!J61/$C61</f>
        <v>0.17886696371737745</v>
      </c>
      <c r="K61" s="16">
        <f>TOTWRKACT!K61/$C61</f>
        <v>0.16104392106938256</v>
      </c>
      <c r="L61" s="16">
        <f>TOTWRKACT!L61/$C61</f>
        <v>0.0076384468491406746</v>
      </c>
      <c r="M61" s="16">
        <f>TOTWRKACT!M61/$C61</f>
        <v>0.0120942075111394</v>
      </c>
      <c r="N61" s="16">
        <f>TOTWRKACT!N61/$C61</f>
        <v>0.01336728198599618</v>
      </c>
      <c r="O61" s="16">
        <f>TOTWRKACT!O61/$C61</f>
        <v>0</v>
      </c>
      <c r="P61" s="16">
        <f>TOTWRKACT!P61/$C61</f>
        <v>0</v>
      </c>
      <c r="Q61" s="16">
        <f>TOTWRKACT!Q61/$C61</f>
        <v>0</v>
      </c>
    </row>
    <row r="62" spans="1:17" ht="12.75">
      <c r="A62" s="24" t="s">
        <v>54</v>
      </c>
      <c r="B62" s="21">
        <f>TOTWRKACT!B62</f>
        <v>11850</v>
      </c>
      <c r="C62" s="165">
        <f>TOTWRKACT!C62</f>
        <v>4901</v>
      </c>
      <c r="D62" s="16">
        <f>TOTWRKACT!D62/$C62</f>
        <v>0.7018975719240971</v>
      </c>
      <c r="E62" s="16">
        <f>TOTWRKACT!E62/$C62</f>
        <v>0.008365639665374413</v>
      </c>
      <c r="F62" s="16">
        <f>TOTWRKACT!F62/$C62</f>
        <v>0</v>
      </c>
      <c r="G62" s="16">
        <f>TOTWRKACT!G62/$C62</f>
        <v>0.021628239134870435</v>
      </c>
      <c r="H62" s="16">
        <f>TOTWRKACT!H62/$C62</f>
        <v>0.0014282799428688023</v>
      </c>
      <c r="I62" s="16">
        <f>TOTWRKACT!I62/$C62</f>
        <v>0.09753111609875535</v>
      </c>
      <c r="J62" s="16">
        <f>TOTWRKACT!J62/$C62</f>
        <v>0</v>
      </c>
      <c r="K62" s="16">
        <f>TOTWRKACT!K62/$C62</f>
        <v>0.16833299326668028</v>
      </c>
      <c r="L62" s="16">
        <f>TOTWRKACT!L62/$C62</f>
        <v>0</v>
      </c>
      <c r="M62" s="16">
        <f>TOTWRKACT!M62/$C62</f>
        <v>0.00040807998367680065</v>
      </c>
      <c r="N62" s="16">
        <f>TOTWRKACT!N62/$C62</f>
        <v>0</v>
      </c>
      <c r="O62" s="16">
        <f>TOTWRKACT!O62/$C62</f>
        <v>0</v>
      </c>
      <c r="P62" s="16">
        <f>TOTWRKACT!P62/$C62</f>
        <v>0</v>
      </c>
      <c r="Q62" s="16">
        <f>TOTWRKACT!Q62/$C62</f>
        <v>0.10201999591920016</v>
      </c>
    </row>
    <row r="63" spans="1:17" ht="12.75">
      <c r="A63" s="24" t="s">
        <v>55</v>
      </c>
      <c r="B63" s="21">
        <f>TOTWRKACT!B63</f>
        <v>12498</v>
      </c>
      <c r="C63" s="165">
        <f>TOTWRKACT!C63</f>
        <v>5196</v>
      </c>
      <c r="D63" s="16">
        <f>TOTWRKACT!D63/$C63</f>
        <v>0.5415704387990762</v>
      </c>
      <c r="E63" s="16">
        <f>TOTWRKACT!E63/$C63</f>
        <v>0</v>
      </c>
      <c r="F63" s="16">
        <f>TOTWRKACT!F63/$C63</f>
        <v>0</v>
      </c>
      <c r="G63" s="16">
        <f>TOTWRKACT!G63/$C63</f>
        <v>0.018475750577367205</v>
      </c>
      <c r="H63" s="16">
        <f>TOTWRKACT!H63/$C63</f>
        <v>0.00481139337952271</v>
      </c>
      <c r="I63" s="16">
        <f>TOTWRKACT!I63/$C63</f>
        <v>0.11066204772902233</v>
      </c>
      <c r="J63" s="16">
        <f>TOTWRKACT!J63/$C63</f>
        <v>0</v>
      </c>
      <c r="K63" s="16">
        <f>TOTWRKACT!K63/$C63</f>
        <v>0.09353348729792148</v>
      </c>
      <c r="L63" s="16">
        <f>TOTWRKACT!L63/$C63</f>
        <v>0.00596612779060816</v>
      </c>
      <c r="M63" s="16">
        <f>TOTWRKACT!M63/$C63</f>
        <v>0.001924557351809084</v>
      </c>
      <c r="N63" s="16">
        <f>TOTWRKACT!N63/$C63</f>
        <v>0.06735950731331794</v>
      </c>
      <c r="O63" s="16">
        <f>TOTWRKACT!O63/$C63</f>
        <v>0</v>
      </c>
      <c r="P63" s="16">
        <f>TOTWRKACT!P63/$C63</f>
        <v>0.24846035411855275</v>
      </c>
      <c r="Q63" s="16">
        <f>TOTWRKACT!Q63/$C63</f>
        <v>0.018860662047729022</v>
      </c>
    </row>
    <row r="64" spans="1:17" ht="12.75">
      <c r="A64" s="24" t="s">
        <v>56</v>
      </c>
      <c r="B64" s="21">
        <f>TOTWRKACT!B64</f>
        <v>1185</v>
      </c>
      <c r="C64" s="165">
        <f>TOTWRKACT!C64</f>
        <v>667</v>
      </c>
      <c r="D64" s="16">
        <f>TOTWRKACT!D64/$C64</f>
        <v>0.2623688155922039</v>
      </c>
      <c r="E64" s="16">
        <f>TOTWRKACT!E64/$C64</f>
        <v>0.0014992503748125937</v>
      </c>
      <c r="F64" s="16">
        <f>TOTWRKACT!F64/$C64</f>
        <v>0</v>
      </c>
      <c r="G64" s="16">
        <f>TOTWRKACT!G64/$C64</f>
        <v>0</v>
      </c>
      <c r="H64" s="16">
        <f>TOTWRKACT!H64/$C64</f>
        <v>0.019490254872563718</v>
      </c>
      <c r="I64" s="16">
        <f>TOTWRKACT!I64/$C64</f>
        <v>0.08995502248875563</v>
      </c>
      <c r="J64" s="16">
        <f>TOTWRKACT!J64/$C64</f>
        <v>0.5997001499250375</v>
      </c>
      <c r="K64" s="16">
        <f>TOTWRKACT!K64/$C64</f>
        <v>0.07646176911544228</v>
      </c>
      <c r="L64" s="16">
        <f>TOTWRKACT!L64/$C64</f>
        <v>0.005997001499250375</v>
      </c>
      <c r="M64" s="16">
        <f>TOTWRKACT!M64/$C64</f>
        <v>0.05547226386806597</v>
      </c>
      <c r="N64" s="16">
        <f>TOTWRKACT!N64/$C64</f>
        <v>0.026986506746626688</v>
      </c>
      <c r="O64" s="16">
        <f>TOTWRKACT!O64/$C64</f>
        <v>0.014992503748125937</v>
      </c>
      <c r="P64" s="16">
        <f>TOTWRKACT!P64/$C64</f>
        <v>0</v>
      </c>
      <c r="Q64" s="16">
        <f>TOTWRKACT!Q64/$C64</f>
        <v>0</v>
      </c>
    </row>
    <row r="65" spans="1:17" ht="12.75">
      <c r="A65" s="24" t="s">
        <v>57</v>
      </c>
      <c r="B65" s="21">
        <f>TOTWRKACT!B65</f>
        <v>46182</v>
      </c>
      <c r="C65" s="165">
        <f>TOTWRKACT!C65</f>
        <v>26170</v>
      </c>
      <c r="D65" s="16">
        <f>TOTWRKACT!D65/$C65</f>
        <v>0.28066488345433704</v>
      </c>
      <c r="E65" s="16">
        <f>TOTWRKACT!E65/$C65</f>
        <v>0</v>
      </c>
      <c r="F65" s="16">
        <f>TOTWRKACT!F65/$C65</f>
        <v>0</v>
      </c>
      <c r="G65" s="16">
        <f>TOTWRKACT!G65/$C65</f>
        <v>0.00580817730225449</v>
      </c>
      <c r="H65" s="16">
        <f>TOTWRKACT!H65/$C65</f>
        <v>0.0003056935422239205</v>
      </c>
      <c r="I65" s="16">
        <f>TOTWRKACT!I65/$C65</f>
        <v>0.3050821551394727</v>
      </c>
      <c r="J65" s="16">
        <f>TOTWRKACT!J65/$C65</f>
        <v>0.0027130301872372946</v>
      </c>
      <c r="K65" s="16">
        <f>TOTWRKACT!K65/$C65</f>
        <v>0.07619411539931219</v>
      </c>
      <c r="L65" s="16">
        <f>TOTWRKACT!L65/$C65</f>
        <v>0.061902942300343905</v>
      </c>
      <c r="M65" s="16">
        <f>TOTWRKACT!M65/$C65</f>
        <v>0</v>
      </c>
      <c r="N65" s="16">
        <f>TOTWRKACT!N65/$C65</f>
        <v>0.15983951089033244</v>
      </c>
      <c r="O65" s="16">
        <f>TOTWRKACT!O65/$C65</f>
        <v>0</v>
      </c>
      <c r="P65" s="16">
        <f>TOTWRKACT!P65/$C65</f>
        <v>0.5567443637753152</v>
      </c>
      <c r="Q65" s="16">
        <f>TOTWRKACT!Q65/$C65</f>
        <v>0.10982040504394344</v>
      </c>
    </row>
    <row r="66" spans="1:19" ht="12.75">
      <c r="A66" s="24"/>
      <c r="B66" s="170" t="s">
        <v>101</v>
      </c>
      <c r="C66" s="181" t="s">
        <v>101</v>
      </c>
      <c r="D66" s="185" t="s">
        <v>101</v>
      </c>
      <c r="E66" s="185" t="s">
        <v>101</v>
      </c>
      <c r="F66" s="185" t="s">
        <v>101</v>
      </c>
      <c r="G66" s="185" t="s">
        <v>101</v>
      </c>
      <c r="H66" s="185" t="s">
        <v>101</v>
      </c>
      <c r="I66" s="185" t="s">
        <v>101</v>
      </c>
      <c r="J66" s="185" t="s">
        <v>101</v>
      </c>
      <c r="K66" s="185" t="s">
        <v>101</v>
      </c>
      <c r="L66" s="185" t="s">
        <v>101</v>
      </c>
      <c r="M66" s="185" t="s">
        <v>101</v>
      </c>
      <c r="N66" s="185" t="s">
        <v>101</v>
      </c>
      <c r="O66" s="185" t="s">
        <v>101</v>
      </c>
      <c r="P66" s="185" t="s">
        <v>101</v>
      </c>
      <c r="Q66" s="185" t="s">
        <v>101</v>
      </c>
      <c r="R66" t="s">
        <v>101</v>
      </c>
      <c r="S66" t="s">
        <v>101</v>
      </c>
    </row>
    <row r="67" spans="1:17" ht="12.75">
      <c r="A67" s="24" t="s">
        <v>58</v>
      </c>
      <c r="B67" s="21">
        <f>TOTWRKACT!B67</f>
        <v>81242</v>
      </c>
      <c r="C67" s="165">
        <f>TOTWRKACT!C67</f>
        <v>21100</v>
      </c>
      <c r="D67" s="16">
        <f>TOTWRKACT!D67/$C67</f>
        <v>0.5736966824644549</v>
      </c>
      <c r="E67" s="16">
        <f>TOTWRKACT!E67/$C67</f>
        <v>0.0039336492890995264</v>
      </c>
      <c r="F67" s="16">
        <f>TOTWRKACT!F67/$C67</f>
        <v>0.0027962085308056873</v>
      </c>
      <c r="G67" s="16">
        <f>TOTWRKACT!G67/$C67</f>
        <v>0.025971563981042653</v>
      </c>
      <c r="H67" s="16">
        <f>TOTWRKACT!H67/$C67</f>
        <v>0</v>
      </c>
      <c r="I67" s="16">
        <f>TOTWRKACT!I67/$C67</f>
        <v>0.3769668246445498</v>
      </c>
      <c r="J67" s="16">
        <f>TOTWRKACT!J67/$C67</f>
        <v>0.026540284360189573</v>
      </c>
      <c r="K67" s="16">
        <f>TOTWRKACT!K67/$C67</f>
        <v>0.08289099526066351</v>
      </c>
      <c r="L67" s="16">
        <f>TOTWRKACT!L67/$C67</f>
        <v>0.0027014218009478673</v>
      </c>
      <c r="M67" s="16">
        <f>TOTWRKACT!M67/$C67</f>
        <v>0.025497630331753555</v>
      </c>
      <c r="N67" s="16">
        <f>TOTWRKACT!N67/$C67</f>
        <v>0.031895734597156396</v>
      </c>
      <c r="O67" s="16">
        <f>TOTWRKACT!O67/$C67</f>
        <v>0</v>
      </c>
      <c r="P67" s="16">
        <f>TOTWRKACT!P67/$C67</f>
        <v>0.1290521327014218</v>
      </c>
      <c r="Q67" s="16">
        <f>TOTWRKACT!Q67/$C67</f>
        <v>0</v>
      </c>
    </row>
    <row r="68" spans="1:17" ht="12.75">
      <c r="A68" s="24" t="s">
        <v>59</v>
      </c>
      <c r="B68" s="21">
        <f>TOTWRKACT!B68</f>
        <v>5588</v>
      </c>
      <c r="C68" s="165">
        <f>TOTWRKACT!C68</f>
        <v>2971</v>
      </c>
      <c r="D68" s="16">
        <f>TOTWRKACT!D68/$C68</f>
        <v>0.3460114439582632</v>
      </c>
      <c r="E68" s="16">
        <f>TOTWRKACT!E68/$C68</f>
        <v>0</v>
      </c>
      <c r="F68" s="16">
        <f>TOTWRKACT!F68/$C68</f>
        <v>0</v>
      </c>
      <c r="G68" s="16">
        <f>TOTWRKACT!G68/$C68</f>
        <v>0.03365870077415012</v>
      </c>
      <c r="H68" s="16">
        <f>TOTWRKACT!H68/$C68</f>
        <v>0.00572197913160552</v>
      </c>
      <c r="I68" s="16">
        <f>TOTWRKACT!I68/$C68</f>
        <v>0.36519690339952876</v>
      </c>
      <c r="J68" s="16">
        <f>TOTWRKACT!J68/$C68</f>
        <v>0</v>
      </c>
      <c r="K68" s="16">
        <f>TOTWRKACT!K68/$C68</f>
        <v>0.18478626725008415</v>
      </c>
      <c r="L68" s="16">
        <f>TOTWRKACT!L68/$C68</f>
        <v>0.28037697744867046</v>
      </c>
      <c r="M68" s="16">
        <f>TOTWRKACT!M68/$C68</f>
        <v>0.002019522046449007</v>
      </c>
      <c r="N68" s="16">
        <f>TOTWRKACT!N68/$C68</f>
        <v>0.03668798384382363</v>
      </c>
      <c r="O68" s="16">
        <f>TOTWRKACT!O68/$C68</f>
        <v>0</v>
      </c>
      <c r="P68" s="16">
        <f>TOTWRKACT!P68/$C68</f>
        <v>0</v>
      </c>
      <c r="Q68" s="16">
        <f>TOTWRKACT!Q68/$C68</f>
        <v>0</v>
      </c>
    </row>
    <row r="69" spans="1:17" ht="12.75">
      <c r="A69" s="24" t="s">
        <v>60</v>
      </c>
      <c r="B69" s="21">
        <f>TOTWRKACT!B69</f>
        <v>4796</v>
      </c>
      <c r="C69" s="165">
        <f>TOTWRKACT!C69</f>
        <v>2563</v>
      </c>
      <c r="D69" s="16">
        <f>TOTWRKACT!D69/$C69</f>
        <v>0.40655481857198594</v>
      </c>
      <c r="E69" s="16">
        <f>TOTWRKACT!E69/$C69</f>
        <v>0</v>
      </c>
      <c r="F69" s="16">
        <f>TOTWRKACT!F69/$C69</f>
        <v>0.0007803355442840422</v>
      </c>
      <c r="G69" s="16">
        <f>TOTWRKACT!G69/$C69</f>
        <v>0.06203667577058135</v>
      </c>
      <c r="H69" s="16">
        <f>TOTWRKACT!H69/$C69</f>
        <v>0.010144362075692548</v>
      </c>
      <c r="I69" s="16">
        <f>TOTWRKACT!I69/$C69</f>
        <v>0.12563402262973078</v>
      </c>
      <c r="J69" s="16">
        <f>TOTWRKACT!J69/$C69</f>
        <v>0</v>
      </c>
      <c r="K69" s="16">
        <f>TOTWRKACT!K69/$C69</f>
        <v>0.020678891923527117</v>
      </c>
      <c r="L69" s="16">
        <f>TOTWRKACT!L69/$C69</f>
        <v>0.12836519703472493</v>
      </c>
      <c r="M69" s="16">
        <f>TOTWRKACT!M69/$C69</f>
        <v>0</v>
      </c>
      <c r="N69" s="16">
        <f>TOTWRKACT!N69/$C69</f>
        <v>0.129535700351151</v>
      </c>
      <c r="O69" s="16">
        <f>TOTWRKACT!O69/$C69</f>
        <v>0</v>
      </c>
      <c r="P69" s="16">
        <f>TOTWRKACT!P69/$C69</f>
        <v>0</v>
      </c>
      <c r="Q69" s="16">
        <f>TOTWRKACT!Q69/$C69</f>
        <v>0.444401092469762</v>
      </c>
    </row>
    <row r="70" spans="1:17" ht="12.75">
      <c r="A70" s="24" t="s">
        <v>61</v>
      </c>
      <c r="B70" s="170">
        <f>TOTWRKACT!B70</f>
        <v>553</v>
      </c>
      <c r="C70" s="165">
        <f>TOTWRKACT!C70</f>
        <v>97</v>
      </c>
      <c r="D70" s="16">
        <f>TOTWRKACT!D70/$C70</f>
        <v>0.041237113402061855</v>
      </c>
      <c r="E70" s="16">
        <f>TOTWRKACT!E70/$C70</f>
        <v>0</v>
      </c>
      <c r="F70" s="16">
        <f>TOTWRKACT!F70/$C70</f>
        <v>0</v>
      </c>
      <c r="G70" s="16">
        <f>TOTWRKACT!G70/$C70</f>
        <v>0</v>
      </c>
      <c r="H70" s="16">
        <f>TOTWRKACT!H70/$C70</f>
        <v>0.23711340206185566</v>
      </c>
      <c r="I70" s="16">
        <f>TOTWRKACT!I70/$C70</f>
        <v>0.020618556701030927</v>
      </c>
      <c r="J70" s="16">
        <f>TOTWRKACT!J70/$C70</f>
        <v>0.711340206185567</v>
      </c>
      <c r="K70" s="16">
        <f>TOTWRKACT!K70/$C70</f>
        <v>0</v>
      </c>
      <c r="L70" s="16">
        <f>TOTWRKACT!L70/$C70</f>
        <v>0.061855670103092786</v>
      </c>
      <c r="M70" s="16">
        <f>TOTWRKACT!M70/$C70</f>
        <v>0.010309278350515464</v>
      </c>
      <c r="N70" s="16">
        <f>TOTWRKACT!N70/$C70</f>
        <v>0.030927835051546393</v>
      </c>
      <c r="O70" s="16">
        <f>TOTWRKACT!O70/$C70</f>
        <v>0.10309278350515463</v>
      </c>
      <c r="P70" s="16">
        <f>TOTWRKACT!P70/$C70</f>
        <v>0</v>
      </c>
      <c r="Q70" s="16">
        <f>TOTWRKACT!Q70/$C70</f>
        <v>0.020618556701030927</v>
      </c>
    </row>
    <row r="71" spans="1:17" ht="12.75">
      <c r="A71" s="24" t="s">
        <v>62</v>
      </c>
      <c r="B71" s="21">
        <f>TOTWRKACT!B71</f>
        <v>18188</v>
      </c>
      <c r="C71" s="165">
        <f>TOTWRKACT!C71</f>
        <v>6275</v>
      </c>
      <c r="D71" s="16">
        <f>TOTWRKACT!D71/$C71</f>
        <v>0.6723505976095617</v>
      </c>
      <c r="E71" s="16">
        <f>TOTWRKACT!E71/$C71</f>
        <v>0.00701195219123506</v>
      </c>
      <c r="F71" s="16">
        <f>TOTWRKACT!F71/$C71</f>
        <v>0</v>
      </c>
      <c r="G71" s="16">
        <f>TOTWRKACT!G71/$C71</f>
        <v>0.04701195219123506</v>
      </c>
      <c r="H71" s="16">
        <f>TOTWRKACT!H71/$C71</f>
        <v>0.012111553784860557</v>
      </c>
      <c r="I71" s="16">
        <f>TOTWRKACT!I71/$C71</f>
        <v>0.409402390438247</v>
      </c>
      <c r="J71" s="16">
        <f>TOTWRKACT!J71/$C71</f>
        <v>0</v>
      </c>
      <c r="K71" s="16">
        <f>TOTWRKACT!K71/$C71</f>
        <v>0.006215139442231075</v>
      </c>
      <c r="L71" s="16">
        <f>TOTWRKACT!L71/$C71</f>
        <v>0.0350597609561753</v>
      </c>
      <c r="M71" s="16">
        <f>TOTWRKACT!M71/$C71</f>
        <v>0.012749003984063745</v>
      </c>
      <c r="N71" s="16">
        <f>TOTWRKACT!N71/$C71</f>
        <v>0.0012749003984063745</v>
      </c>
      <c r="O71" s="16">
        <f>TOTWRKACT!O71/$C71</f>
        <v>0</v>
      </c>
      <c r="P71" s="16">
        <f>TOTWRKACT!P71/$C71</f>
        <v>0</v>
      </c>
      <c r="Q71" s="16">
        <f>TOTWRKACT!Q71/$C71</f>
        <v>0</v>
      </c>
    </row>
    <row r="72" spans="1:17" ht="12.75">
      <c r="A72" s="24"/>
      <c r="B72" s="170" t="s">
        <v>101</v>
      </c>
      <c r="C72" s="181" t="s">
        <v>101</v>
      </c>
      <c r="D72" s="185" t="s">
        <v>101</v>
      </c>
      <c r="E72" s="185" t="s">
        <v>101</v>
      </c>
      <c r="F72" s="185" t="s">
        <v>101</v>
      </c>
      <c r="G72" s="185" t="s">
        <v>101</v>
      </c>
      <c r="H72" s="185" t="s">
        <v>101</v>
      </c>
      <c r="I72" s="185" t="s">
        <v>101</v>
      </c>
      <c r="J72" s="185" t="s">
        <v>101</v>
      </c>
      <c r="K72" s="185" t="s">
        <v>101</v>
      </c>
      <c r="L72" s="185" t="s">
        <v>101</v>
      </c>
      <c r="M72" s="185" t="s">
        <v>101</v>
      </c>
      <c r="N72" s="185" t="s">
        <v>101</v>
      </c>
      <c r="O72" s="185" t="s">
        <v>101</v>
      </c>
      <c r="P72" s="185" t="s">
        <v>101</v>
      </c>
      <c r="Q72" s="185" t="s">
        <v>101</v>
      </c>
    </row>
    <row r="73" spans="1:17" ht="12.75">
      <c r="A73" s="24" t="s">
        <v>63</v>
      </c>
      <c r="B73" s="21">
        <f>TOTWRKACT!B73</f>
        <v>42022</v>
      </c>
      <c r="C73" s="165">
        <f>TOTWRKACT!C73</f>
        <v>34848</v>
      </c>
      <c r="D73" s="16">
        <f>TOTWRKACT!D73/$C73</f>
        <v>0.3148530762167126</v>
      </c>
      <c r="E73" s="16">
        <f>TOTWRKACT!E73/$C73</f>
        <v>0.018336776859504134</v>
      </c>
      <c r="F73" s="16">
        <f>TOTWRKACT!F73/$C73</f>
        <v>0.05417814508723599</v>
      </c>
      <c r="G73" s="16">
        <f>TOTWRKACT!G73/$C73</f>
        <v>0.016328053259871442</v>
      </c>
      <c r="H73" s="16">
        <f>TOTWRKACT!H73/$C73</f>
        <v>0.0016356749311294766</v>
      </c>
      <c r="I73" s="16">
        <f>TOTWRKACT!I73/$C73</f>
        <v>0.18092860422405876</v>
      </c>
      <c r="J73" s="16">
        <f>TOTWRKACT!J73/$C73</f>
        <v>0.48117539026629935</v>
      </c>
      <c r="K73" s="16">
        <f>TOTWRKACT!K73/$C73</f>
        <v>0.0228133608815427</v>
      </c>
      <c r="L73" s="16">
        <f>TOTWRKACT!L73/$C73</f>
        <v>0.06769398530762168</v>
      </c>
      <c r="M73" s="16">
        <f>TOTWRKACT!M73/$C73</f>
        <v>0.012827134986225895</v>
      </c>
      <c r="N73" s="16">
        <f>TOTWRKACT!N73/$C73</f>
        <v>0.05472337006427915</v>
      </c>
      <c r="O73" s="16">
        <f>TOTWRKACT!O73/$C73</f>
        <v>2.869605142332415E-05</v>
      </c>
      <c r="P73" s="16">
        <f>TOTWRKACT!P73/$C73</f>
        <v>0</v>
      </c>
      <c r="Q73" s="16">
        <f>TOTWRKACT!Q73/$C73</f>
        <v>0.21082988980716252</v>
      </c>
    </row>
    <row r="74" spans="1:17" ht="12.75">
      <c r="A74" s="24" t="s">
        <v>64</v>
      </c>
      <c r="B74" s="21">
        <f>TOTWRKACT!B74</f>
        <v>13405</v>
      </c>
      <c r="C74" s="165">
        <f>TOTWRKACT!C74</f>
        <v>3723</v>
      </c>
      <c r="D74" s="16">
        <f>TOTWRKACT!D74/$C74</f>
        <v>0.3577759871071716</v>
      </c>
      <c r="E74" s="16">
        <f>TOTWRKACT!E74/$C74</f>
        <v>0.0010744023636852001</v>
      </c>
      <c r="F74" s="16">
        <f>TOTWRKACT!F74/$C74</f>
        <v>0.0064464141821112</v>
      </c>
      <c r="G74" s="16">
        <f>TOTWRKACT!G74/$C74</f>
        <v>0.1498791297340854</v>
      </c>
      <c r="H74" s="16">
        <f>TOTWRKACT!H74/$C74</f>
        <v>0.0018802041364491002</v>
      </c>
      <c r="I74" s="16">
        <f>TOTWRKACT!I74/$C74</f>
        <v>0.09938221864088101</v>
      </c>
      <c r="J74" s="16">
        <f>TOTWRKACT!J74/$C74</f>
        <v>0.1359118990061778</v>
      </c>
      <c r="K74" s="16">
        <f>TOTWRKACT!K74/$C74</f>
        <v>0.21890948160085952</v>
      </c>
      <c r="L74" s="16">
        <f>TOTWRKACT!L74/$C74</f>
        <v>0</v>
      </c>
      <c r="M74" s="16">
        <f>TOTWRKACT!M74/$C74</f>
        <v>0.011549825409615902</v>
      </c>
      <c r="N74" s="16">
        <f>TOTWRKACT!N74/$C74</f>
        <v>0.0932044050496911</v>
      </c>
      <c r="O74" s="16">
        <f>TOTWRKACT!O74/$C74</f>
        <v>0</v>
      </c>
      <c r="P74" s="16">
        <f>TOTWRKACT!P74/$C74</f>
        <v>0</v>
      </c>
      <c r="Q74" s="16">
        <f>TOTWRKACT!Q74/$C74</f>
        <v>0</v>
      </c>
    </row>
    <row r="75" spans="1:17" ht="12.75">
      <c r="A75" s="24" t="s">
        <v>65</v>
      </c>
      <c r="B75" s="21">
        <f>TOTWRKACT!B75</f>
        <v>8542</v>
      </c>
      <c r="C75" s="165">
        <f>TOTWRKACT!C75</f>
        <v>7264</v>
      </c>
      <c r="D75" s="16">
        <f>TOTWRKACT!D75/$C75</f>
        <v>0.08301211453744493</v>
      </c>
      <c r="E75" s="16">
        <f>TOTWRKACT!E75/$C75</f>
        <v>0.00027533039647577095</v>
      </c>
      <c r="F75" s="16">
        <f>TOTWRKACT!F75/$C75</f>
        <v>0</v>
      </c>
      <c r="G75" s="16">
        <f>TOTWRKACT!G75/$C75</f>
        <v>0.6397301762114538</v>
      </c>
      <c r="H75" s="16">
        <f>TOTWRKACT!H75/$C75</f>
        <v>0.00013766519823788548</v>
      </c>
      <c r="I75" s="16">
        <f>TOTWRKACT!I75/$C75</f>
        <v>0.19768722466960353</v>
      </c>
      <c r="J75" s="16">
        <f>TOTWRKACT!J75/$C75</f>
        <v>0.06373898678414097</v>
      </c>
      <c r="K75" s="16">
        <f>TOTWRKACT!K75/$C75</f>
        <v>0.0028909691629955946</v>
      </c>
      <c r="L75" s="16">
        <f>TOTWRKACT!L75/$C75</f>
        <v>0.31993392070484583</v>
      </c>
      <c r="M75" s="16">
        <f>TOTWRKACT!M75/$C75</f>
        <v>0.3189702643171806</v>
      </c>
      <c r="N75" s="16">
        <f>TOTWRKACT!N75/$C75</f>
        <v>0.16905286343612336</v>
      </c>
      <c r="O75" s="16">
        <f>TOTWRKACT!O75/$C75</f>
        <v>0</v>
      </c>
      <c r="P75" s="16">
        <f>TOTWRKACT!P75/$C75</f>
        <v>0</v>
      </c>
      <c r="Q75" s="16">
        <f>TOTWRKACT!Q75/$C75</f>
        <v>0</v>
      </c>
    </row>
    <row r="76" spans="1:17" ht="13.5" thickBot="1">
      <c r="A76" s="25" t="s">
        <v>66</v>
      </c>
      <c r="B76" s="61">
        <f>TOTWRKACT!B76</f>
        <v>136</v>
      </c>
      <c r="C76" s="166">
        <f>TOTWRKACT!C76</f>
        <v>93</v>
      </c>
      <c r="D76" s="16">
        <f>TOTWRKACT!D76/$C76</f>
        <v>0.26881720430107525</v>
      </c>
      <c r="E76" s="73">
        <f>TOTWRKACT!E76/$C76</f>
        <v>0.010752688172043012</v>
      </c>
      <c r="F76" s="73">
        <f>TOTWRKACT!F76/$C76</f>
        <v>0</v>
      </c>
      <c r="G76" s="73">
        <f>TOTWRKACT!G76/$C76</f>
        <v>0.6989247311827957</v>
      </c>
      <c r="H76" s="73">
        <f>TOTWRKACT!H76/$C76</f>
        <v>0.010752688172043012</v>
      </c>
      <c r="I76" s="73">
        <f>TOTWRKACT!I76/$C76</f>
        <v>0.24731182795698925</v>
      </c>
      <c r="J76" s="73">
        <f>TOTWRKACT!J76/$C76</f>
        <v>0</v>
      </c>
      <c r="K76" s="73">
        <f>TOTWRKACT!K76/$C76</f>
        <v>0.03225806451612903</v>
      </c>
      <c r="L76" s="73">
        <f>TOTWRKACT!L76/$C76</f>
        <v>0</v>
      </c>
      <c r="M76" s="73">
        <f>TOTWRKACT!M76/$C76</f>
        <v>0</v>
      </c>
      <c r="N76" s="73">
        <f>TOTWRKACT!N76/$C76</f>
        <v>0.07526881720430108</v>
      </c>
      <c r="O76" s="73">
        <f>TOTWRKACT!O76/$C76</f>
        <v>0</v>
      </c>
      <c r="P76" s="73">
        <f>TOTWRKACT!P76/$C76</f>
        <v>0</v>
      </c>
      <c r="Q76" s="73">
        <f>TOTWRKACT!Q76/$C76</f>
        <v>0</v>
      </c>
    </row>
    <row r="77" ht="12.75">
      <c r="A77" t="s">
        <v>162</v>
      </c>
    </row>
    <row r="79" ht="12.75">
      <c r="A79" t="s">
        <v>365</v>
      </c>
    </row>
  </sheetData>
  <mergeCells count="4">
    <mergeCell ref="A2:P2"/>
    <mergeCell ref="A3:P3"/>
    <mergeCell ref="A4:P4"/>
    <mergeCell ref="D7:Q7"/>
  </mergeCells>
  <printOptions horizontalCentered="1" verticalCentered="1"/>
  <pageMargins left="0.25" right="0.25" top="0.25" bottom="0.25" header="0.5" footer="0.5"/>
  <pageSetup fitToHeight="1" fitToWidth="1" horizontalDpi="600" verticalDpi="600" orientation="landscape" scale="58" r:id="rId1"/>
</worksheet>
</file>

<file path=xl/worksheets/sheet13.xml><?xml version="1.0" encoding="utf-8"?>
<worksheet xmlns="http://schemas.openxmlformats.org/spreadsheetml/2006/main" xmlns:r="http://schemas.openxmlformats.org/officeDocument/2006/relationships">
  <sheetPr>
    <pageSetUpPr fitToPage="1"/>
  </sheetPr>
  <dimension ref="A1:Q79"/>
  <sheetViews>
    <sheetView workbookViewId="0" topLeftCell="A1">
      <selection activeCell="A3" sqref="A3:P3"/>
    </sheetView>
  </sheetViews>
  <sheetFormatPr defaultColWidth="9.140625" defaultRowHeight="12.75"/>
  <cols>
    <col min="1" max="1" width="18.140625" style="0" customWidth="1"/>
    <col min="2" max="2" width="10.421875" style="0" customWidth="1"/>
    <col min="3" max="3" width="13.28125" style="0" customWidth="1"/>
    <col min="4" max="4" width="12.28125" style="0" customWidth="1"/>
    <col min="5" max="5" width="12.140625" style="0" customWidth="1"/>
    <col min="6" max="6" width="11.57421875" style="0" customWidth="1"/>
    <col min="7" max="7" width="10.421875" style="0" customWidth="1"/>
    <col min="8" max="8" width="10.28125" style="0" customWidth="1"/>
    <col min="10" max="10" width="11.00390625" style="0" customWidth="1"/>
    <col min="11" max="11" width="10.57421875" style="0" customWidth="1"/>
    <col min="12" max="12" width="10.140625" style="0" customWidth="1"/>
    <col min="13" max="13" width="12.140625" style="0" customWidth="1"/>
    <col min="14" max="14" width="13.57421875" style="0" customWidth="1"/>
    <col min="15" max="15" width="12.28125" style="0" customWidth="1"/>
    <col min="16" max="16" width="11.28125" style="0" customWidth="1"/>
  </cols>
  <sheetData>
    <row r="1" ht="12.75">
      <c r="O1" s="22" t="s">
        <v>251</v>
      </c>
    </row>
    <row r="2" spans="1:16" ht="12.75">
      <c r="A2" s="226" t="s">
        <v>0</v>
      </c>
      <c r="B2" s="226"/>
      <c r="C2" s="226"/>
      <c r="D2" s="226"/>
      <c r="E2" s="226"/>
      <c r="F2" s="226"/>
      <c r="G2" s="226"/>
      <c r="H2" s="226"/>
      <c r="I2" s="226"/>
      <c r="J2" s="226"/>
      <c r="K2" s="226"/>
      <c r="L2" s="226"/>
      <c r="M2" s="226"/>
      <c r="N2" s="226"/>
      <c r="O2" s="226"/>
      <c r="P2" s="226"/>
    </row>
    <row r="3" spans="1:16" ht="12.75">
      <c r="A3" s="226" t="s">
        <v>174</v>
      </c>
      <c r="B3" s="226"/>
      <c r="C3" s="226"/>
      <c r="D3" s="226"/>
      <c r="E3" s="226"/>
      <c r="F3" s="226"/>
      <c r="G3" s="226"/>
      <c r="H3" s="226"/>
      <c r="I3" s="226"/>
      <c r="J3" s="226"/>
      <c r="K3" s="226"/>
      <c r="L3" s="226"/>
      <c r="M3" s="226"/>
      <c r="N3" s="226"/>
      <c r="O3" s="226"/>
      <c r="P3" s="226"/>
    </row>
    <row r="4" spans="1:16" ht="12.75">
      <c r="A4" s="226" t="s">
        <v>354</v>
      </c>
      <c r="B4" s="226"/>
      <c r="C4" s="226"/>
      <c r="D4" s="226"/>
      <c r="E4" s="226"/>
      <c r="F4" s="226"/>
      <c r="G4" s="226"/>
      <c r="H4" s="226"/>
      <c r="I4" s="226"/>
      <c r="J4" s="226"/>
      <c r="K4" s="226"/>
      <c r="L4" s="226"/>
      <c r="M4" s="226"/>
      <c r="N4" s="226"/>
      <c r="O4" s="226"/>
      <c r="P4" s="226"/>
    </row>
    <row r="6" ht="13.5" thickBot="1"/>
    <row r="7" spans="1:17" ht="13.5" thickBot="1">
      <c r="A7" s="23"/>
      <c r="B7" s="26"/>
      <c r="C7" s="243" t="s">
        <v>174</v>
      </c>
      <c r="D7" s="244"/>
      <c r="E7" s="244"/>
      <c r="F7" s="244"/>
      <c r="G7" s="244"/>
      <c r="H7" s="244"/>
      <c r="I7" s="244"/>
      <c r="J7" s="244"/>
      <c r="K7" s="244"/>
      <c r="L7" s="244"/>
      <c r="M7" s="244"/>
      <c r="N7" s="244"/>
      <c r="O7" s="244"/>
      <c r="P7" s="18"/>
      <c r="Q7" s="145"/>
    </row>
    <row r="8" spans="1:17" ht="12.75">
      <c r="A8" s="24"/>
      <c r="B8" s="29" t="s">
        <v>68</v>
      </c>
      <c r="C8" s="31" t="s">
        <v>201</v>
      </c>
      <c r="D8" s="24"/>
      <c r="E8" s="116" t="s">
        <v>97</v>
      </c>
      <c r="F8" s="31" t="s">
        <v>97</v>
      </c>
      <c r="G8" s="24"/>
      <c r="H8" s="117"/>
      <c r="I8" s="24"/>
      <c r="J8" s="37"/>
      <c r="K8" s="24"/>
      <c r="L8" s="24"/>
      <c r="M8" s="32" t="s">
        <v>72</v>
      </c>
      <c r="N8" s="31" t="s">
        <v>73</v>
      </c>
      <c r="O8" s="37"/>
      <c r="P8" s="24" t="s">
        <v>191</v>
      </c>
      <c r="Q8" s="10"/>
    </row>
    <row r="9" spans="1:17" ht="12.75">
      <c r="A9" s="24"/>
      <c r="B9" s="31" t="s">
        <v>69</v>
      </c>
      <c r="C9" s="31" t="s">
        <v>202</v>
      </c>
      <c r="D9" s="31" t="s">
        <v>76</v>
      </c>
      <c r="E9" s="31" t="s">
        <v>70</v>
      </c>
      <c r="F9" s="31" t="s">
        <v>71</v>
      </c>
      <c r="G9" s="31" t="s">
        <v>77</v>
      </c>
      <c r="H9" s="32" t="s">
        <v>78</v>
      </c>
      <c r="I9" s="31" t="s">
        <v>79</v>
      </c>
      <c r="J9" s="33" t="s">
        <v>80</v>
      </c>
      <c r="K9" s="31" t="s">
        <v>81</v>
      </c>
      <c r="L9" s="31" t="s">
        <v>82</v>
      </c>
      <c r="M9" s="32" t="s">
        <v>83</v>
      </c>
      <c r="N9" s="31" t="s">
        <v>84</v>
      </c>
      <c r="O9" s="37" t="s">
        <v>85</v>
      </c>
      <c r="P9" s="24" t="s">
        <v>100</v>
      </c>
      <c r="Q9" s="10"/>
    </row>
    <row r="10" spans="1:17" ht="13.5" thickBot="1">
      <c r="A10" s="25" t="s">
        <v>3</v>
      </c>
      <c r="B10" s="28" t="s">
        <v>164</v>
      </c>
      <c r="C10" s="28" t="s">
        <v>203</v>
      </c>
      <c r="D10" s="28" t="s">
        <v>87</v>
      </c>
      <c r="E10" s="28" t="s">
        <v>87</v>
      </c>
      <c r="F10" s="28" t="s">
        <v>87</v>
      </c>
      <c r="G10" s="28" t="s">
        <v>88</v>
      </c>
      <c r="H10" s="35" t="s">
        <v>89</v>
      </c>
      <c r="I10" s="28" t="s">
        <v>90</v>
      </c>
      <c r="J10" s="36" t="s">
        <v>91</v>
      </c>
      <c r="K10" s="28" t="s">
        <v>72</v>
      </c>
      <c r="L10" s="28" t="s">
        <v>89</v>
      </c>
      <c r="M10" s="35" t="s">
        <v>87</v>
      </c>
      <c r="N10" s="28" t="s">
        <v>92</v>
      </c>
      <c r="O10" s="37" t="s">
        <v>93</v>
      </c>
      <c r="P10" s="25" t="s">
        <v>182</v>
      </c>
      <c r="Q10" s="25" t="s">
        <v>190</v>
      </c>
    </row>
    <row r="11" spans="1:17" ht="12.75">
      <c r="A11" s="23" t="s">
        <v>7</v>
      </c>
      <c r="B11" s="19">
        <f>SUM(B13:B76)</f>
        <v>1311607</v>
      </c>
      <c r="C11" s="68">
        <f>TOTWRKACT!C11/$B11</f>
        <v>0.41675440890449655</v>
      </c>
      <c r="D11" s="126">
        <f>TOTWRKACT!D11/$B11</f>
        <v>0.23490573014630145</v>
      </c>
      <c r="E11" s="68">
        <f>TOTWRKACT!E11/$B11</f>
        <v>0.0017794964497749707</v>
      </c>
      <c r="F11" s="68">
        <f>TOTWRKACT!F11/$B11</f>
        <v>0.0028758614432524377</v>
      </c>
      <c r="G11" s="68">
        <f>TOTWRKACT!G11/$B11</f>
        <v>0.0354206709784257</v>
      </c>
      <c r="H11" s="68">
        <f>TOTWRKACT!H11/$B11</f>
        <v>0.0013670253360953395</v>
      </c>
      <c r="I11" s="68">
        <f>TOTWRKACT!I11/$B11</f>
        <v>0.0628946018128906</v>
      </c>
      <c r="J11" s="68">
        <f>TOTWRKACT!J11/$B11</f>
        <v>0.025801173674736413</v>
      </c>
      <c r="K11" s="68">
        <f>TOTWRKACT!K11/$B11</f>
        <v>0.036439268774869304</v>
      </c>
      <c r="L11" s="68">
        <f>TOTWRKACT!L11/$B11</f>
        <v>0.011050566213812521</v>
      </c>
      <c r="M11" s="68">
        <f>TOTWRKACT!M11/$B11</f>
        <v>0.011328088367933382</v>
      </c>
      <c r="N11" s="68">
        <f>TOTWRKACT!N11/$B11</f>
        <v>0.019786414680616985</v>
      </c>
      <c r="O11" s="68">
        <f>TOTWRKACT!O11/$B11</f>
        <v>0.00018603133408101664</v>
      </c>
      <c r="P11" s="68">
        <f>TOTWRKACT!P11/$B11</f>
        <v>0.0302918480916921</v>
      </c>
      <c r="Q11" s="68">
        <f>TOTWRKACT!Q11/$B11</f>
        <v>0.027017239157766007</v>
      </c>
    </row>
    <row r="12" spans="1:17" ht="12.75">
      <c r="A12" s="24"/>
      <c r="B12" s="20"/>
      <c r="C12" s="69"/>
      <c r="D12" s="127"/>
      <c r="E12" s="69"/>
      <c r="F12" s="69"/>
      <c r="G12" s="69"/>
      <c r="H12" s="69"/>
      <c r="I12" s="69"/>
      <c r="J12" s="69"/>
      <c r="K12" s="69"/>
      <c r="L12" s="69"/>
      <c r="M12" s="69"/>
      <c r="N12" s="69"/>
      <c r="O12" s="69"/>
      <c r="P12" s="69"/>
      <c r="Q12" s="69"/>
    </row>
    <row r="13" spans="1:17" ht="12.75">
      <c r="A13" s="24" t="s">
        <v>8</v>
      </c>
      <c r="B13" s="21">
        <f>TOTWRKACT!B13</f>
        <v>8999</v>
      </c>
      <c r="C13" s="125">
        <f>TOTWRKACT!C13/$B13</f>
        <v>0.43304811645738417</v>
      </c>
      <c r="D13" s="125">
        <f>TOTWRKACT!D13/$B13</f>
        <v>0.24224913879319923</v>
      </c>
      <c r="E13" s="16">
        <f>TOTWRKACT!E13/$B13</f>
        <v>0.005222802533614846</v>
      </c>
      <c r="F13" s="16">
        <f>TOTWRKACT!F13/$B13</f>
        <v>0.01944660517835315</v>
      </c>
      <c r="G13" s="16">
        <f>TOTWRKACT!G13/$B13</f>
        <v>0.01844649405489499</v>
      </c>
      <c r="H13" s="16">
        <f>TOTWRKACT!H13/$B13</f>
        <v>0.000333370374486054</v>
      </c>
      <c r="I13" s="16">
        <f>TOTWRKACT!I13/$B13</f>
        <v>0.10656739637737526</v>
      </c>
      <c r="J13" s="16">
        <f>TOTWRKACT!J13/$B13</f>
        <v>0.001889098788754306</v>
      </c>
      <c r="K13" s="16">
        <f>TOTWRKACT!K13/$B13</f>
        <v>0.05622846982998111</v>
      </c>
      <c r="L13" s="16">
        <f>TOTWRKACT!L13/$B13</f>
        <v>0</v>
      </c>
      <c r="M13" s="16">
        <f>TOTWRKACT!M13/$B13</f>
        <v>0</v>
      </c>
      <c r="N13" s="16">
        <f>TOTWRKACT!N13/$B13</f>
        <v>0.039448827647516393</v>
      </c>
      <c r="O13" s="16">
        <f>TOTWRKACT!O13/$B13</f>
        <v>0</v>
      </c>
      <c r="P13" s="16">
        <f>TOTWRKACT!P13/$B13</f>
        <v>0</v>
      </c>
      <c r="Q13" s="16">
        <f>TOTWRKACT!Q13/$B13</f>
        <v>0.01833537059673297</v>
      </c>
    </row>
    <row r="14" spans="1:17" ht="12.75">
      <c r="A14" s="24" t="s">
        <v>9</v>
      </c>
      <c r="B14" s="21">
        <f>TOTWRKACT!B14</f>
        <v>5696</v>
      </c>
      <c r="C14" s="125">
        <f>TOTWRKACT!C14/$B14</f>
        <v>0.4898174157303371</v>
      </c>
      <c r="D14" s="125">
        <f>TOTWRKACT!D14/$B14</f>
        <v>0.2970505617977528</v>
      </c>
      <c r="E14" s="16">
        <f>TOTWRKACT!E14/$B14</f>
        <v>0</v>
      </c>
      <c r="F14" s="16">
        <f>TOTWRKACT!F14/$B14</f>
        <v>0</v>
      </c>
      <c r="G14" s="16">
        <f>TOTWRKACT!G14/$B14</f>
        <v>0.0056179775280898875</v>
      </c>
      <c r="H14" s="16">
        <f>TOTWRKACT!H14/$B14</f>
        <v>0.0024578651685393258</v>
      </c>
      <c r="I14" s="16">
        <f>TOTWRKACT!I14/$B14</f>
        <v>0.09603230337078651</v>
      </c>
      <c r="J14" s="16">
        <f>TOTWRKACT!J14/$B14</f>
        <v>0.027036516853932584</v>
      </c>
      <c r="K14" s="16">
        <f>TOTWRKACT!K14/$B14</f>
        <v>0.10042134831460674</v>
      </c>
      <c r="L14" s="16">
        <f>TOTWRKACT!L14/$B14</f>
        <v>0</v>
      </c>
      <c r="M14" s="16">
        <f>TOTWRKACT!M14/$B14</f>
        <v>0</v>
      </c>
      <c r="N14" s="16">
        <f>TOTWRKACT!N14/$B14</f>
        <v>0.010007022471910113</v>
      </c>
      <c r="O14" s="16">
        <f>TOTWRKACT!O14/$B14</f>
        <v>0</v>
      </c>
      <c r="P14" s="16">
        <f>TOTWRKACT!P14/$B14</f>
        <v>0</v>
      </c>
      <c r="Q14" s="16">
        <f>TOTWRKACT!Q14/$B14</f>
        <v>0.08462078651685394</v>
      </c>
    </row>
    <row r="15" spans="1:17" ht="12.75">
      <c r="A15" s="24" t="s">
        <v>12</v>
      </c>
      <c r="B15" s="21">
        <f>TOTWRKACT!B15</f>
        <v>24075</v>
      </c>
      <c r="C15" s="125">
        <f>TOTWRKACT!C15/$B15</f>
        <v>0.3207892004153686</v>
      </c>
      <c r="D15" s="125">
        <f>TOTWRKACT!D15/$B15</f>
        <v>0.23260643821391486</v>
      </c>
      <c r="E15" s="16">
        <f>TOTWRKACT!E15/$B15</f>
        <v>0</v>
      </c>
      <c r="F15" s="16">
        <f>TOTWRKACT!F15/$B15</f>
        <v>0</v>
      </c>
      <c r="G15" s="16">
        <f>TOTWRKACT!G15/$B15</f>
        <v>0.04556593977154725</v>
      </c>
      <c r="H15" s="16">
        <f>TOTWRKACT!H15/$B15</f>
        <v>0.00020768431983385254</v>
      </c>
      <c r="I15" s="16">
        <f>TOTWRKACT!I15/$B15</f>
        <v>0.06620976116303219</v>
      </c>
      <c r="J15" s="16">
        <f>TOTWRKACT!J15/$B15</f>
        <v>0.003655244029075805</v>
      </c>
      <c r="K15" s="16">
        <f>TOTWRKACT!K15/$B15</f>
        <v>0.02375908618899273</v>
      </c>
      <c r="L15" s="16">
        <f>TOTWRKACT!L15/$B15</f>
        <v>0.0013291796469366564</v>
      </c>
      <c r="M15" s="16">
        <f>TOTWRKACT!M15/$B15</f>
        <v>0.0015784008307372793</v>
      </c>
      <c r="N15" s="16">
        <f>TOTWRKACT!N15/$B15</f>
        <v>0.010716510903426792</v>
      </c>
      <c r="O15" s="16">
        <f>TOTWRKACT!O15/$B15</f>
        <v>0</v>
      </c>
      <c r="P15" s="16">
        <f>TOTWRKACT!P15/$B15</f>
        <v>0</v>
      </c>
      <c r="Q15" s="16">
        <f>TOTWRKACT!Q15/$B15</f>
        <v>0</v>
      </c>
    </row>
    <row r="16" spans="1:17" ht="12.75">
      <c r="A16" s="24" t="s">
        <v>14</v>
      </c>
      <c r="B16" s="21">
        <f>TOTWRKACT!B16</f>
        <v>7127</v>
      </c>
      <c r="C16" s="125">
        <f>TOTWRKACT!C16/$B16</f>
        <v>0.32117300406903326</v>
      </c>
      <c r="D16" s="125">
        <f>TOTWRKACT!D16/$B16</f>
        <v>0.12080819419110425</v>
      </c>
      <c r="E16" s="16">
        <f>TOTWRKACT!E16/$B16</f>
        <v>0.0025256068472007858</v>
      </c>
      <c r="F16" s="16">
        <f>TOTWRKACT!F16/$B16</f>
        <v>0.003507787287778869</v>
      </c>
      <c r="G16" s="16">
        <f>TOTWRKACT!G16/$B16</f>
        <v>0.02230952715027361</v>
      </c>
      <c r="H16" s="16">
        <f>TOTWRKACT!H16/$B16</f>
        <v>0.001122491932089238</v>
      </c>
      <c r="I16" s="16">
        <f>TOTWRKACT!I16/$B16</f>
        <v>0.0660867125017539</v>
      </c>
      <c r="J16" s="16">
        <f>TOTWRKACT!J16/$B16</f>
        <v>0.0009821804405780834</v>
      </c>
      <c r="K16" s="16">
        <f>TOTWRKACT!K16/$B16</f>
        <v>0.0927458958888733</v>
      </c>
      <c r="L16" s="16">
        <f>TOTWRKACT!L16/$B16</f>
        <v>0.011786165286937</v>
      </c>
      <c r="M16" s="16">
        <f>TOTWRKACT!M16/$B16</f>
        <v>0.0039287217623123335</v>
      </c>
      <c r="N16" s="16">
        <f>TOTWRKACT!N16/$B16</f>
        <v>0.014311772134137786</v>
      </c>
      <c r="O16" s="16">
        <f>TOTWRKACT!O16/$B16</f>
        <v>0</v>
      </c>
      <c r="P16" s="16">
        <f>TOTWRKACT!P16/$B16</f>
        <v>0.0008418689490669286</v>
      </c>
      <c r="Q16" s="16">
        <f>TOTWRKACT!Q16/$B16</f>
        <v>0.005472148168935036</v>
      </c>
    </row>
    <row r="17" spans="1:17" ht="12.75">
      <c r="A17" s="24" t="s">
        <v>15</v>
      </c>
      <c r="B17" s="21">
        <f>TOTWRKACT!B17</f>
        <v>258420</v>
      </c>
      <c r="C17" s="125">
        <f>TOTWRKACT!C17/$B17</f>
        <v>0.3879343704047674</v>
      </c>
      <c r="D17" s="125">
        <f>TOTWRKACT!D17/$B17</f>
        <v>0.29577045120346723</v>
      </c>
      <c r="E17" s="16">
        <f>TOTWRKACT!E17/$B17</f>
        <v>0.0020122281557155017</v>
      </c>
      <c r="F17" s="16">
        <f>TOTWRKACT!F17/$B17</f>
        <v>0.002917730825787478</v>
      </c>
      <c r="G17" s="16">
        <f>TOTWRKACT!G17/$B17</f>
        <v>0.004322420865258107</v>
      </c>
      <c r="H17" s="16">
        <f>TOTWRKACT!H17/$B17</f>
        <v>0.004125067719216779</v>
      </c>
      <c r="I17" s="16">
        <f>TOTWRKACT!I17/$B17</f>
        <v>0.0442612800866806</v>
      </c>
      <c r="J17" s="16">
        <f>TOTWRKACT!J17/$B17</f>
        <v>0.005611020818822072</v>
      </c>
      <c r="K17" s="16">
        <f>TOTWRKACT!K17/$B17</f>
        <v>0.024800712019193562</v>
      </c>
      <c r="L17" s="16">
        <f>TOTWRKACT!L17/$B17</f>
        <v>0.0016833062456466218</v>
      </c>
      <c r="M17" s="16">
        <f>TOTWRKACT!M17/$B17</f>
        <v>0.00845522792353533</v>
      </c>
      <c r="N17" s="16">
        <f>TOTWRKACT!N17/$B17</f>
        <v>0.015060753811624488</v>
      </c>
      <c r="O17" s="16">
        <f>TOTWRKACT!O17/$B17</f>
        <v>0.0007623248974537575</v>
      </c>
      <c r="P17" s="16">
        <f>TOTWRKACT!P17/$B17</f>
        <v>0.0033433944741119107</v>
      </c>
      <c r="Q17" s="16">
        <f>TOTWRKACT!Q17/$B17</f>
        <v>0.00863710239145577</v>
      </c>
    </row>
    <row r="18" spans="1:17" ht="12.75">
      <c r="A18" s="24"/>
      <c r="B18" s="170" t="s">
        <v>101</v>
      </c>
      <c r="C18" s="6" t="s">
        <v>101</v>
      </c>
      <c r="D18" s="125"/>
      <c r="E18" s="16"/>
      <c r="F18" s="16"/>
      <c r="G18" s="16"/>
      <c r="H18" s="16"/>
      <c r="I18" s="16"/>
      <c r="J18" s="16"/>
      <c r="K18" s="16"/>
      <c r="L18" s="16"/>
      <c r="M18" s="16"/>
      <c r="N18" s="16"/>
      <c r="O18" s="16"/>
      <c r="P18" s="16"/>
      <c r="Q18" s="16"/>
    </row>
    <row r="19" spans="1:17" ht="12.75">
      <c r="A19" s="24" t="s">
        <v>17</v>
      </c>
      <c r="B19" s="21">
        <f>TOTWRKACT!B19</f>
        <v>8052</v>
      </c>
      <c r="C19" s="125">
        <f>TOTWRKACT!C19/$B19</f>
        <v>0.4267262791852956</v>
      </c>
      <c r="D19" s="125">
        <f>TOTWRKACT!D19/$B19</f>
        <v>0.19287133631395925</v>
      </c>
      <c r="E19" s="16">
        <f>TOTWRKACT!E19/$B19</f>
        <v>0.00024838549428713363</v>
      </c>
      <c r="F19" s="16">
        <f>TOTWRKACT!F19/$B19</f>
        <v>0.011425732737208148</v>
      </c>
      <c r="G19" s="16">
        <f>TOTWRKACT!G19/$B19</f>
        <v>0.038748137108792845</v>
      </c>
      <c r="H19" s="16">
        <f>TOTWRKACT!H19/$B19</f>
        <v>0.0024838549428713363</v>
      </c>
      <c r="I19" s="16">
        <f>TOTWRKACT!I19/$B19</f>
        <v>0.04744162940884252</v>
      </c>
      <c r="J19" s="16">
        <f>TOTWRKACT!J19/$B19</f>
        <v>0.09003974167908595</v>
      </c>
      <c r="K19" s="16">
        <f>TOTWRKACT!K19/$B19</f>
        <v>0.07141082960755092</v>
      </c>
      <c r="L19" s="16">
        <f>TOTWRKACT!L19/$B19</f>
        <v>0</v>
      </c>
      <c r="M19" s="16">
        <f>TOTWRKACT!M19/$B19</f>
        <v>0.034028812717337306</v>
      </c>
      <c r="N19" s="16">
        <f>TOTWRKACT!N19/$B19</f>
        <v>0.051291604570293095</v>
      </c>
      <c r="O19" s="16">
        <f>TOTWRKACT!O19/$B19</f>
        <v>0.00024838549428713363</v>
      </c>
      <c r="P19" s="16">
        <f>TOTWRKACT!P19/$B19</f>
        <v>0</v>
      </c>
      <c r="Q19" s="16">
        <f>TOTWRKACT!Q19/$B19</f>
        <v>0</v>
      </c>
    </row>
    <row r="20" spans="1:17" ht="12.75">
      <c r="A20" s="24" t="s">
        <v>18</v>
      </c>
      <c r="B20" s="21">
        <f>TOTWRKACT!B20</f>
        <v>15188</v>
      </c>
      <c r="C20" s="125">
        <f>TOTWRKACT!C20/$B20</f>
        <v>0.4325783513299974</v>
      </c>
      <c r="D20" s="125">
        <f>TOTWRKACT!D20/$B20</f>
        <v>0.2866736897550698</v>
      </c>
      <c r="E20" s="16">
        <f>TOTWRKACT!E20/$B20</f>
        <v>0.012839083486963393</v>
      </c>
      <c r="F20" s="16">
        <f>TOTWRKACT!F20/$B20</f>
        <v>0.0017777192520410851</v>
      </c>
      <c r="G20" s="16">
        <f>TOTWRKACT!G20/$B20</f>
        <v>0</v>
      </c>
      <c r="H20" s="16">
        <f>TOTWRKACT!H20/$B20</f>
        <v>0.00118514616802739</v>
      </c>
      <c r="I20" s="16">
        <f>TOTWRKACT!I20/$B20</f>
        <v>0.03904398209112457</v>
      </c>
      <c r="J20" s="16">
        <f>TOTWRKACT!J20/$B20</f>
        <v>0.0007900974453515934</v>
      </c>
      <c r="K20" s="16">
        <f>TOTWRKACT!K20/$B20</f>
        <v>0.04951277324203318</v>
      </c>
      <c r="L20" s="16">
        <f>TOTWRKACT!L20/$B20</f>
        <v>0.0028970239662891757</v>
      </c>
      <c r="M20" s="16">
        <f>TOTWRKACT!M20/$B20</f>
        <v>0.043323676586779034</v>
      </c>
      <c r="N20" s="16">
        <f>TOTWRKACT!N20/$B20</f>
        <v>0.0017118777982617856</v>
      </c>
      <c r="O20" s="16">
        <f>TOTWRKACT!O20/$B20</f>
        <v>0</v>
      </c>
      <c r="P20" s="16">
        <f>TOTWRKACT!P20/$B20</f>
        <v>0</v>
      </c>
      <c r="Q20" s="16">
        <f>TOTWRKACT!Q20/$B20</f>
        <v>0.10962602054253358</v>
      </c>
    </row>
    <row r="21" spans="1:17" ht="12.75">
      <c r="A21" s="24" t="s">
        <v>19</v>
      </c>
      <c r="B21" s="21">
        <f>TOTWRKACT!B21</f>
        <v>2934</v>
      </c>
      <c r="C21" s="125">
        <f>TOTWRKACT!C21/$B21</f>
        <v>0.2607361963190184</v>
      </c>
      <c r="D21" s="125">
        <f>TOTWRKACT!D21/$B21</f>
        <v>0.16973415132924335</v>
      </c>
      <c r="E21" s="16">
        <f>TOTWRKACT!E21/$B21</f>
        <v>0</v>
      </c>
      <c r="F21" s="16">
        <f>TOTWRKACT!F21/$B21</f>
        <v>0</v>
      </c>
      <c r="G21" s="16">
        <f>TOTWRKACT!G21/$B21</f>
        <v>0.09236537150647581</v>
      </c>
      <c r="H21" s="16">
        <f>TOTWRKACT!H21/$B21</f>
        <v>0</v>
      </c>
      <c r="I21" s="16">
        <f>TOTWRKACT!I21/$B21</f>
        <v>0</v>
      </c>
      <c r="J21" s="16">
        <f>TOTWRKACT!J21/$B21</f>
        <v>0</v>
      </c>
      <c r="K21" s="16">
        <f>TOTWRKACT!K21/$B21</f>
        <v>0</v>
      </c>
      <c r="L21" s="16">
        <f>TOTWRKACT!L21/$B21</f>
        <v>0</v>
      </c>
      <c r="M21" s="16">
        <f>TOTWRKACT!M21/$B21</f>
        <v>0.0013633265167007499</v>
      </c>
      <c r="N21" s="16">
        <f>TOTWRKACT!N21/$B21</f>
        <v>0.0034083162917518746</v>
      </c>
      <c r="O21" s="16">
        <f>TOTWRKACT!O21/$B21</f>
        <v>0</v>
      </c>
      <c r="P21" s="16">
        <f>TOTWRKACT!P21/$B21</f>
        <v>0.0006816632583503749</v>
      </c>
      <c r="Q21" s="16">
        <f>TOTWRKACT!Q21/$B21</f>
        <v>0</v>
      </c>
    </row>
    <row r="22" spans="1:17" ht="12.75">
      <c r="A22" s="24" t="s">
        <v>20</v>
      </c>
      <c r="B22" s="21">
        <f>TOTWRKACT!B22</f>
        <v>11255</v>
      </c>
      <c r="C22" s="125">
        <f>TOTWRKACT!C22/$B22</f>
        <v>0.2094180364282541</v>
      </c>
      <c r="D22" s="125">
        <f>TOTWRKACT!D22/$B22</f>
        <v>0.15495335406486005</v>
      </c>
      <c r="E22" s="16">
        <f>TOTWRKACT!E22/$B22</f>
        <v>0</v>
      </c>
      <c r="F22" s="16">
        <f>TOTWRKACT!F22/$B22</f>
        <v>0</v>
      </c>
      <c r="G22" s="16">
        <f>TOTWRKACT!G22/$B22</f>
        <v>0.00595290981785873</v>
      </c>
      <c r="H22" s="16">
        <f>TOTWRKACT!H22/$B22</f>
        <v>0.0015992892047978675</v>
      </c>
      <c r="I22" s="16">
        <f>TOTWRKACT!I22/$B22</f>
        <v>0.03527321190581963</v>
      </c>
      <c r="J22" s="16">
        <f>TOTWRKACT!J22/$B22</f>
        <v>0</v>
      </c>
      <c r="K22" s="16">
        <f>TOTWRKACT!K22/$B22</f>
        <v>0.015015548645046646</v>
      </c>
      <c r="L22" s="16">
        <f>TOTWRKACT!L22/$B22</f>
        <v>0</v>
      </c>
      <c r="M22" s="16">
        <f>TOTWRKACT!M22/$B22</f>
        <v>0.0028431808085295426</v>
      </c>
      <c r="N22" s="16">
        <f>TOTWRKACT!N22/$B22</f>
        <v>0</v>
      </c>
      <c r="O22" s="16">
        <f>TOTWRKACT!O22/$B22</f>
        <v>0</v>
      </c>
      <c r="P22" s="16">
        <f>TOTWRKACT!P22/$B22</f>
        <v>0</v>
      </c>
      <c r="Q22" s="16">
        <f>TOTWRKACT!Q22/$B22</f>
        <v>0.003553976010661928</v>
      </c>
    </row>
    <row r="23" spans="1:17" ht="12.75">
      <c r="A23" s="24" t="s">
        <v>21</v>
      </c>
      <c r="B23" s="21">
        <f>TOTWRKACT!B23</f>
        <v>25604</v>
      </c>
      <c r="C23" s="125">
        <f>TOTWRKACT!C23/$B23</f>
        <v>0.35006249023590064</v>
      </c>
      <c r="D23" s="125">
        <f>TOTWRKACT!D23/$B23</f>
        <v>0.1664974222777691</v>
      </c>
      <c r="E23" s="16">
        <f>TOTWRKACT!E23/$B23</f>
        <v>0.0021090454616466176</v>
      </c>
      <c r="F23" s="16">
        <f>TOTWRKACT!F23/$B23</f>
        <v>0.005585064833619747</v>
      </c>
      <c r="G23" s="16">
        <f>TOTWRKACT!G23/$B23</f>
        <v>0.03187002030932667</v>
      </c>
      <c r="H23" s="16">
        <f>TOTWRKACT!H23/$B23</f>
        <v>0</v>
      </c>
      <c r="I23" s="16">
        <f>TOTWRKACT!I23/$B23</f>
        <v>0.05022652710513982</v>
      </c>
      <c r="J23" s="16">
        <f>TOTWRKACT!J23/$B23</f>
        <v>0.04522730823308858</v>
      </c>
      <c r="K23" s="16">
        <f>TOTWRKACT!K23/$B23</f>
        <v>0.058936103733791594</v>
      </c>
      <c r="L23" s="16">
        <f>TOTWRKACT!L23/$B23</f>
        <v>0.0055460084361818466</v>
      </c>
      <c r="M23" s="16">
        <f>TOTWRKACT!M23/$B23</f>
        <v>0.021012341821590376</v>
      </c>
      <c r="N23" s="16">
        <f>TOTWRKACT!N23/$B23</f>
        <v>0.03214341509139197</v>
      </c>
      <c r="O23" s="16">
        <f>TOTWRKACT!O23/$B23</f>
        <v>0</v>
      </c>
      <c r="P23" s="16">
        <f>TOTWRKACT!P23/$B23</f>
        <v>0</v>
      </c>
      <c r="Q23" s="16">
        <f>TOTWRKACT!Q23/$B23</f>
        <v>0</v>
      </c>
    </row>
    <row r="24" spans="1:17" ht="12.75">
      <c r="A24" s="24"/>
      <c r="B24" s="170" t="s">
        <v>101</v>
      </c>
      <c r="C24" s="6" t="s">
        <v>101</v>
      </c>
      <c r="D24" s="125"/>
      <c r="E24" s="16"/>
      <c r="F24" s="16"/>
      <c r="G24" s="16"/>
      <c r="H24" s="16"/>
      <c r="I24" s="16"/>
      <c r="J24" s="16"/>
      <c r="K24" s="16"/>
      <c r="L24" s="16"/>
      <c r="M24" s="16"/>
      <c r="N24" s="16"/>
      <c r="O24" s="16"/>
      <c r="P24" s="16"/>
      <c r="Q24" s="16"/>
    </row>
    <row r="25" spans="1:17" ht="12.75">
      <c r="A25" s="24" t="s">
        <v>23</v>
      </c>
      <c r="B25" s="21">
        <f>TOTWRKACT!B25</f>
        <v>29099</v>
      </c>
      <c r="C25" s="125">
        <f>TOTWRKACT!C25/$B25</f>
        <v>0.21148493075363414</v>
      </c>
      <c r="D25" s="125">
        <f>TOTWRKACT!D25/$B25</f>
        <v>0.06484758926423588</v>
      </c>
      <c r="E25" s="16">
        <f>TOTWRKACT!E25/$B25</f>
        <v>0.00017182721055706383</v>
      </c>
      <c r="F25" s="16">
        <f>TOTWRKACT!F25/$B25</f>
        <v>0.00034365442111412766</v>
      </c>
      <c r="G25" s="16">
        <f>TOTWRKACT!G25/$B25</f>
        <v>0.014330389360459122</v>
      </c>
      <c r="H25" s="16">
        <f>TOTWRKACT!H25/$B25</f>
        <v>0.0023712155056874805</v>
      </c>
      <c r="I25" s="16">
        <f>TOTWRKACT!I25/$B25</f>
        <v>0.008660091412076016</v>
      </c>
      <c r="J25" s="16">
        <f>TOTWRKACT!J25/$B25</f>
        <v>0.01305886800233685</v>
      </c>
      <c r="K25" s="16">
        <f>TOTWRKACT!K25/$B25</f>
        <v>0.061960892126877214</v>
      </c>
      <c r="L25" s="16">
        <f>TOTWRKACT!L25/$B25</f>
        <v>0.0010653287054537956</v>
      </c>
      <c r="M25" s="16">
        <f>TOTWRKACT!M25/$B25</f>
        <v>0.0007216742843396681</v>
      </c>
      <c r="N25" s="16">
        <f>TOTWRKACT!N25/$B25</f>
        <v>0.023677789614763394</v>
      </c>
      <c r="O25" s="16">
        <f>TOTWRKACT!O25/$B25</f>
        <v>3.436544211141276E-05</v>
      </c>
      <c r="P25" s="16">
        <f>TOTWRKACT!P25/$B25</f>
        <v>0</v>
      </c>
      <c r="Q25" s="16">
        <f>TOTWRKACT!Q25/$B25</f>
        <v>0.04034502903879859</v>
      </c>
    </row>
    <row r="26" spans="1:17" ht="12.75">
      <c r="A26" s="24" t="s">
        <v>24</v>
      </c>
      <c r="B26" s="21" t="str">
        <f>TOTWRKACT!B26</f>
        <v>.</v>
      </c>
      <c r="C26" s="6" t="s">
        <v>101</v>
      </c>
      <c r="D26" s="6" t="s">
        <v>101</v>
      </c>
      <c r="E26" s="185" t="s">
        <v>101</v>
      </c>
      <c r="F26" s="185" t="s">
        <v>101</v>
      </c>
      <c r="G26" s="185" t="s">
        <v>101</v>
      </c>
      <c r="H26" s="185" t="s">
        <v>101</v>
      </c>
      <c r="I26" s="185" t="s">
        <v>101</v>
      </c>
      <c r="J26" s="185" t="s">
        <v>101</v>
      </c>
      <c r="K26" s="185" t="s">
        <v>101</v>
      </c>
      <c r="L26" s="185" t="s">
        <v>101</v>
      </c>
      <c r="M26" s="185" t="s">
        <v>101</v>
      </c>
      <c r="N26" s="185" t="s">
        <v>101</v>
      </c>
      <c r="O26" s="185" t="s">
        <v>101</v>
      </c>
      <c r="P26" s="185" t="s">
        <v>101</v>
      </c>
      <c r="Q26" s="185" t="s">
        <v>101</v>
      </c>
    </row>
    <row r="27" spans="1:17" ht="12.75">
      <c r="A27" s="24" t="s">
        <v>25</v>
      </c>
      <c r="B27" s="21">
        <f>TOTWRKACT!B27</f>
        <v>9151</v>
      </c>
      <c r="C27" s="125">
        <f>TOTWRKACT!C27/$B27</f>
        <v>0.4068407824281499</v>
      </c>
      <c r="D27" s="125">
        <f>TOTWRKACT!D27/$B27</f>
        <v>0.33919790186864823</v>
      </c>
      <c r="E27" s="16">
        <f>TOTWRKACT!E27/$B27</f>
        <v>0</v>
      </c>
      <c r="F27" s="16">
        <f>TOTWRKACT!F27/$B27</f>
        <v>0</v>
      </c>
      <c r="G27" s="16">
        <f>TOTWRKACT!G27/$B27</f>
        <v>0.1299311550650202</v>
      </c>
      <c r="H27" s="16">
        <f>TOTWRKACT!H27/$B27</f>
        <v>0.0004371106982843405</v>
      </c>
      <c r="I27" s="16">
        <f>TOTWRKACT!I27/$B27</f>
        <v>0.06545732706808</v>
      </c>
      <c r="J27" s="16">
        <f>TOTWRKACT!J27/$B27</f>
        <v>0.0004371106982843405</v>
      </c>
      <c r="K27" s="16">
        <f>TOTWRKACT!K27/$B27</f>
        <v>0.04185334936072561</v>
      </c>
      <c r="L27" s="16">
        <f>TOTWRKACT!L27/$B27</f>
        <v>0.0033876079117036387</v>
      </c>
      <c r="M27" s="16">
        <f>TOTWRKACT!M27/$B27</f>
        <v>0.0020762758168506174</v>
      </c>
      <c r="N27" s="16">
        <f>TOTWRKACT!N27/$B27</f>
        <v>0.0024041088405638727</v>
      </c>
      <c r="O27" s="16">
        <f>TOTWRKACT!O27/$B27</f>
        <v>0</v>
      </c>
      <c r="P27" s="16">
        <f>TOTWRKACT!P27/$B27</f>
        <v>0.00021855534914217025</v>
      </c>
      <c r="Q27" s="16">
        <f>TOTWRKACT!Q27/$B27</f>
        <v>0</v>
      </c>
    </row>
    <row r="28" spans="1:17" ht="12.75">
      <c r="A28" s="24" t="s">
        <v>26</v>
      </c>
      <c r="B28" s="21">
        <f>TOTWRKACT!B28</f>
        <v>415</v>
      </c>
      <c r="C28" s="125">
        <f>TOTWRKACT!C28/$B28</f>
        <v>0.7903614457831325</v>
      </c>
      <c r="D28" s="125">
        <f>TOTWRKACT!D28/$B28</f>
        <v>0.21686746987951808</v>
      </c>
      <c r="E28" s="16">
        <f>TOTWRKACT!E28/$B28</f>
        <v>0.0024096385542168677</v>
      </c>
      <c r="F28" s="16">
        <f>TOTWRKACT!F28/$B28</f>
        <v>0.0024096385542168677</v>
      </c>
      <c r="G28" s="16">
        <f>TOTWRKACT!G28/$B28</f>
        <v>0.04096385542168675</v>
      </c>
      <c r="H28" s="16">
        <f>TOTWRKACT!H28/$B28</f>
        <v>0</v>
      </c>
      <c r="I28" s="16">
        <f>TOTWRKACT!I28/$B28</f>
        <v>0.3156626506024096</v>
      </c>
      <c r="J28" s="16">
        <f>TOTWRKACT!J28/$B28</f>
        <v>0.04578313253012048</v>
      </c>
      <c r="K28" s="16">
        <f>TOTWRKACT!K28/$B28</f>
        <v>0.19036144578313252</v>
      </c>
      <c r="L28" s="16">
        <f>TOTWRKACT!L28/$B28</f>
        <v>0</v>
      </c>
      <c r="M28" s="16">
        <f>TOTWRKACT!M28/$B28</f>
        <v>0.004819277108433735</v>
      </c>
      <c r="N28" s="16">
        <f>TOTWRKACT!N28/$B28</f>
        <v>0.01927710843373494</v>
      </c>
      <c r="O28" s="16">
        <f>TOTWRKACT!O28/$B28</f>
        <v>0</v>
      </c>
      <c r="P28" s="16">
        <f>TOTWRKACT!P28/$B28</f>
        <v>0</v>
      </c>
      <c r="Q28" s="16">
        <f>TOTWRKACT!Q28/$B28</f>
        <v>0.3421686746987952</v>
      </c>
    </row>
    <row r="29" spans="1:17" ht="12.75">
      <c r="A29" s="24" t="s">
        <v>27</v>
      </c>
      <c r="B29" s="21">
        <f>TOTWRKACT!B29</f>
        <v>25353</v>
      </c>
      <c r="C29" s="125">
        <f>TOTWRKACT!C29/$B29</f>
        <v>0.6956178755965764</v>
      </c>
      <c r="D29" s="125">
        <f>TOTWRKACT!D29/$B29</f>
        <v>0.3271407722951919</v>
      </c>
      <c r="E29" s="16">
        <f>TOTWRKACT!E29/$B29</f>
        <v>0</v>
      </c>
      <c r="F29" s="16">
        <f>TOTWRKACT!F29/$B29</f>
        <v>0</v>
      </c>
      <c r="G29" s="16">
        <f>TOTWRKACT!G29/$B29</f>
        <v>0.06843371593105352</v>
      </c>
      <c r="H29" s="16">
        <f>TOTWRKACT!H29/$B29</f>
        <v>0</v>
      </c>
      <c r="I29" s="16">
        <f>TOTWRKACT!I29/$B29</f>
        <v>0.004535952352778764</v>
      </c>
      <c r="J29" s="16">
        <f>TOTWRKACT!J29/$B29</f>
        <v>0.013173983355027018</v>
      </c>
      <c r="K29" s="16">
        <f>TOTWRKACT!K29/$B29</f>
        <v>0.10736402003707649</v>
      </c>
      <c r="L29" s="16">
        <f>TOTWRKACT!L29/$B29</f>
        <v>0.010649627263045794</v>
      </c>
      <c r="M29" s="16">
        <f>TOTWRKACT!M29/$B29</f>
        <v>0.041651875517690215</v>
      </c>
      <c r="N29" s="16">
        <f>TOTWRKACT!N29/$B29</f>
        <v>0.002129925452609159</v>
      </c>
      <c r="O29" s="16">
        <f>TOTWRKACT!O29/$B29</f>
        <v>0</v>
      </c>
      <c r="P29" s="16">
        <f>TOTWRKACT!P29/$B29</f>
        <v>0</v>
      </c>
      <c r="Q29" s="16">
        <f>TOTWRKACT!Q29/$B29</f>
        <v>0.23172800063108903</v>
      </c>
    </row>
    <row r="30" spans="1:17" ht="12.75">
      <c r="A30" s="24"/>
      <c r="B30" s="170" t="s">
        <v>101</v>
      </c>
      <c r="C30" s="6" t="s">
        <v>101</v>
      </c>
      <c r="D30" s="125"/>
      <c r="E30" s="16"/>
      <c r="F30" s="16"/>
      <c r="G30" s="16"/>
      <c r="H30" s="16"/>
      <c r="I30" s="16"/>
      <c r="J30" s="16"/>
      <c r="K30" s="16"/>
      <c r="L30" s="16"/>
      <c r="M30" s="16"/>
      <c r="N30" s="16"/>
      <c r="O30" s="16"/>
      <c r="P30" s="16"/>
      <c r="Q30" s="16"/>
    </row>
    <row r="31" spans="1:17" ht="12.75">
      <c r="A31" s="24" t="s">
        <v>28</v>
      </c>
      <c r="B31" s="21">
        <f>TOTWRKACT!B31</f>
        <v>39884</v>
      </c>
      <c r="C31" s="125">
        <f>TOTWRKACT!C31/$B31</f>
        <v>0.5710811352923478</v>
      </c>
      <c r="D31" s="125">
        <f>TOTWRKACT!D31/$B31</f>
        <v>0.5122605556112727</v>
      </c>
      <c r="E31" s="16">
        <f>TOTWRKACT!E31/$B31</f>
        <v>0.002983652592518303</v>
      </c>
      <c r="F31" s="16">
        <f>TOTWRKACT!F31/$B31</f>
        <v>0</v>
      </c>
      <c r="G31" s="16">
        <f>TOTWRKACT!G31/$B31</f>
        <v>0.004011633737839735</v>
      </c>
      <c r="H31" s="16">
        <f>TOTWRKACT!H31/$B31</f>
        <v>0.00045130879550697023</v>
      </c>
      <c r="I31" s="16">
        <f>TOTWRKACT!I31/$B31</f>
        <v>0.022966603149132483</v>
      </c>
      <c r="J31" s="16">
        <f>TOTWRKACT!J31/$B31</f>
        <v>0</v>
      </c>
      <c r="K31" s="16">
        <f>TOTWRKACT!K31/$B31</f>
        <v>0.008574867114632434</v>
      </c>
      <c r="L31" s="16">
        <f>TOTWRKACT!L31/$B31</f>
        <v>0.005114833015745663</v>
      </c>
      <c r="M31" s="16">
        <f>TOTWRKACT!M31/$B31</f>
        <v>0.022239494534149033</v>
      </c>
      <c r="N31" s="16">
        <f>TOTWRKACT!N31/$B31</f>
        <v>0.010630829405275299</v>
      </c>
      <c r="O31" s="16">
        <f>TOTWRKACT!O31/$B31</f>
        <v>0</v>
      </c>
      <c r="P31" s="16">
        <f>TOTWRKACT!P31/$B31</f>
        <v>0.048590913649583796</v>
      </c>
      <c r="Q31" s="16">
        <f>TOTWRKACT!Q31/$B31</f>
        <v>0</v>
      </c>
    </row>
    <row r="32" spans="1:17" ht="12.75">
      <c r="A32" s="24" t="s">
        <v>29</v>
      </c>
      <c r="B32" s="21">
        <f>TOTWRKACT!B32</f>
        <v>17489</v>
      </c>
      <c r="C32" s="125">
        <f>TOTWRKACT!C32/$B32</f>
        <v>0.5991766253073361</v>
      </c>
      <c r="D32" s="125">
        <f>TOTWRKACT!D32/$B32</f>
        <v>0.5078049059408771</v>
      </c>
      <c r="E32" s="16">
        <f>TOTWRKACT!E32/$B32</f>
        <v>0.0038309794728114814</v>
      </c>
      <c r="F32" s="16">
        <f>TOTWRKACT!F32/$B32</f>
        <v>0</v>
      </c>
      <c r="G32" s="16">
        <f>TOTWRKACT!G32/$B32</f>
        <v>0.0033163702898965064</v>
      </c>
      <c r="H32" s="16">
        <f>TOTWRKACT!H32/$B32</f>
        <v>0</v>
      </c>
      <c r="I32" s="16">
        <f>TOTWRKACT!I32/$B32</f>
        <v>0.01772542741151581</v>
      </c>
      <c r="J32" s="16">
        <f>TOTWRKACT!J32/$B32</f>
        <v>0.0009720395677282863</v>
      </c>
      <c r="K32" s="16">
        <f>TOTWRKACT!K32/$B32</f>
        <v>0.07181657041568987</v>
      </c>
      <c r="L32" s="16">
        <f>TOTWRKACT!L32/$B32</f>
        <v>0</v>
      </c>
      <c r="M32" s="16">
        <f>TOTWRKACT!M32/$B32</f>
        <v>0</v>
      </c>
      <c r="N32" s="16">
        <f>TOTWRKACT!N32/$B32</f>
        <v>0.033735490879981705</v>
      </c>
      <c r="O32" s="16">
        <f>TOTWRKACT!O32/$B32</f>
        <v>0</v>
      </c>
      <c r="P32" s="16">
        <f>TOTWRKACT!P32/$B32</f>
        <v>0</v>
      </c>
      <c r="Q32" s="16">
        <f>TOTWRKACT!Q32/$B32</f>
        <v>0.04997426954085425</v>
      </c>
    </row>
    <row r="33" spans="1:17" ht="12.75">
      <c r="A33" s="24" t="s">
        <v>30</v>
      </c>
      <c r="B33" s="21">
        <f>TOTWRKACT!B33</f>
        <v>10480</v>
      </c>
      <c r="C33" s="125">
        <f>TOTWRKACT!C33/$B33</f>
        <v>0.7756679389312977</v>
      </c>
      <c r="D33" s="125">
        <f>TOTWRKACT!D33/$B33</f>
        <v>0.26583969465648855</v>
      </c>
      <c r="E33" s="16">
        <f>TOTWRKACT!E33/$B33</f>
        <v>0</v>
      </c>
      <c r="F33" s="16">
        <f>TOTWRKACT!F33/$B33</f>
        <v>0</v>
      </c>
      <c r="G33" s="16">
        <f>TOTWRKACT!G33/$B33</f>
        <v>0.07251908396946564</v>
      </c>
      <c r="H33" s="16">
        <f>TOTWRKACT!H33/$B33</f>
        <v>0.00047709923664122136</v>
      </c>
      <c r="I33" s="16">
        <f>TOTWRKACT!I33/$B33</f>
        <v>0</v>
      </c>
      <c r="J33" s="16">
        <f>TOTWRKACT!J33/$B33</f>
        <v>0.0013358778625954199</v>
      </c>
      <c r="K33" s="16">
        <f>TOTWRKACT!K33/$B33</f>
        <v>0.012118320610687024</v>
      </c>
      <c r="L33" s="16">
        <f>TOTWRKACT!L33/$B33</f>
        <v>0.0053435114503816794</v>
      </c>
      <c r="M33" s="16">
        <f>TOTWRKACT!M33/$B33</f>
        <v>0.0026717557251908397</v>
      </c>
      <c r="N33" s="16">
        <f>TOTWRKACT!N33/$B33</f>
        <v>0.044751908396946566</v>
      </c>
      <c r="O33" s="16">
        <f>TOTWRKACT!O33/$B33</f>
        <v>0</v>
      </c>
      <c r="P33" s="16">
        <f>TOTWRKACT!P33/$B33</f>
        <v>0.5379770992366413</v>
      </c>
      <c r="Q33" s="16">
        <f>TOTWRKACT!Q33/$B33</f>
        <v>0</v>
      </c>
    </row>
    <row r="34" spans="1:17" ht="12.75">
      <c r="A34" s="24" t="s">
        <v>31</v>
      </c>
      <c r="B34" s="21">
        <f>TOTWRKACT!B34</f>
        <v>20245</v>
      </c>
      <c r="C34" s="125">
        <f>TOTWRKACT!C34/$B34</f>
        <v>0.3562855025932329</v>
      </c>
      <c r="D34" s="125">
        <f>TOTWRKACT!D34/$B34</f>
        <v>0.17762410471721413</v>
      </c>
      <c r="E34" s="16">
        <f>TOTWRKACT!E34/$B34</f>
        <v>0.0030130896517658683</v>
      </c>
      <c r="F34" s="16">
        <f>TOTWRKACT!F34/$B34</f>
        <v>0</v>
      </c>
      <c r="G34" s="16">
        <f>TOTWRKACT!G34/$B34</f>
        <v>0.014275129661644851</v>
      </c>
      <c r="H34" s="16">
        <f>TOTWRKACT!H34/$B34</f>
        <v>0.0006915287725364288</v>
      </c>
      <c r="I34" s="16">
        <f>TOTWRKACT!I34/$B34</f>
        <v>0.01669548036552235</v>
      </c>
      <c r="J34" s="16">
        <f>TOTWRKACT!J34/$B34</f>
        <v>0.039120770560632255</v>
      </c>
      <c r="K34" s="16">
        <f>TOTWRKACT!K34/$B34</f>
        <v>0.11296616448505804</v>
      </c>
      <c r="L34" s="16">
        <f>TOTWRKACT!L34/$B34</f>
        <v>0.012546307730303779</v>
      </c>
      <c r="M34" s="16">
        <f>TOTWRKACT!M34/$B34</f>
        <v>0.012793282291923933</v>
      </c>
      <c r="N34" s="16">
        <f>TOTWRKACT!N34/$B34</f>
        <v>0</v>
      </c>
      <c r="O34" s="16">
        <f>TOTWRKACT!O34/$B34</f>
        <v>0</v>
      </c>
      <c r="P34" s="16">
        <f>TOTWRKACT!P34/$B34</f>
        <v>0</v>
      </c>
      <c r="Q34" s="16">
        <f>TOTWRKACT!Q34/$B34</f>
        <v>0.011558409483823166</v>
      </c>
    </row>
    <row r="35" spans="1:17" ht="12.75">
      <c r="A35" s="24" t="s">
        <v>32</v>
      </c>
      <c r="B35" s="21">
        <f>TOTWRKACT!B35</f>
        <v>12228</v>
      </c>
      <c r="C35" s="125">
        <f>TOTWRKACT!C35/$B35</f>
        <v>0.37144259077526987</v>
      </c>
      <c r="D35" s="125">
        <f>TOTWRKACT!D35/$B35</f>
        <v>0.22333987569512595</v>
      </c>
      <c r="E35" s="16">
        <f>TOTWRKACT!E35/$B35</f>
        <v>0.00032711808963035657</v>
      </c>
      <c r="F35" s="16">
        <f>TOTWRKACT!F35/$B35</f>
        <v>0.0013084723585214263</v>
      </c>
      <c r="G35" s="16">
        <f>TOTWRKACT!G35/$B35</f>
        <v>0.07425580634609094</v>
      </c>
      <c r="H35" s="16">
        <f>TOTWRKACT!H35/$B35</f>
        <v>0.0007360157016683023</v>
      </c>
      <c r="I35" s="16">
        <f>TOTWRKACT!I35/$B35</f>
        <v>0.022571148184494603</v>
      </c>
      <c r="J35" s="16">
        <f>TOTWRKACT!J35/$B35</f>
        <v>0</v>
      </c>
      <c r="K35" s="16">
        <f>TOTWRKACT!K35/$B35</f>
        <v>0.08030749100425254</v>
      </c>
      <c r="L35" s="16">
        <f>TOTWRKACT!L35/$B35</f>
        <v>0</v>
      </c>
      <c r="M35" s="16">
        <f>TOTWRKACT!M35/$B35</f>
        <v>0.0014720314033366045</v>
      </c>
      <c r="N35" s="16">
        <f>TOTWRKACT!N35/$B35</f>
        <v>0.015701668302257114</v>
      </c>
      <c r="O35" s="16">
        <f>TOTWRKACT!O35/$B35</f>
        <v>0</v>
      </c>
      <c r="P35" s="16">
        <f>TOTWRKACT!P35/$B35</f>
        <v>0</v>
      </c>
      <c r="Q35" s="16">
        <f>TOTWRKACT!Q35/$B35</f>
        <v>0</v>
      </c>
    </row>
    <row r="36" spans="1:17" ht="12.75">
      <c r="A36" s="24"/>
      <c r="B36" s="170" t="s">
        <v>101</v>
      </c>
      <c r="C36" s="6" t="s">
        <v>101</v>
      </c>
      <c r="D36" s="125"/>
      <c r="E36" s="16"/>
      <c r="F36" s="16"/>
      <c r="G36" s="16"/>
      <c r="H36" s="16"/>
      <c r="I36" s="16"/>
      <c r="J36" s="16"/>
      <c r="K36" s="16"/>
      <c r="L36" s="16"/>
      <c r="M36" s="16"/>
      <c r="N36" s="16"/>
      <c r="O36" s="16"/>
      <c r="P36" s="16"/>
      <c r="Q36" s="16"/>
    </row>
    <row r="37" spans="1:17" ht="12.75">
      <c r="A37" s="24" t="s">
        <v>33</v>
      </c>
      <c r="B37" s="21">
        <f>TOTWRKACT!B37</f>
        <v>7920</v>
      </c>
      <c r="C37" s="125">
        <f>TOTWRKACT!C37/$B37</f>
        <v>0.6318181818181818</v>
      </c>
      <c r="D37" s="125">
        <f>TOTWRKACT!D37/$B37</f>
        <v>0.3611111111111111</v>
      </c>
      <c r="E37" s="16">
        <f>TOTWRKACT!E37/$B37</f>
        <v>0</v>
      </c>
      <c r="F37" s="16">
        <f>TOTWRKACT!F37/$B37</f>
        <v>0</v>
      </c>
      <c r="G37" s="16">
        <f>TOTWRKACT!G37/$B37</f>
        <v>0.03143939393939394</v>
      </c>
      <c r="H37" s="16">
        <f>TOTWRKACT!H37/$B37</f>
        <v>0.000505050505050505</v>
      </c>
      <c r="I37" s="16">
        <f>TOTWRKACT!I37/$B37</f>
        <v>0.22474747474747475</v>
      </c>
      <c r="J37" s="16">
        <f>TOTWRKACT!J37/$B37</f>
        <v>0.05075757575757576</v>
      </c>
      <c r="K37" s="16">
        <f>TOTWRKACT!K37/$B37</f>
        <v>0.02070707070707071</v>
      </c>
      <c r="L37" s="16">
        <f>TOTWRKACT!L37/$B37</f>
        <v>0.04659090909090909</v>
      </c>
      <c r="M37" s="16">
        <f>TOTWRKACT!M37/$B37</f>
        <v>0.005176767676767677</v>
      </c>
      <c r="N37" s="16">
        <f>TOTWRKACT!N37/$B37</f>
        <v>0.05580808080808081</v>
      </c>
      <c r="O37" s="16">
        <f>TOTWRKACT!O37/$B37</f>
        <v>0</v>
      </c>
      <c r="P37" s="16">
        <f>TOTWRKACT!P37/$B37</f>
        <v>0</v>
      </c>
      <c r="Q37" s="16">
        <f>TOTWRKACT!Q37/$B37</f>
        <v>0</v>
      </c>
    </row>
    <row r="38" spans="1:17" ht="12.75">
      <c r="A38" s="24" t="s">
        <v>34</v>
      </c>
      <c r="B38" s="21">
        <f>TOTWRKACT!B38</f>
        <v>17260</v>
      </c>
      <c r="C38" s="125">
        <f>TOTWRKACT!C38/$B38</f>
        <v>0.19385863267670916</v>
      </c>
      <c r="D38" s="125">
        <f>TOTWRKACT!D38/$B38</f>
        <v>0.07178447276940904</v>
      </c>
      <c r="E38" s="16">
        <f>TOTWRKACT!E38/$B38</f>
        <v>0.0028968713789107765</v>
      </c>
      <c r="F38" s="16">
        <f>TOTWRKACT!F38/$B38</f>
        <v>0.012920046349942062</v>
      </c>
      <c r="G38" s="16">
        <f>TOTWRKACT!G38/$B38</f>
        <v>0.0023754345307068366</v>
      </c>
      <c r="H38" s="16">
        <f>TOTWRKACT!H38/$B38</f>
        <v>0.0005793742757821553</v>
      </c>
      <c r="I38" s="16">
        <f>TOTWRKACT!I38/$B38</f>
        <v>0.06685979142526072</v>
      </c>
      <c r="J38" s="16">
        <f>TOTWRKACT!J38/$B38</f>
        <v>0.0019698725376593278</v>
      </c>
      <c r="K38" s="16">
        <f>TOTWRKACT!K38/$B38</f>
        <v>0.043047508690614134</v>
      </c>
      <c r="L38" s="16">
        <f>TOTWRKACT!L38/$B38</f>
        <v>0.0024913093858632677</v>
      </c>
      <c r="M38" s="16">
        <f>TOTWRKACT!M38/$B38</f>
        <v>0.0017381228273464658</v>
      </c>
      <c r="N38" s="16">
        <f>TOTWRKACT!N38/$B38</f>
        <v>0.011066048667439165</v>
      </c>
      <c r="O38" s="16">
        <f>TOTWRKACT!O38/$B38</f>
        <v>0</v>
      </c>
      <c r="P38" s="16">
        <f>TOTWRKACT!P38/$B38</f>
        <v>0</v>
      </c>
      <c r="Q38" s="16">
        <f>TOTWRKACT!Q38/$B38</f>
        <v>0</v>
      </c>
    </row>
    <row r="39" spans="1:17" ht="12.75">
      <c r="A39" s="24" t="s">
        <v>35</v>
      </c>
      <c r="B39" s="21">
        <f>TOTWRKACT!B39</f>
        <v>32047</v>
      </c>
      <c r="C39" s="125">
        <f>TOTWRKACT!C39/$B39</f>
        <v>0.19873935157737074</v>
      </c>
      <c r="D39" s="125">
        <f>TOTWRKACT!D39/$B39</f>
        <v>0.13367865946890506</v>
      </c>
      <c r="E39" s="16">
        <f>TOTWRKACT!E39/$B39</f>
        <v>0.001622616781602022</v>
      </c>
      <c r="F39" s="16">
        <f>TOTWRKACT!F39/$B39</f>
        <v>0.0014978001060941741</v>
      </c>
      <c r="G39" s="16">
        <f>TOTWRKACT!G39/$B39</f>
        <v>0</v>
      </c>
      <c r="H39" s="16">
        <f>TOTWRKACT!H39/$B39</f>
        <v>0</v>
      </c>
      <c r="I39" s="16">
        <f>TOTWRKACT!I39/$B39</f>
        <v>0.01401067182575592</v>
      </c>
      <c r="J39" s="16">
        <f>TOTWRKACT!J39/$B39</f>
        <v>0.0050550753580678376</v>
      </c>
      <c r="K39" s="16">
        <f>TOTWRKACT!K39/$B39</f>
        <v>0.006428058788654164</v>
      </c>
      <c r="L39" s="16">
        <f>TOTWRKACT!L39/$B39</f>
        <v>0.017786376259868317</v>
      </c>
      <c r="M39" s="16">
        <f>TOTWRKACT!M39/$B39</f>
        <v>0.0022154959902642994</v>
      </c>
      <c r="N39" s="16">
        <f>TOTWRKACT!N39/$B39</f>
        <v>0.023902393359752864</v>
      </c>
      <c r="O39" s="16">
        <f>TOTWRKACT!O39/$B39</f>
        <v>6.240833775392393E-05</v>
      </c>
      <c r="P39" s="16">
        <f>TOTWRKACT!P39/$B39</f>
        <v>0</v>
      </c>
      <c r="Q39" s="16">
        <f>TOTWRKACT!Q39/$B39</f>
        <v>0</v>
      </c>
    </row>
    <row r="40" spans="1:17" ht="12.75">
      <c r="A40" s="24" t="s">
        <v>36</v>
      </c>
      <c r="B40" s="21">
        <f>TOTWRKACT!B40</f>
        <v>52675</v>
      </c>
      <c r="C40" s="125">
        <f>TOTWRKACT!C40/$B40</f>
        <v>0.3786426198386331</v>
      </c>
      <c r="D40" s="125">
        <f>TOTWRKACT!D40/$B40</f>
        <v>0.3051732320835311</v>
      </c>
      <c r="E40" s="16">
        <f>TOTWRKACT!E40/$B40</f>
        <v>0</v>
      </c>
      <c r="F40" s="16">
        <f>TOTWRKACT!F40/$B40</f>
        <v>0.0008353108685334599</v>
      </c>
      <c r="G40" s="16">
        <f>TOTWRKACT!G40/$B40</f>
        <v>0.0016326530612244899</v>
      </c>
      <c r="H40" s="16">
        <f>TOTWRKACT!H40/$B40</f>
        <v>1.8984337921214997E-05</v>
      </c>
      <c r="I40" s="16">
        <f>TOTWRKACT!I40/$B40</f>
        <v>0.08134788799240626</v>
      </c>
      <c r="J40" s="16">
        <f>TOTWRKACT!J40/$B40</f>
        <v>1.8984337921214997E-05</v>
      </c>
      <c r="K40" s="16">
        <f>TOTWRKACT!K40/$B40</f>
        <v>0.0064926435690555295</v>
      </c>
      <c r="L40" s="16">
        <f>TOTWRKACT!L40/$B40</f>
        <v>5.695301376364499E-05</v>
      </c>
      <c r="M40" s="16">
        <f>TOTWRKACT!M40/$B40</f>
        <v>0.001006169909824395</v>
      </c>
      <c r="N40" s="16">
        <f>TOTWRKACT!N40/$B40</f>
        <v>0.006207878500237304</v>
      </c>
      <c r="O40" s="16">
        <f>TOTWRKACT!O40/$B40</f>
        <v>0</v>
      </c>
      <c r="P40" s="16">
        <f>TOTWRKACT!P40/$B40</f>
        <v>0</v>
      </c>
      <c r="Q40" s="16">
        <f>TOTWRKACT!Q40/$B40</f>
        <v>0.002676791646891315</v>
      </c>
    </row>
    <row r="41" spans="1:17" ht="12.75">
      <c r="A41" s="24" t="s">
        <v>37</v>
      </c>
      <c r="B41" s="21">
        <f>TOTWRKACT!B41</f>
        <v>27086</v>
      </c>
      <c r="C41" s="125">
        <f>TOTWRKACT!C41/$B41</f>
        <v>0.5515395407221443</v>
      </c>
      <c r="D41" s="125">
        <f>TOTWRKACT!D41/$B41</f>
        <v>0.29026065125895295</v>
      </c>
      <c r="E41" s="16">
        <f>TOTWRKACT!E41/$B41</f>
        <v>0</v>
      </c>
      <c r="F41" s="16">
        <f>TOTWRKACT!F41/$B41</f>
        <v>0</v>
      </c>
      <c r="G41" s="16">
        <f>TOTWRKACT!G41/$B41</f>
        <v>3.6919441778040314E-05</v>
      </c>
      <c r="H41" s="16">
        <f>TOTWRKACT!H41/$B41</f>
        <v>0</v>
      </c>
      <c r="I41" s="16">
        <f>TOTWRKACT!I41/$B41</f>
        <v>0.20379531861478253</v>
      </c>
      <c r="J41" s="16">
        <f>TOTWRKACT!J41/$B41</f>
        <v>0.0012552610204533707</v>
      </c>
      <c r="K41" s="16">
        <f>TOTWRKACT!K41/$B41</f>
        <v>0.02909252012109577</v>
      </c>
      <c r="L41" s="16">
        <f>TOTWRKACT!L41/$B41</f>
        <v>0.00022151665066824189</v>
      </c>
      <c r="M41" s="16">
        <f>TOTWRKACT!M41/$B41</f>
        <v>0.017352137635678947</v>
      </c>
      <c r="N41" s="16">
        <f>TOTWRKACT!N41/$B41</f>
        <v>0.07029461714538876</v>
      </c>
      <c r="O41" s="16">
        <f>TOTWRKACT!O41/$B41</f>
        <v>3.6919441778040314E-05</v>
      </c>
      <c r="P41" s="16">
        <f>TOTWRKACT!P41/$B41</f>
        <v>0.10067931772871594</v>
      </c>
      <c r="Q41" s="16">
        <f>TOTWRKACT!Q41/$B41</f>
        <v>0</v>
      </c>
    </row>
    <row r="42" spans="1:17" ht="12.75">
      <c r="A42" s="24"/>
      <c r="B42" s="170" t="s">
        <v>101</v>
      </c>
      <c r="C42" s="6" t="s">
        <v>101</v>
      </c>
      <c r="D42" s="125"/>
      <c r="E42" s="16"/>
      <c r="F42" s="16"/>
      <c r="G42" s="16"/>
      <c r="H42" s="16"/>
      <c r="I42" s="16"/>
      <c r="J42" s="16"/>
      <c r="K42" s="16"/>
      <c r="L42" s="16"/>
      <c r="M42" s="16"/>
      <c r="N42" s="16"/>
      <c r="O42" s="16"/>
      <c r="P42" s="16"/>
      <c r="Q42" s="16"/>
    </row>
    <row r="43" spans="1:17" ht="12.75">
      <c r="A43" s="24" t="s">
        <v>38</v>
      </c>
      <c r="B43" s="21">
        <f>TOTWRKACT!B43</f>
        <v>9921</v>
      </c>
      <c r="C43" s="125">
        <f>TOTWRKACT!C43/$B43</f>
        <v>0.29503074286866243</v>
      </c>
      <c r="D43" s="125">
        <f>TOTWRKACT!D43/$B43</f>
        <v>0.13043040016127405</v>
      </c>
      <c r="E43" s="16">
        <f>TOTWRKACT!E43/$B43</f>
        <v>0</v>
      </c>
      <c r="F43" s="16">
        <f>TOTWRKACT!F43/$B43</f>
        <v>0.0006047777441790142</v>
      </c>
      <c r="G43" s="16">
        <f>TOTWRKACT!G43/$B43</f>
        <v>0.029634109464771696</v>
      </c>
      <c r="H43" s="16">
        <f>TOTWRKACT!H43/$B43</f>
        <v>0.0006047777441790142</v>
      </c>
      <c r="I43" s="16">
        <f>TOTWRKACT!I43/$B43</f>
        <v>0.03931055337163592</v>
      </c>
      <c r="J43" s="16">
        <f>TOTWRKACT!J43/$B43</f>
        <v>0.025602257836911602</v>
      </c>
      <c r="K43" s="16">
        <f>TOTWRKACT!K43/$B43</f>
        <v>0.045358330813426065</v>
      </c>
      <c r="L43" s="16">
        <f>TOTWRKACT!L43/$B43</f>
        <v>0.0014111480697510332</v>
      </c>
      <c r="M43" s="16">
        <f>TOTWRKACT!M43/$B43</f>
        <v>0.02338473944158855</v>
      </c>
      <c r="N43" s="16">
        <f>TOTWRKACT!N43/$B43</f>
        <v>0.0071565366394516685</v>
      </c>
      <c r="O43" s="16">
        <f>TOTWRKACT!O43/$B43</f>
        <v>0</v>
      </c>
      <c r="P43" s="16">
        <f>TOTWRKACT!P43/$B43</f>
        <v>0</v>
      </c>
      <c r="Q43" s="16">
        <f>TOTWRKACT!Q43/$B43</f>
        <v>0.008265295837113194</v>
      </c>
    </row>
    <row r="44" spans="1:17" ht="12.75">
      <c r="A44" s="24" t="s">
        <v>39</v>
      </c>
      <c r="B44" s="21">
        <f>TOTWRKACT!B44</f>
        <v>35300</v>
      </c>
      <c r="C44" s="125">
        <f>TOTWRKACT!C44/$B44</f>
        <v>0.3671671388101983</v>
      </c>
      <c r="D44" s="125">
        <f>TOTWRKACT!D44/$B44</f>
        <v>0.21444759206798866</v>
      </c>
      <c r="E44" s="16">
        <f>TOTWRKACT!E44/$B44</f>
        <v>0</v>
      </c>
      <c r="F44" s="16">
        <f>TOTWRKACT!F44/$B44</f>
        <v>0</v>
      </c>
      <c r="G44" s="16">
        <f>TOTWRKACT!G44/$B44</f>
        <v>0.011161473087818697</v>
      </c>
      <c r="H44" s="16">
        <f>TOTWRKACT!H44/$B44</f>
        <v>0.0007365439093484419</v>
      </c>
      <c r="I44" s="16">
        <f>TOTWRKACT!I44/$B44</f>
        <v>0.03773371104815864</v>
      </c>
      <c r="J44" s="16">
        <f>TOTWRKACT!J44/$B44</f>
        <v>0</v>
      </c>
      <c r="K44" s="16">
        <f>TOTWRKACT!K44/$B44</f>
        <v>0</v>
      </c>
      <c r="L44" s="16">
        <f>TOTWRKACT!L44/$B44</f>
        <v>0</v>
      </c>
      <c r="M44" s="16">
        <f>TOTWRKACT!M44/$B44</f>
        <v>0.025269121813031162</v>
      </c>
      <c r="N44" s="16">
        <f>TOTWRKACT!N44/$B44</f>
        <v>0.01235127478753541</v>
      </c>
      <c r="O44" s="16">
        <f>TOTWRKACT!O44/$B44</f>
        <v>0</v>
      </c>
      <c r="P44" s="16">
        <f>TOTWRKACT!P44/$B44</f>
        <v>0</v>
      </c>
      <c r="Q44" s="16">
        <f>TOTWRKACT!Q44/$B44</f>
        <v>0.10535410764872521</v>
      </c>
    </row>
    <row r="45" spans="1:17" ht="12.75">
      <c r="A45" s="24" t="s">
        <v>40</v>
      </c>
      <c r="B45" s="21">
        <f>TOTWRKACT!B45</f>
        <v>5679</v>
      </c>
      <c r="C45" s="125">
        <f>TOTWRKACT!C45/$B45</f>
        <v>0.9403063919704173</v>
      </c>
      <c r="D45" s="125">
        <f>TOTWRKACT!D45/$B45</f>
        <v>0.19070258848388802</v>
      </c>
      <c r="E45" s="16">
        <f>TOTWRKACT!E45/$B45</f>
        <v>0</v>
      </c>
      <c r="F45" s="16">
        <f>TOTWRKACT!F45/$B45</f>
        <v>0</v>
      </c>
      <c r="G45" s="16">
        <f>TOTWRKACT!G45/$B45</f>
        <v>0.24247226624405704</v>
      </c>
      <c r="H45" s="16">
        <f>TOTWRKACT!H45/$B45</f>
        <v>0</v>
      </c>
      <c r="I45" s="16">
        <f>TOTWRKACT!I45/$B45</f>
        <v>0.16200035217467865</v>
      </c>
      <c r="J45" s="16">
        <f>TOTWRKACT!J45/$B45</f>
        <v>0</v>
      </c>
      <c r="K45" s="16">
        <f>TOTWRKACT!K45/$B45</f>
        <v>0.04402183483007572</v>
      </c>
      <c r="L45" s="16">
        <f>TOTWRKACT!L45/$B45</f>
        <v>0.0008804366966015144</v>
      </c>
      <c r="M45" s="16">
        <f>TOTWRKACT!M45/$B45</f>
        <v>0</v>
      </c>
      <c r="N45" s="16">
        <f>TOTWRKACT!N45/$B45</f>
        <v>0.004226096143687269</v>
      </c>
      <c r="O45" s="16">
        <f>TOTWRKACT!O45/$B45</f>
        <v>0</v>
      </c>
      <c r="P45" s="16">
        <f>TOTWRKACT!P45/$B45</f>
        <v>0.5580207783060398</v>
      </c>
      <c r="Q45" s="16">
        <f>TOTWRKACT!Q45/$B45</f>
        <v>0</v>
      </c>
    </row>
    <row r="46" spans="1:17" ht="12.75">
      <c r="A46" s="24" t="s">
        <v>41</v>
      </c>
      <c r="B46" s="21">
        <f>TOTWRKACT!B46</f>
        <v>6257</v>
      </c>
      <c r="C46" s="125">
        <f>TOTWRKACT!C46/$B46</f>
        <v>0.324116988972351</v>
      </c>
      <c r="D46" s="125">
        <f>TOTWRKACT!D46/$B46</f>
        <v>0.16813169250439508</v>
      </c>
      <c r="E46" s="16">
        <f>TOTWRKACT!E46/$B46</f>
        <v>0</v>
      </c>
      <c r="F46" s="16">
        <f>TOTWRKACT!F46/$B46</f>
        <v>0.000479463001438389</v>
      </c>
      <c r="G46" s="16">
        <f>TOTWRKACT!G46/$B46</f>
        <v>0.001438389004315167</v>
      </c>
      <c r="H46" s="16">
        <f>TOTWRKACT!H46/$B46</f>
        <v>0.001438389004315167</v>
      </c>
      <c r="I46" s="16">
        <f>TOTWRKACT!I46/$B46</f>
        <v>0.07863193223589579</v>
      </c>
      <c r="J46" s="16">
        <f>TOTWRKACT!J46/$B46</f>
        <v>0</v>
      </c>
      <c r="K46" s="16">
        <f>TOTWRKACT!K46/$B46</f>
        <v>0.024292792072878377</v>
      </c>
      <c r="L46" s="16">
        <f>TOTWRKACT!L46/$B46</f>
        <v>0.014703532044110595</v>
      </c>
      <c r="M46" s="16">
        <f>TOTWRKACT!M46/$B46</f>
        <v>0.005593735016781205</v>
      </c>
      <c r="N46" s="16">
        <f>TOTWRKACT!N46/$B46</f>
        <v>0.03436151510308454</v>
      </c>
      <c r="O46" s="16">
        <f>TOTWRKACT!O46/$B46</f>
        <v>0.001278568003835704</v>
      </c>
      <c r="P46" s="16">
        <f>TOTWRKACT!P46/$B46</f>
        <v>0.023653508070960526</v>
      </c>
      <c r="Q46" s="16">
        <f>TOTWRKACT!Q46/$B46</f>
        <v>0.011347291034041872</v>
      </c>
    </row>
    <row r="47" spans="1:17" ht="12.75">
      <c r="A47" s="24" t="s">
        <v>42</v>
      </c>
      <c r="B47" s="21">
        <f>TOTWRKACT!B47</f>
        <v>6594</v>
      </c>
      <c r="C47" s="125">
        <f>TOTWRKACT!C47/$B47</f>
        <v>0.36578707916287534</v>
      </c>
      <c r="D47" s="125">
        <f>TOTWRKACT!D47/$B47</f>
        <v>0.1640885653624507</v>
      </c>
      <c r="E47" s="16">
        <f>TOTWRKACT!E47/$B47</f>
        <v>0</v>
      </c>
      <c r="F47" s="16">
        <f>TOTWRKACT!F47/$B47</f>
        <v>0</v>
      </c>
      <c r="G47" s="16">
        <f>TOTWRKACT!G47/$B47</f>
        <v>0.001364877161055505</v>
      </c>
      <c r="H47" s="16">
        <f>TOTWRKACT!H47/$B47</f>
        <v>0</v>
      </c>
      <c r="I47" s="16">
        <f>TOTWRKACT!I47/$B47</f>
        <v>0.15423111919927207</v>
      </c>
      <c r="J47" s="16">
        <f>TOTWRKACT!J47/$B47</f>
        <v>0.006369426751592357</v>
      </c>
      <c r="K47" s="16">
        <f>TOTWRKACT!K47/$B47</f>
        <v>0.04519259933272672</v>
      </c>
      <c r="L47" s="16">
        <f>TOTWRKACT!L47/$B47</f>
        <v>0.002426448286320898</v>
      </c>
      <c r="M47" s="16">
        <f>TOTWRKACT!M47/$B47</f>
        <v>0</v>
      </c>
      <c r="N47" s="16">
        <f>TOTWRKACT!N47/$B47</f>
        <v>0.005004549590536852</v>
      </c>
      <c r="O47" s="16">
        <f>TOTWRKACT!O47/$B47</f>
        <v>0</v>
      </c>
      <c r="P47" s="16">
        <f>TOTWRKACT!P47/$B47</f>
        <v>0</v>
      </c>
      <c r="Q47" s="16">
        <f>TOTWRKACT!Q47/$B47</f>
        <v>0.034121929026387623</v>
      </c>
    </row>
    <row r="48" spans="1:17" ht="12.75">
      <c r="A48" s="24"/>
      <c r="B48" s="170" t="s">
        <v>101</v>
      </c>
      <c r="C48" s="6" t="s">
        <v>101</v>
      </c>
      <c r="D48" s="125"/>
      <c r="E48" s="16"/>
      <c r="F48" s="16"/>
      <c r="G48" s="16"/>
      <c r="H48" s="16"/>
      <c r="I48" s="16"/>
      <c r="J48" s="16"/>
      <c r="K48" s="16"/>
      <c r="L48" s="16"/>
      <c r="M48" s="16"/>
      <c r="N48" s="16"/>
      <c r="O48" s="16"/>
      <c r="P48" s="16"/>
      <c r="Q48" s="16"/>
    </row>
    <row r="49" spans="1:17" ht="12.75">
      <c r="A49" s="24" t="s">
        <v>43</v>
      </c>
      <c r="B49" s="21">
        <f>TOTWRKACT!B49</f>
        <v>4589</v>
      </c>
      <c r="C49" s="125">
        <f>TOTWRKACT!C49/$B49</f>
        <v>0.51797777293528</v>
      </c>
      <c r="D49" s="125">
        <f>TOTWRKACT!D49/$B49</f>
        <v>0.22750054478099804</v>
      </c>
      <c r="E49" s="16">
        <f>TOTWRKACT!E49/$B49</f>
        <v>0</v>
      </c>
      <c r="F49" s="16">
        <f>TOTWRKACT!F49/$B49</f>
        <v>0</v>
      </c>
      <c r="G49" s="16">
        <f>TOTWRKACT!G49/$B49</f>
        <v>0.013728481150577468</v>
      </c>
      <c r="H49" s="16">
        <f>TOTWRKACT!H49/$B49</f>
        <v>0.00043582479843103073</v>
      </c>
      <c r="I49" s="16">
        <f>TOTWRKACT!I49/$B49</f>
        <v>0.24493353671823928</v>
      </c>
      <c r="J49" s="16">
        <f>TOTWRKACT!J49/$B49</f>
        <v>0</v>
      </c>
      <c r="K49" s="16">
        <f>TOTWRKACT!K49/$B49</f>
        <v>0.020919590324689475</v>
      </c>
      <c r="L49" s="16">
        <f>TOTWRKACT!L49/$B49</f>
        <v>0.06842449335367183</v>
      </c>
      <c r="M49" s="16">
        <f>TOTWRKACT!M49/$B49</f>
        <v>0</v>
      </c>
      <c r="N49" s="16">
        <f>TOTWRKACT!N49/$B49</f>
        <v>0.05752887339289606</v>
      </c>
      <c r="O49" s="16">
        <f>TOTWRKACT!O49/$B49</f>
        <v>0</v>
      </c>
      <c r="P49" s="16">
        <f>TOTWRKACT!P49/$B49</f>
        <v>0.1250817171497058</v>
      </c>
      <c r="Q49" s="16">
        <f>TOTWRKACT!Q49/$B49</f>
        <v>0</v>
      </c>
    </row>
    <row r="50" spans="1:17" ht="12.75">
      <c r="A50" s="24" t="s">
        <v>44</v>
      </c>
      <c r="B50" s="21">
        <f>TOTWRKACT!B50</f>
        <v>25509</v>
      </c>
      <c r="C50" s="125">
        <f>TOTWRKACT!C50/$B50</f>
        <v>0.4478419381394802</v>
      </c>
      <c r="D50" s="125">
        <f>TOTWRKACT!D50/$B50</f>
        <v>0.16064918264142067</v>
      </c>
      <c r="E50" s="16">
        <f>TOTWRKACT!E50/$B50</f>
        <v>0</v>
      </c>
      <c r="F50" s="16">
        <f>TOTWRKACT!F50/$B50</f>
        <v>0</v>
      </c>
      <c r="G50" s="16">
        <f>TOTWRKACT!G50/$B50</f>
        <v>0.1686463601081971</v>
      </c>
      <c r="H50" s="16">
        <f>TOTWRKACT!H50/$B50</f>
        <v>0.0005488259045826963</v>
      </c>
      <c r="I50" s="16">
        <f>TOTWRKACT!I50/$B50</f>
        <v>0.06930887137872907</v>
      </c>
      <c r="J50" s="16">
        <f>TOTWRKACT!J50/$B50</f>
        <v>0.0012544592104747345</v>
      </c>
      <c r="K50" s="16">
        <f>TOTWRKACT!K50/$B50</f>
        <v>0.09867105727390332</v>
      </c>
      <c r="L50" s="16">
        <f>TOTWRKACT!L50/$B50</f>
        <v>0.03496805049198322</v>
      </c>
      <c r="M50" s="16">
        <f>TOTWRKACT!M50/$B50</f>
        <v>0.051550433180446116</v>
      </c>
      <c r="N50" s="16">
        <f>TOTWRKACT!N50/$B50</f>
        <v>0.006076286800736995</v>
      </c>
      <c r="O50" s="16">
        <f>TOTWRKACT!O50/$B50</f>
        <v>0.00011760555098200635</v>
      </c>
      <c r="P50" s="16">
        <f>TOTWRKACT!P50/$B50</f>
        <v>0</v>
      </c>
      <c r="Q50" s="16">
        <f>TOTWRKACT!Q50/$B50</f>
        <v>0</v>
      </c>
    </row>
    <row r="51" spans="1:17" ht="12.75">
      <c r="A51" s="24" t="s">
        <v>45</v>
      </c>
      <c r="B51" s="21">
        <f>TOTWRKACT!B51</f>
        <v>13596</v>
      </c>
      <c r="C51" s="125">
        <f>TOTWRKACT!C51/$B51</f>
        <v>0.42689026184171813</v>
      </c>
      <c r="D51" s="125">
        <f>TOTWRKACT!D51/$B51</f>
        <v>0.30854663136216537</v>
      </c>
      <c r="E51" s="16">
        <f>TOTWRKACT!E51/$B51</f>
        <v>0</v>
      </c>
      <c r="F51" s="16">
        <f>TOTWRKACT!F51/$B51</f>
        <v>0.0005884083553986466</v>
      </c>
      <c r="G51" s="16">
        <f>TOTWRKACT!G51/$B51</f>
        <v>0.019417475728155338</v>
      </c>
      <c r="H51" s="16">
        <f>TOTWRKACT!H51/$B51</f>
        <v>0.0038982053545160342</v>
      </c>
      <c r="I51" s="16">
        <f>TOTWRKACT!I51/$B51</f>
        <v>0.05030891438658429</v>
      </c>
      <c r="J51" s="16">
        <f>TOTWRKACT!J51/$B51</f>
        <v>0.03486319505736982</v>
      </c>
      <c r="K51" s="16">
        <f>TOTWRKACT!K51/$B51</f>
        <v>0.054207119741100325</v>
      </c>
      <c r="L51" s="16">
        <f>TOTWRKACT!L51/$B51</f>
        <v>0.014489555751691674</v>
      </c>
      <c r="M51" s="16">
        <f>TOTWRKACT!M51/$B51</f>
        <v>0.009561635775228007</v>
      </c>
      <c r="N51" s="16">
        <f>TOTWRKACT!N51/$B51</f>
        <v>0.00448661370991468</v>
      </c>
      <c r="O51" s="16">
        <f>TOTWRKACT!O51/$B51</f>
        <v>0.0006619593998234775</v>
      </c>
      <c r="P51" s="16">
        <f>TOTWRKACT!P51/$B51</f>
        <v>7.355104442483083E-05</v>
      </c>
      <c r="Q51" s="16">
        <f>TOTWRKACT!Q51/$B51</f>
        <v>0.003236245954692557</v>
      </c>
    </row>
    <row r="52" spans="1:17" ht="12.75">
      <c r="A52" s="24" t="s">
        <v>46</v>
      </c>
      <c r="B52" s="21">
        <f>TOTWRKACT!B52</f>
        <v>121322</v>
      </c>
      <c r="C52" s="125">
        <f>TOTWRKACT!C52/$B52</f>
        <v>0.37997230510542196</v>
      </c>
      <c r="D52" s="125">
        <f>TOTWRKACT!D52/$B52</f>
        <v>0.23492029475280657</v>
      </c>
      <c r="E52" s="16">
        <f>TOTWRKACT!E52/$B52</f>
        <v>0.0007253424770445592</v>
      </c>
      <c r="F52" s="16">
        <f>TOTWRKACT!F52/$B52</f>
        <v>0.0005522493859316529</v>
      </c>
      <c r="G52" s="16">
        <f>TOTWRKACT!G52/$B52</f>
        <v>0.0421358038937703</v>
      </c>
      <c r="H52" s="16">
        <f>TOTWRKACT!H52/$B52</f>
        <v>0.0007995252303786617</v>
      </c>
      <c r="I52" s="16">
        <f>TOTWRKACT!I52/$B52</f>
        <v>0.019081452663160844</v>
      </c>
      <c r="J52" s="16">
        <f>TOTWRKACT!J52/$B52</f>
        <v>0.06628641136809482</v>
      </c>
      <c r="K52" s="16">
        <f>TOTWRKACT!K52/$B52</f>
        <v>0.022032277740228482</v>
      </c>
      <c r="L52" s="16">
        <f>TOTWRKACT!L52/$B52</f>
        <v>0.0014506849540891183</v>
      </c>
      <c r="M52" s="16">
        <f>TOTWRKACT!M52/$B52</f>
        <v>0.001632020573350258</v>
      </c>
      <c r="N52" s="16">
        <f>TOTWRKACT!N52/$B52</f>
        <v>0.0037421077792980663</v>
      </c>
      <c r="O52" s="16">
        <f>TOTWRKACT!O52/$B52</f>
        <v>0</v>
      </c>
      <c r="P52" s="16">
        <f>TOTWRKACT!P52/$B52</f>
        <v>0</v>
      </c>
      <c r="Q52" s="16">
        <f>TOTWRKACT!Q52/$B52</f>
        <v>0</v>
      </c>
    </row>
    <row r="53" spans="1:17" ht="12.75">
      <c r="A53" s="24" t="s">
        <v>47</v>
      </c>
      <c r="B53" s="21">
        <f>TOTWRKACT!B53</f>
        <v>21484</v>
      </c>
      <c r="C53" s="125">
        <f>TOTWRKACT!C53/$B53</f>
        <v>0.34104449823124183</v>
      </c>
      <c r="D53" s="125">
        <f>TOTWRKACT!D53/$B53</f>
        <v>0.1747346862781605</v>
      </c>
      <c r="E53" s="16">
        <f>TOTWRKACT!E53/$B53</f>
        <v>0.0008378328058089741</v>
      </c>
      <c r="F53" s="16">
        <f>TOTWRKACT!F53/$B53</f>
        <v>0.001442934276671011</v>
      </c>
      <c r="G53" s="16">
        <f>TOTWRKACT!G53/$B53</f>
        <v>0.02611245578104636</v>
      </c>
      <c r="H53" s="16">
        <f>TOTWRKACT!H53/$B53</f>
        <v>0</v>
      </c>
      <c r="I53" s="16">
        <f>TOTWRKACT!I53/$B53</f>
        <v>0.06041705455222491</v>
      </c>
      <c r="J53" s="16">
        <f>TOTWRKACT!J53/$B53</f>
        <v>0</v>
      </c>
      <c r="K53" s="16">
        <f>TOTWRKACT!K53/$B53</f>
        <v>0.10296034258052504</v>
      </c>
      <c r="L53" s="16">
        <f>TOTWRKACT!L53/$B53</f>
        <v>0.002141128281511823</v>
      </c>
      <c r="M53" s="16">
        <f>TOTWRKACT!M53/$B53</f>
        <v>0.021318190281139453</v>
      </c>
      <c r="N53" s="16">
        <f>TOTWRKACT!N53/$B53</f>
        <v>0.010752187674548502</v>
      </c>
      <c r="O53" s="16">
        <f>TOTWRKACT!O53/$B53</f>
        <v>0</v>
      </c>
      <c r="P53" s="16">
        <f>TOTWRKACT!P53/$B53</f>
        <v>0</v>
      </c>
      <c r="Q53" s="16">
        <f>TOTWRKACT!Q53/$B53</f>
        <v>0</v>
      </c>
    </row>
    <row r="54" spans="1:17" ht="12.75">
      <c r="A54" s="24"/>
      <c r="B54" s="170" t="s">
        <v>101</v>
      </c>
      <c r="C54" s="6" t="s">
        <v>101</v>
      </c>
      <c r="D54" s="125"/>
      <c r="E54" s="16"/>
      <c r="F54" s="16"/>
      <c r="G54" s="16"/>
      <c r="H54" s="16"/>
      <c r="I54" s="16"/>
      <c r="J54" s="16"/>
      <c r="K54" s="16"/>
      <c r="L54" s="16"/>
      <c r="M54" s="16"/>
      <c r="N54" s="16"/>
      <c r="O54" s="16"/>
      <c r="P54" s="16"/>
      <c r="Q54" s="16"/>
    </row>
    <row r="55" spans="1:17" ht="12.75">
      <c r="A55" s="24" t="s">
        <v>48</v>
      </c>
      <c r="B55" s="21">
        <f>TOTWRKACT!B55</f>
        <v>2406</v>
      </c>
      <c r="C55" s="125">
        <f>TOTWRKACT!C55/$B55</f>
        <v>0.484621778886118</v>
      </c>
      <c r="D55" s="125">
        <f>TOTWRKACT!D55/$B55</f>
        <v>0.243142144638404</v>
      </c>
      <c r="E55" s="16">
        <f>TOTWRKACT!E55/$B55</f>
        <v>0.00041562759767248546</v>
      </c>
      <c r="F55" s="16">
        <f>TOTWRKACT!F55/$B55</f>
        <v>0</v>
      </c>
      <c r="G55" s="16">
        <f>TOTWRKACT!G55/$B55</f>
        <v>0.05860349127182045</v>
      </c>
      <c r="H55" s="16">
        <f>TOTWRKACT!H55/$B55</f>
        <v>0</v>
      </c>
      <c r="I55" s="16">
        <f>TOTWRKACT!I55/$B55</f>
        <v>0.11928512053200332</v>
      </c>
      <c r="J55" s="16">
        <f>TOTWRKACT!J55/$B55</f>
        <v>0.0012468827930174563</v>
      </c>
      <c r="K55" s="16">
        <f>TOTWRKACT!K55/$B55</f>
        <v>0.0798004987531172</v>
      </c>
      <c r="L55" s="16">
        <f>TOTWRKACT!L55/$B55</f>
        <v>0.004987531172069825</v>
      </c>
      <c r="M55" s="16">
        <f>TOTWRKACT!M55/$B55</f>
        <v>0.051537822111388194</v>
      </c>
      <c r="N55" s="16">
        <f>TOTWRKACT!N55/$B55</f>
        <v>0.007896924355777223</v>
      </c>
      <c r="O55" s="16">
        <f>TOTWRKACT!O55/$B55</f>
        <v>0</v>
      </c>
      <c r="P55" s="16">
        <f>TOTWRKACT!P55/$B55</f>
        <v>0</v>
      </c>
      <c r="Q55" s="16">
        <f>TOTWRKACT!Q55/$B55</f>
        <v>0</v>
      </c>
    </row>
    <row r="56" spans="1:17" ht="12.75">
      <c r="A56" s="24" t="s">
        <v>49</v>
      </c>
      <c r="B56" s="21">
        <f>TOTWRKACT!B56</f>
        <v>48821</v>
      </c>
      <c r="C56" s="125">
        <f>TOTWRKACT!C56/$B56</f>
        <v>0.7201818889412342</v>
      </c>
      <c r="D56" s="125">
        <f>TOTWRKACT!D56/$B56</f>
        <v>0.2464103561991766</v>
      </c>
      <c r="E56" s="16">
        <f>TOTWRKACT!E56/$B56</f>
        <v>0</v>
      </c>
      <c r="F56" s="16">
        <f>TOTWRKACT!F56/$B56</f>
        <v>0</v>
      </c>
      <c r="G56" s="16">
        <f>TOTWRKACT!G56/$B56</f>
        <v>0.29169824460785315</v>
      </c>
      <c r="H56" s="16">
        <f>TOTWRKACT!H56/$B56</f>
        <v>0</v>
      </c>
      <c r="I56" s="16">
        <f>TOTWRKACT!I56/$B56</f>
        <v>0.04754101718522767</v>
      </c>
      <c r="J56" s="16">
        <f>TOTWRKACT!J56/$B56</f>
        <v>0</v>
      </c>
      <c r="K56" s="16">
        <f>TOTWRKACT!K56/$B56</f>
        <v>0.12578603469818317</v>
      </c>
      <c r="L56" s="16">
        <f>TOTWRKACT!L56/$B56</f>
        <v>0.013457323692673235</v>
      </c>
      <c r="M56" s="16">
        <f>TOTWRKACT!M56/$B56</f>
        <v>0.0006759386329653223</v>
      </c>
      <c r="N56" s="16">
        <f>TOTWRKACT!N56/$B56</f>
        <v>0.0508182954056656</v>
      </c>
      <c r="O56" s="16">
        <f>TOTWRKACT!O56/$B56</f>
        <v>0</v>
      </c>
      <c r="P56" s="16">
        <f>TOTWRKACT!P56/$B56</f>
        <v>0</v>
      </c>
      <c r="Q56" s="16">
        <f>TOTWRKACT!Q56/$B56</f>
        <v>0.11605661498125806</v>
      </c>
    </row>
    <row r="57" spans="1:17" ht="12.75">
      <c r="A57" s="24" t="s">
        <v>50</v>
      </c>
      <c r="B57" s="21">
        <f>TOTWRKACT!B57</f>
        <v>8674</v>
      </c>
      <c r="C57" s="125">
        <f>TOTWRKACT!C57/$B57</f>
        <v>0.40200599492736916</v>
      </c>
      <c r="D57" s="125">
        <f>TOTWRKACT!D57/$B57</f>
        <v>0.10710168319114595</v>
      </c>
      <c r="E57" s="16">
        <f>TOTWRKACT!E57/$B57</f>
        <v>0.0016140189070786258</v>
      </c>
      <c r="F57" s="16">
        <f>TOTWRKACT!F57/$B57</f>
        <v>0</v>
      </c>
      <c r="G57" s="16">
        <f>TOTWRKACT!G57/$B57</f>
        <v>0.009914687572054416</v>
      </c>
      <c r="H57" s="16">
        <f>TOTWRKACT!H57/$B57</f>
        <v>0.002536315425409269</v>
      </c>
      <c r="I57" s="16">
        <f>TOTWRKACT!I57/$B57</f>
        <v>0.14733686880332028</v>
      </c>
      <c r="J57" s="16">
        <f>TOTWRKACT!J57/$B57</f>
        <v>0</v>
      </c>
      <c r="K57" s="16">
        <f>TOTWRKACT!K57/$B57</f>
        <v>0.040926908000922295</v>
      </c>
      <c r="L57" s="16">
        <f>TOTWRKACT!L57/$B57</f>
        <v>0.0670970717085543</v>
      </c>
      <c r="M57" s="16">
        <f>TOTWRKACT!M57/$B57</f>
        <v>0.018330643301821537</v>
      </c>
      <c r="N57" s="16">
        <f>TOTWRKACT!N57/$B57</f>
        <v>0.0071477980170624855</v>
      </c>
      <c r="O57" s="16">
        <f>TOTWRKACT!O57/$B57</f>
        <v>0</v>
      </c>
      <c r="P57" s="16">
        <f>TOTWRKACT!P57/$B57</f>
        <v>0</v>
      </c>
      <c r="Q57" s="16">
        <f>TOTWRKACT!Q57/$B57</f>
        <v>0</v>
      </c>
    </row>
    <row r="58" spans="1:17" ht="12.75">
      <c r="A58" s="24" t="s">
        <v>51</v>
      </c>
      <c r="B58" s="21">
        <f>TOTWRKACT!B58</f>
        <v>10758</v>
      </c>
      <c r="C58" s="125">
        <f>TOTWRKACT!C58/$B58</f>
        <v>0.6365495445250047</v>
      </c>
      <c r="D58" s="125">
        <f>TOTWRKACT!D58/$B58</f>
        <v>0.07705893288715375</v>
      </c>
      <c r="E58" s="16">
        <f>TOTWRKACT!E58/$B58</f>
        <v>0.008830637664993493</v>
      </c>
      <c r="F58" s="16">
        <f>TOTWRKACT!F58/$B58</f>
        <v>0.0016731734523145567</v>
      </c>
      <c r="G58" s="16">
        <f>TOTWRKACT!G58/$B58</f>
        <v>0.05828220858895705</v>
      </c>
      <c r="H58" s="16">
        <f>TOTWRKACT!H58/$B58</f>
        <v>0.0007436326454731362</v>
      </c>
      <c r="I58" s="16">
        <f>TOTWRKACT!I58/$B58</f>
        <v>0.22522773749767616</v>
      </c>
      <c r="J58" s="16">
        <f>TOTWRKACT!J58/$B58</f>
        <v>9.295408068414203E-05</v>
      </c>
      <c r="K58" s="16">
        <f>TOTWRKACT!K58/$B58</f>
        <v>0</v>
      </c>
      <c r="L58" s="16">
        <f>TOTWRKACT!L58/$B58</f>
        <v>0.042294106711284626</v>
      </c>
      <c r="M58" s="16">
        <f>TOTWRKACT!M58/$B58</f>
        <v>0.04396728016359918</v>
      </c>
      <c r="N58" s="16">
        <f>TOTWRKACT!N58/$B58</f>
        <v>0.02286670384829894</v>
      </c>
      <c r="O58" s="16">
        <f>TOTWRKACT!O58/$B58</f>
        <v>0</v>
      </c>
      <c r="P58" s="16">
        <f>TOTWRKACT!P58/$B58</f>
        <v>0.5649749023982152</v>
      </c>
      <c r="Q58" s="16">
        <f>TOTWRKACT!Q58/$B58</f>
        <v>0.05298382598996096</v>
      </c>
    </row>
    <row r="59" spans="1:17" ht="12.75">
      <c r="A59" s="24" t="s">
        <v>52</v>
      </c>
      <c r="B59" s="21">
        <f>TOTWRKACT!B59</f>
        <v>55698</v>
      </c>
      <c r="C59" s="125">
        <f>TOTWRKACT!C59/$B59</f>
        <v>0.25485654781141154</v>
      </c>
      <c r="D59" s="125">
        <f>TOTWRKACT!D59/$B59</f>
        <v>0.20440590326403102</v>
      </c>
      <c r="E59" s="16">
        <f>TOTWRKACT!E59/$B59</f>
        <v>0</v>
      </c>
      <c r="F59" s="16">
        <f>TOTWRKACT!F59/$B59</f>
        <v>0</v>
      </c>
      <c r="G59" s="16">
        <f>TOTWRKACT!G59/$B59</f>
        <v>0.027415706129484</v>
      </c>
      <c r="H59" s="16">
        <f>TOTWRKACT!H59/$B59</f>
        <v>3.590793206219254E-05</v>
      </c>
      <c r="I59" s="16">
        <f>TOTWRKACT!I59/$B59</f>
        <v>0.028187726668821144</v>
      </c>
      <c r="J59" s="16">
        <f>TOTWRKACT!J59/$B59</f>
        <v>0.0012747315882078352</v>
      </c>
      <c r="K59" s="16">
        <f>TOTWRKACT!K59/$B59</f>
        <v>0.0024956012783223813</v>
      </c>
      <c r="L59" s="16">
        <f>TOTWRKACT!L59/$B59</f>
        <v>0.01197529534274121</v>
      </c>
      <c r="M59" s="16">
        <f>TOTWRKACT!M59/$B59</f>
        <v>0.010718517720564473</v>
      </c>
      <c r="N59" s="16">
        <f>TOTWRKACT!N59/$B59</f>
        <v>0</v>
      </c>
      <c r="O59" s="16">
        <f>TOTWRKACT!O59/$B59</f>
        <v>0</v>
      </c>
      <c r="P59" s="16">
        <f>TOTWRKACT!P59/$B59</f>
        <v>0</v>
      </c>
      <c r="Q59" s="16">
        <f>TOTWRKACT!Q59/$B59</f>
        <v>0.0006463427771194657</v>
      </c>
    </row>
    <row r="60" spans="1:17" ht="12.75">
      <c r="A60" s="24"/>
      <c r="B60" s="170" t="s">
        <v>101</v>
      </c>
      <c r="C60" s="6" t="s">
        <v>101</v>
      </c>
      <c r="D60" s="125"/>
      <c r="E60" s="16"/>
      <c r="F60" s="16"/>
      <c r="G60" s="16"/>
      <c r="H60" s="16"/>
      <c r="I60" s="16"/>
      <c r="J60" s="16"/>
      <c r="K60" s="16"/>
      <c r="L60" s="16"/>
      <c r="M60" s="16"/>
      <c r="N60" s="16"/>
      <c r="O60" s="16"/>
      <c r="P60" s="16"/>
      <c r="Q60" s="16"/>
    </row>
    <row r="61" spans="1:17" ht="12.75">
      <c r="A61" s="24" t="s">
        <v>53</v>
      </c>
      <c r="B61" s="21">
        <f>TOTWRKACT!B61</f>
        <v>20130</v>
      </c>
      <c r="C61" s="125">
        <f>TOTWRKACT!C61/$B61</f>
        <v>0.07804272230501738</v>
      </c>
      <c r="D61" s="125">
        <f>TOTWRKACT!D61/$B61</f>
        <v>0.013462493790362642</v>
      </c>
      <c r="E61" s="16">
        <f>TOTWRKACT!E61/$B61</f>
        <v>0.005365126676602086</v>
      </c>
      <c r="F61" s="16">
        <f>TOTWRKACT!F61/$B61</f>
        <v>0.005365126676602086</v>
      </c>
      <c r="G61" s="16">
        <f>TOTWRKACT!G61/$B61</f>
        <v>0.010382513661202186</v>
      </c>
      <c r="H61" s="16">
        <f>TOTWRKACT!H61/$B61</f>
        <v>0.0003477396920019871</v>
      </c>
      <c r="I61" s="16">
        <f>TOTWRKACT!I61/$B61</f>
        <v>0.015846994535519125</v>
      </c>
      <c r="J61" s="16">
        <f>TOTWRKACT!J61/$B61</f>
        <v>0.01395926477893691</v>
      </c>
      <c r="K61" s="16">
        <f>TOTWRKACT!K61/$B61</f>
        <v>0.012568306010928962</v>
      </c>
      <c r="L61" s="16">
        <f>TOTWRKACT!L61/$B61</f>
        <v>0.0005961251862891207</v>
      </c>
      <c r="M61" s="16">
        <f>TOTWRKACT!M61/$B61</f>
        <v>0.0009438648782911078</v>
      </c>
      <c r="N61" s="16">
        <f>TOTWRKACT!N61/$B61</f>
        <v>0.0010432190760059613</v>
      </c>
      <c r="O61" s="16">
        <f>TOTWRKACT!O61/$B61</f>
        <v>0</v>
      </c>
      <c r="P61" s="16">
        <f>TOTWRKACT!P61/$B61</f>
        <v>0</v>
      </c>
      <c r="Q61" s="16">
        <f>TOTWRKACT!Q61/$B61</f>
        <v>0</v>
      </c>
    </row>
    <row r="62" spans="1:17" ht="12.75">
      <c r="A62" s="24" t="s">
        <v>54</v>
      </c>
      <c r="B62" s="21">
        <f>TOTWRKACT!B62</f>
        <v>11850</v>
      </c>
      <c r="C62" s="125">
        <f>TOTWRKACT!C62/$B62</f>
        <v>0.41358649789029533</v>
      </c>
      <c r="D62" s="125">
        <f>TOTWRKACT!D62/$B62</f>
        <v>0.290295358649789</v>
      </c>
      <c r="E62" s="16">
        <f>TOTWRKACT!E62/$B62</f>
        <v>0.003459915611814346</v>
      </c>
      <c r="F62" s="16">
        <f>TOTWRKACT!F62/$B62</f>
        <v>0</v>
      </c>
      <c r="G62" s="16">
        <f>TOTWRKACT!G62/$B62</f>
        <v>0.008945147679324894</v>
      </c>
      <c r="H62" s="16">
        <f>TOTWRKACT!H62/$B62</f>
        <v>0.000590717299578059</v>
      </c>
      <c r="I62" s="16">
        <f>TOTWRKACT!I62/$B62</f>
        <v>0.04033755274261604</v>
      </c>
      <c r="J62" s="16">
        <f>TOTWRKACT!J62/$B62</f>
        <v>0</v>
      </c>
      <c r="K62" s="16">
        <f>TOTWRKACT!K62/$B62</f>
        <v>0.06962025316455696</v>
      </c>
      <c r="L62" s="16">
        <f>TOTWRKACT!L62/$B62</f>
        <v>0</v>
      </c>
      <c r="M62" s="16">
        <f>TOTWRKACT!M62/$B62</f>
        <v>0.00016877637130801687</v>
      </c>
      <c r="N62" s="16">
        <f>TOTWRKACT!N62/$B62</f>
        <v>0</v>
      </c>
      <c r="O62" s="16">
        <f>TOTWRKACT!O62/$B62</f>
        <v>0</v>
      </c>
      <c r="P62" s="16">
        <f>TOTWRKACT!P62/$B62</f>
        <v>0</v>
      </c>
      <c r="Q62" s="16">
        <f>TOTWRKACT!Q62/$B62</f>
        <v>0.04219409282700422</v>
      </c>
    </row>
    <row r="63" spans="1:17" ht="12.75">
      <c r="A63" s="24" t="s">
        <v>55</v>
      </c>
      <c r="B63" s="21">
        <f>TOTWRKACT!B63</f>
        <v>12498</v>
      </c>
      <c r="C63" s="125">
        <f>TOTWRKACT!C63/$B63</f>
        <v>0.4157465194431109</v>
      </c>
      <c r="D63" s="125">
        <f>TOTWRKACT!D63/$B63</f>
        <v>0.22515602496399423</v>
      </c>
      <c r="E63" s="16">
        <f>TOTWRKACT!E63/$B63</f>
        <v>0</v>
      </c>
      <c r="F63" s="16">
        <f>TOTWRKACT!F63/$B63</f>
        <v>0</v>
      </c>
      <c r="G63" s="16">
        <f>TOTWRKACT!G63/$B63</f>
        <v>0.007681228996639462</v>
      </c>
      <c r="H63" s="16">
        <f>TOTWRKACT!H63/$B63</f>
        <v>0.0020003200512081934</v>
      </c>
      <c r="I63" s="16">
        <f>TOTWRKACT!I63/$B63</f>
        <v>0.04600736117778845</v>
      </c>
      <c r="J63" s="16">
        <f>TOTWRKACT!J63/$B63</f>
        <v>0</v>
      </c>
      <c r="K63" s="16">
        <f>TOTWRKACT!K63/$B63</f>
        <v>0.03888622179548728</v>
      </c>
      <c r="L63" s="16">
        <f>TOTWRKACT!L63/$B63</f>
        <v>0.00248039686349816</v>
      </c>
      <c r="M63" s="16">
        <f>TOTWRKACT!M63/$B63</f>
        <v>0.0008001280204832773</v>
      </c>
      <c r="N63" s="16">
        <f>TOTWRKACT!N63/$B63</f>
        <v>0.028004480716914706</v>
      </c>
      <c r="O63" s="16">
        <f>TOTWRKACT!O63/$B63</f>
        <v>0</v>
      </c>
      <c r="P63" s="16">
        <f>TOTWRKACT!P63/$B63</f>
        <v>0.1032965274443911</v>
      </c>
      <c r="Q63" s="16">
        <f>TOTWRKACT!Q63/$B63</f>
        <v>0.007841254600736118</v>
      </c>
    </row>
    <row r="64" spans="1:17" ht="12.75">
      <c r="A64" s="24" t="s">
        <v>56</v>
      </c>
      <c r="B64" s="21">
        <f>TOTWRKACT!B64</f>
        <v>1185</v>
      </c>
      <c r="C64" s="125">
        <f>TOTWRKACT!C64/$B64</f>
        <v>0.5628691983122363</v>
      </c>
      <c r="D64" s="125">
        <f>TOTWRKACT!D64/$B64</f>
        <v>0.14767932489451477</v>
      </c>
      <c r="E64" s="16">
        <f>TOTWRKACT!E64/$B64</f>
        <v>0.0008438818565400844</v>
      </c>
      <c r="F64" s="16">
        <f>TOTWRKACT!F64/$B64</f>
        <v>0</v>
      </c>
      <c r="G64" s="16">
        <f>TOTWRKACT!G64/$B64</f>
        <v>0</v>
      </c>
      <c r="H64" s="16">
        <f>TOTWRKACT!H64/$B64</f>
        <v>0.010970464135021098</v>
      </c>
      <c r="I64" s="16">
        <f>TOTWRKACT!I64/$B64</f>
        <v>0.05063291139240506</v>
      </c>
      <c r="J64" s="16">
        <f>TOTWRKACT!J64/$B64</f>
        <v>0.33755274261603374</v>
      </c>
      <c r="K64" s="16">
        <f>TOTWRKACT!K64/$B64</f>
        <v>0.043037974683544304</v>
      </c>
      <c r="L64" s="16">
        <f>TOTWRKACT!L64/$B64</f>
        <v>0.0033755274261603376</v>
      </c>
      <c r="M64" s="16">
        <f>TOTWRKACT!M64/$B64</f>
        <v>0.031223628691983123</v>
      </c>
      <c r="N64" s="16">
        <f>TOTWRKACT!N64/$B64</f>
        <v>0.015189873417721518</v>
      </c>
      <c r="O64" s="16">
        <f>TOTWRKACT!O64/$B64</f>
        <v>0.008438818565400843</v>
      </c>
      <c r="P64" s="16">
        <f>TOTWRKACT!P64/$B64</f>
        <v>0</v>
      </c>
      <c r="Q64" s="16">
        <f>TOTWRKACT!Q64/$B64</f>
        <v>0</v>
      </c>
    </row>
    <row r="65" spans="1:17" ht="12.75">
      <c r="A65" s="24" t="s">
        <v>57</v>
      </c>
      <c r="B65" s="21">
        <f>TOTWRKACT!B65</f>
        <v>46182</v>
      </c>
      <c r="C65" s="125">
        <f>TOTWRKACT!C65/$B65</f>
        <v>0.5666709973582781</v>
      </c>
      <c r="D65" s="125">
        <f>TOTWRKACT!D65/$B65</f>
        <v>0.15904464943051405</v>
      </c>
      <c r="E65" s="16">
        <f>TOTWRKACT!E65/$B65</f>
        <v>0</v>
      </c>
      <c r="F65" s="16">
        <f>TOTWRKACT!F65/$B65</f>
        <v>0</v>
      </c>
      <c r="G65" s="16">
        <f>TOTWRKACT!G65/$B65</f>
        <v>0.003291325624702265</v>
      </c>
      <c r="H65" s="16">
        <f>TOTWRKACT!H65/$B65</f>
        <v>0.00017322766445801395</v>
      </c>
      <c r="I65" s="16">
        <f>TOTWRKACT!I65/$B65</f>
        <v>0.1728812091290979</v>
      </c>
      <c r="J65" s="16">
        <f>TOTWRKACT!J65/$B65</f>
        <v>0.0015373955220648737</v>
      </c>
      <c r="K65" s="16">
        <f>TOTWRKACT!K65/$B65</f>
        <v>0.04317699536615997</v>
      </c>
      <c r="L65" s="16">
        <f>TOTWRKACT!L65/$B65</f>
        <v>0.03507860205274782</v>
      </c>
      <c r="M65" s="16">
        <f>TOTWRKACT!M65/$B65</f>
        <v>0</v>
      </c>
      <c r="N65" s="16">
        <f>TOTWRKACT!N65/$B65</f>
        <v>0.09057641505348404</v>
      </c>
      <c r="O65" s="16">
        <f>TOTWRKACT!O65/$B65</f>
        <v>0</v>
      </c>
      <c r="P65" s="16">
        <f>TOTWRKACT!P65/$B65</f>
        <v>0.3154908838941579</v>
      </c>
      <c r="Q65" s="16">
        <f>TOTWRKACT!Q65/$B65</f>
        <v>0.06223203845654151</v>
      </c>
    </row>
    <row r="66" spans="1:17" ht="12.75">
      <c r="A66" s="24"/>
      <c r="B66" s="170" t="s">
        <v>101</v>
      </c>
      <c r="C66" s="6" t="s">
        <v>101</v>
      </c>
      <c r="D66" s="125"/>
      <c r="E66" s="16"/>
      <c r="F66" s="16"/>
      <c r="G66" s="16"/>
      <c r="H66" s="16"/>
      <c r="I66" s="16"/>
      <c r="J66" s="16"/>
      <c r="K66" s="16"/>
      <c r="L66" s="16"/>
      <c r="M66" s="16"/>
      <c r="N66" s="16"/>
      <c r="O66" s="16"/>
      <c r="P66" s="16"/>
      <c r="Q66" s="16"/>
    </row>
    <row r="67" spans="1:17" ht="12.75">
      <c r="A67" s="24" t="s">
        <v>58</v>
      </c>
      <c r="B67" s="21">
        <f>TOTWRKACT!B67</f>
        <v>81242</v>
      </c>
      <c r="C67" s="125">
        <f>TOTWRKACT!C67/$B67</f>
        <v>0.25971787991433004</v>
      </c>
      <c r="D67" s="125">
        <f>TOTWRKACT!D67/$B67</f>
        <v>0.14899928608355284</v>
      </c>
      <c r="E67" s="16">
        <f>TOTWRKACT!E67/$B67</f>
        <v>0.0010216390536914404</v>
      </c>
      <c r="F67" s="16">
        <f>TOTWRKACT!F67/$B67</f>
        <v>0.0007262253514192167</v>
      </c>
      <c r="G67" s="16">
        <f>TOTWRKACT!G67/$B67</f>
        <v>0.006745279535215775</v>
      </c>
      <c r="H67" s="16">
        <f>TOTWRKACT!H67/$B67</f>
        <v>0</v>
      </c>
      <c r="I67" s="16">
        <f>TOTWRKACT!I67/$B67</f>
        <v>0.09790502449471948</v>
      </c>
      <c r="J67" s="16">
        <f>TOTWRKACT!J67/$B67</f>
        <v>0.006892986386351887</v>
      </c>
      <c r="K67" s="16">
        <f>TOTWRKACT!K67/$B67</f>
        <v>0.021528273553088305</v>
      </c>
      <c r="L67" s="16">
        <f>TOTWRKACT!L67/$B67</f>
        <v>0.0007016075428965314</v>
      </c>
      <c r="M67" s="16">
        <f>TOTWRKACT!M67/$B67</f>
        <v>0.006622190492602349</v>
      </c>
      <c r="N67" s="16">
        <f>TOTWRKACT!N67/$B67</f>
        <v>0.008283892567883607</v>
      </c>
      <c r="O67" s="16">
        <f>TOTWRKACT!O67/$B67</f>
        <v>0</v>
      </c>
      <c r="P67" s="16">
        <f>TOTWRKACT!P67/$B67</f>
        <v>0.03351714630363605</v>
      </c>
      <c r="Q67" s="16">
        <f>TOTWRKACT!Q67/$B67</f>
        <v>0</v>
      </c>
    </row>
    <row r="68" spans="1:17" ht="12.75">
      <c r="A68" s="24" t="s">
        <v>59</v>
      </c>
      <c r="B68" s="21">
        <f>TOTWRKACT!B68</f>
        <v>5588</v>
      </c>
      <c r="C68" s="125">
        <f>TOTWRKACT!C68/$B68</f>
        <v>0.5316750178954903</v>
      </c>
      <c r="D68" s="125">
        <f>TOTWRKACT!D68/$B68</f>
        <v>0.18396564065855406</v>
      </c>
      <c r="E68" s="16">
        <f>TOTWRKACT!E68/$B68</f>
        <v>0</v>
      </c>
      <c r="F68" s="16">
        <f>TOTWRKACT!F68/$B68</f>
        <v>0</v>
      </c>
      <c r="G68" s="16">
        <f>TOTWRKACT!G68/$B68</f>
        <v>0.01789549033643522</v>
      </c>
      <c r="H68" s="16">
        <f>TOTWRKACT!H68/$B68</f>
        <v>0.003042233357193987</v>
      </c>
      <c r="I68" s="16">
        <f>TOTWRKACT!I68/$B68</f>
        <v>0.1941660701503221</v>
      </c>
      <c r="J68" s="16">
        <f>TOTWRKACT!J68/$B68</f>
        <v>0</v>
      </c>
      <c r="K68" s="16">
        <f>TOTWRKACT!K68/$B68</f>
        <v>0.09824624194702934</v>
      </c>
      <c r="L68" s="16">
        <f>TOTWRKACT!L68/$B68</f>
        <v>0.14906943450250537</v>
      </c>
      <c r="M68" s="16">
        <f>TOTWRKACT!M68/$B68</f>
        <v>0.0010737294201861132</v>
      </c>
      <c r="N68" s="16">
        <f>TOTWRKACT!N68/$B68</f>
        <v>0.01950608446671439</v>
      </c>
      <c r="O68" s="16">
        <f>TOTWRKACT!O68/$B68</f>
        <v>0</v>
      </c>
      <c r="P68" s="16">
        <f>TOTWRKACT!P68/$B68</f>
        <v>0</v>
      </c>
      <c r="Q68" s="16">
        <f>TOTWRKACT!Q68/$B68</f>
        <v>0</v>
      </c>
    </row>
    <row r="69" spans="1:17" ht="12.75">
      <c r="A69" s="24" t="s">
        <v>60</v>
      </c>
      <c r="B69" s="21">
        <f>TOTWRKACT!B69</f>
        <v>4796</v>
      </c>
      <c r="C69" s="125">
        <f>TOTWRKACT!C69/$B69</f>
        <v>0.5344036697247706</v>
      </c>
      <c r="D69" s="125">
        <f>TOTWRKACT!D69/$B69</f>
        <v>0.21726438698915762</v>
      </c>
      <c r="E69" s="16">
        <f>TOTWRKACT!E69/$B69</f>
        <v>0</v>
      </c>
      <c r="F69" s="16">
        <f>TOTWRKACT!F69/$B69</f>
        <v>0.0004170141784820684</v>
      </c>
      <c r="G69" s="16">
        <f>TOTWRKACT!G69/$B69</f>
        <v>0.033152627189324435</v>
      </c>
      <c r="H69" s="16">
        <f>TOTWRKACT!H69/$B69</f>
        <v>0.005421184320266889</v>
      </c>
      <c r="I69" s="16">
        <f>TOTWRKACT!I69/$B69</f>
        <v>0.06713928273561301</v>
      </c>
      <c r="J69" s="16">
        <f>TOTWRKACT!J69/$B69</f>
        <v>0</v>
      </c>
      <c r="K69" s="16">
        <f>TOTWRKACT!K69/$B69</f>
        <v>0.011050875729774812</v>
      </c>
      <c r="L69" s="16">
        <f>TOTWRKACT!L69/$B69</f>
        <v>0.06859883236030025</v>
      </c>
      <c r="M69" s="16">
        <f>TOTWRKACT!M69/$B69</f>
        <v>0</v>
      </c>
      <c r="N69" s="16">
        <f>TOTWRKACT!N69/$B69</f>
        <v>0.06922435362802336</v>
      </c>
      <c r="O69" s="16">
        <f>TOTWRKACT!O69/$B69</f>
        <v>0</v>
      </c>
      <c r="P69" s="16">
        <f>TOTWRKACT!P69/$B69</f>
        <v>0</v>
      </c>
      <c r="Q69" s="16">
        <f>TOTWRKACT!Q69/$B69</f>
        <v>0.23748957464553794</v>
      </c>
    </row>
    <row r="70" spans="1:17" ht="12.75">
      <c r="A70" s="24" t="s">
        <v>61</v>
      </c>
      <c r="B70" s="170">
        <f>TOTWRKACT!B70</f>
        <v>553</v>
      </c>
      <c r="C70" s="125">
        <f>TOTWRKACT!C70/$B70</f>
        <v>0.17540687160940324</v>
      </c>
      <c r="D70" s="125">
        <f>TOTWRKACT!D70/$B70</f>
        <v>0.007233273056057866</v>
      </c>
      <c r="E70" s="16">
        <f>TOTWRKACT!E70/$B70</f>
        <v>0</v>
      </c>
      <c r="F70" s="16">
        <f>TOTWRKACT!F70/$B70</f>
        <v>0</v>
      </c>
      <c r="G70" s="16">
        <f>TOTWRKACT!G70/$B70</f>
        <v>0</v>
      </c>
      <c r="H70" s="16">
        <f>TOTWRKACT!H70/$B70</f>
        <v>0.04159132007233273</v>
      </c>
      <c r="I70" s="16">
        <f>TOTWRKACT!I70/$B70</f>
        <v>0.003616636528028933</v>
      </c>
      <c r="J70" s="16">
        <f>TOTWRKACT!J70/$B70</f>
        <v>0.12477396021699819</v>
      </c>
      <c r="K70" s="16">
        <f>TOTWRKACT!K70/$B70</f>
        <v>0</v>
      </c>
      <c r="L70" s="16">
        <f>TOTWRKACT!L70/$B70</f>
        <v>0.0108499095840868</v>
      </c>
      <c r="M70" s="16">
        <f>TOTWRKACT!M70/$B70</f>
        <v>0.0018083182640144665</v>
      </c>
      <c r="N70" s="16">
        <f>TOTWRKACT!N70/$B70</f>
        <v>0.0054249547920434</v>
      </c>
      <c r="O70" s="16">
        <f>TOTWRKACT!O70/$B70</f>
        <v>0.018083182640144666</v>
      </c>
      <c r="P70" s="16">
        <f>TOTWRKACT!P70/$B70</f>
        <v>0</v>
      </c>
      <c r="Q70" s="16">
        <f>TOTWRKACT!Q70/$B70</f>
        <v>0.003616636528028933</v>
      </c>
    </row>
    <row r="71" spans="1:17" ht="12.75">
      <c r="A71" s="24" t="s">
        <v>62</v>
      </c>
      <c r="B71" s="21">
        <f>TOTWRKACT!B71</f>
        <v>18188</v>
      </c>
      <c r="C71" s="125">
        <f>TOTWRKACT!C71/$B71</f>
        <v>0.34500769738288983</v>
      </c>
      <c r="D71" s="125">
        <f>TOTWRKACT!D71/$B71</f>
        <v>0.2319661315152848</v>
      </c>
      <c r="E71" s="16">
        <f>TOTWRKACT!E71/$B71</f>
        <v>0.002419177479656917</v>
      </c>
      <c r="F71" s="16">
        <f>TOTWRKACT!F71/$B71</f>
        <v>0</v>
      </c>
      <c r="G71" s="16">
        <f>TOTWRKACT!G71/$B71</f>
        <v>0.01621948537497251</v>
      </c>
      <c r="H71" s="16">
        <f>TOTWRKACT!H71/$B71</f>
        <v>0.0041785792830437655</v>
      </c>
      <c r="I71" s="16">
        <f>TOTWRKACT!I71/$B71</f>
        <v>0.14124697602815042</v>
      </c>
      <c r="J71" s="16">
        <f>TOTWRKACT!J71/$B71</f>
        <v>0</v>
      </c>
      <c r="K71" s="16">
        <f>TOTWRKACT!K71/$B71</f>
        <v>0.0021442709478777214</v>
      </c>
      <c r="L71" s="16">
        <f>TOTWRKACT!L71/$B71</f>
        <v>0.012095887398284584</v>
      </c>
      <c r="M71" s="16">
        <f>TOTWRKACT!M71/$B71</f>
        <v>0.004398504508467121</v>
      </c>
      <c r="N71" s="16">
        <f>TOTWRKACT!N71/$B71</f>
        <v>0.0004398504508467121</v>
      </c>
      <c r="O71" s="16">
        <f>TOTWRKACT!O71/$B71</f>
        <v>0</v>
      </c>
      <c r="P71" s="16">
        <f>TOTWRKACT!P71/$B71</f>
        <v>0</v>
      </c>
      <c r="Q71" s="16">
        <f>TOTWRKACT!Q71/$B71</f>
        <v>0</v>
      </c>
    </row>
    <row r="72" spans="1:17" ht="12.75">
      <c r="A72" s="24"/>
      <c r="B72" s="170" t="s">
        <v>101</v>
      </c>
      <c r="C72" s="6" t="s">
        <v>101</v>
      </c>
      <c r="D72" s="125"/>
      <c r="E72" s="16"/>
      <c r="F72" s="16"/>
      <c r="G72" s="16"/>
      <c r="H72" s="16"/>
      <c r="I72" s="16"/>
      <c r="J72" s="16"/>
      <c r="K72" s="16"/>
      <c r="L72" s="16"/>
      <c r="M72" s="16"/>
      <c r="N72" s="16"/>
      <c r="O72" s="16"/>
      <c r="P72" s="16"/>
      <c r="Q72" s="16"/>
    </row>
    <row r="73" spans="1:17" ht="12.75">
      <c r="A73" s="24" t="s">
        <v>63</v>
      </c>
      <c r="B73" s="21">
        <f>TOTWRKACT!B73</f>
        <v>42022</v>
      </c>
      <c r="C73" s="125">
        <f>TOTWRKACT!C73/$B73</f>
        <v>0.8292799010042359</v>
      </c>
      <c r="D73" s="125">
        <f>TOTWRKACT!D73/$B73</f>
        <v>0.26110132787587453</v>
      </c>
      <c r="E73" s="16">
        <f>TOTWRKACT!E73/$B73</f>
        <v>0.01520632049878635</v>
      </c>
      <c r="F73" s="16">
        <f>TOTWRKACT!F73/$B73</f>
        <v>0.044928846794536195</v>
      </c>
      <c r="G73" s="16">
        <f>TOTWRKACT!G73/$B73</f>
        <v>0.01354052639093808</v>
      </c>
      <c r="H73" s="16">
        <f>TOTWRKACT!H73/$B73</f>
        <v>0.0013564323449621626</v>
      </c>
      <c r="I73" s="16">
        <f>TOTWRKACT!I73/$B73</f>
        <v>0.15004045499976204</v>
      </c>
      <c r="J73" s="16">
        <f>TOTWRKACT!J73/$B73</f>
        <v>0.3990290800057113</v>
      </c>
      <c r="K73" s="16">
        <f>TOTWRKACT!K73/$B73</f>
        <v>0.018918661653419638</v>
      </c>
      <c r="L73" s="16">
        <f>TOTWRKACT!L73/$B73</f>
        <v>0.0561372614344867</v>
      </c>
      <c r="M73" s="16">
        <f>TOTWRKACT!M73/$B73</f>
        <v>0.010637285231545382</v>
      </c>
      <c r="N73" s="16">
        <f>TOTWRKACT!N73/$B73</f>
        <v>0.045380990909523584</v>
      </c>
      <c r="O73" s="16">
        <f>TOTWRKACT!O73/$B73</f>
        <v>2.3797058683546713E-05</v>
      </c>
      <c r="P73" s="16">
        <f>TOTWRKACT!P73/$B73</f>
        <v>0</v>
      </c>
      <c r="Q73" s="16">
        <f>TOTWRKACT!Q73/$B73</f>
        <v>0.1748369901480177</v>
      </c>
    </row>
    <row r="74" spans="1:17" ht="12.75">
      <c r="A74" s="24" t="s">
        <v>64</v>
      </c>
      <c r="B74" s="21">
        <f>TOTWRKACT!B74</f>
        <v>13405</v>
      </c>
      <c r="C74" s="125">
        <f>TOTWRKACT!C74/$B74</f>
        <v>0.2777321894815367</v>
      </c>
      <c r="D74" s="125">
        <f>TOTWRKACT!D74/$B74</f>
        <v>0.09936590824319284</v>
      </c>
      <c r="E74" s="16">
        <f>TOTWRKACT!E74/$B74</f>
        <v>0.00029839612085042893</v>
      </c>
      <c r="F74" s="16">
        <f>TOTWRKACT!F74/$B74</f>
        <v>0.0017903767251025737</v>
      </c>
      <c r="G74" s="16">
        <f>TOTWRKACT!G74/$B74</f>
        <v>0.041626258858634836</v>
      </c>
      <c r="H74" s="16">
        <f>TOTWRKACT!H74/$B74</f>
        <v>0.0005221932114882506</v>
      </c>
      <c r="I74" s="16">
        <f>TOTWRKACT!I74/$B74</f>
        <v>0.027601641178664676</v>
      </c>
      <c r="J74" s="16">
        <f>TOTWRKACT!J74/$B74</f>
        <v>0.03774710928757926</v>
      </c>
      <c r="K74" s="16">
        <f>TOTWRKACT!K74/$B74</f>
        <v>0.060798209623274896</v>
      </c>
      <c r="L74" s="16">
        <f>TOTWRKACT!L74/$B74</f>
        <v>0</v>
      </c>
      <c r="M74" s="16">
        <f>TOTWRKACT!M74/$B74</f>
        <v>0.003207758299142111</v>
      </c>
      <c r="N74" s="16">
        <f>TOTWRKACT!N74/$B74</f>
        <v>0.02588586348377471</v>
      </c>
      <c r="O74" s="16">
        <f>TOTWRKACT!O74/$B74</f>
        <v>0</v>
      </c>
      <c r="P74" s="16">
        <f>TOTWRKACT!P74/$B74</f>
        <v>0</v>
      </c>
      <c r="Q74" s="16">
        <f>TOTWRKACT!Q74/$B74</f>
        <v>0</v>
      </c>
    </row>
    <row r="75" spans="1:17" ht="12.75">
      <c r="A75" s="24" t="s">
        <v>65</v>
      </c>
      <c r="B75" s="21">
        <f>TOTWRKACT!B75</f>
        <v>8542</v>
      </c>
      <c r="C75" s="125">
        <f>TOTWRKACT!C75/$B75</f>
        <v>0.850386326387263</v>
      </c>
      <c r="D75" s="125">
        <f>TOTWRKACT!D75/$B75</f>
        <v>0.0705923671271365</v>
      </c>
      <c r="E75" s="16">
        <f>TOTWRKACT!E75/$B75</f>
        <v>0.00023413720440177945</v>
      </c>
      <c r="F75" s="16">
        <f>TOTWRKACT!F75/$B75</f>
        <v>0</v>
      </c>
      <c r="G75" s="16">
        <f>TOTWRKACT!G75/$B75</f>
        <v>0.5440177944275345</v>
      </c>
      <c r="H75" s="16">
        <f>TOTWRKACT!H75/$B75</f>
        <v>0.00011706860220088972</v>
      </c>
      <c r="I75" s="16">
        <f>TOTWRKACT!I75/$B75</f>
        <v>0.16811051276047764</v>
      </c>
      <c r="J75" s="16">
        <f>TOTWRKACT!J75/$B75</f>
        <v>0.05420276281901194</v>
      </c>
      <c r="K75" s="16">
        <f>TOTWRKACT!K75/$B75</f>
        <v>0.002458440646218684</v>
      </c>
      <c r="L75" s="16">
        <f>TOTWRKACT!L75/$B75</f>
        <v>0.27206743151486773</v>
      </c>
      <c r="M75" s="16">
        <f>TOTWRKACT!M75/$B75</f>
        <v>0.2712479512994615</v>
      </c>
      <c r="N75" s="16">
        <f>TOTWRKACT!N75/$B75</f>
        <v>0.14376024350269256</v>
      </c>
      <c r="O75" s="16">
        <f>TOTWRKACT!O75/$B75</f>
        <v>0</v>
      </c>
      <c r="P75" s="16">
        <f>TOTWRKACT!P75/$B75</f>
        <v>0</v>
      </c>
      <c r="Q75" s="16">
        <f>TOTWRKACT!Q75/$B75</f>
        <v>0</v>
      </c>
    </row>
    <row r="76" spans="1:17" ht="13.5" thickBot="1">
      <c r="A76" s="25" t="s">
        <v>66</v>
      </c>
      <c r="B76" s="61">
        <f>TOTWRKACT!B76</f>
        <v>136</v>
      </c>
      <c r="C76" s="125">
        <f>TOTWRKACT!C76/$B76</f>
        <v>0.6838235294117647</v>
      </c>
      <c r="D76" s="128">
        <f>TOTWRKACT!D76/$B76</f>
        <v>0.18382352941176472</v>
      </c>
      <c r="E76" s="73">
        <f>TOTWRKACT!E76/$B76</f>
        <v>0.007352941176470588</v>
      </c>
      <c r="F76" s="73">
        <f>TOTWRKACT!F76/$B76</f>
        <v>0</v>
      </c>
      <c r="G76" s="73">
        <f>TOTWRKACT!G76/$B76</f>
        <v>0.47794117647058826</v>
      </c>
      <c r="H76" s="73">
        <f>TOTWRKACT!H76/$B76</f>
        <v>0.007352941176470588</v>
      </c>
      <c r="I76" s="73">
        <f>TOTWRKACT!I76/$B76</f>
        <v>0.16911764705882354</v>
      </c>
      <c r="J76" s="73">
        <f>TOTWRKACT!J76/$B76</f>
        <v>0</v>
      </c>
      <c r="K76" s="73">
        <f>TOTWRKACT!K76/$B76</f>
        <v>0.022058823529411766</v>
      </c>
      <c r="L76" s="73">
        <f>TOTWRKACT!L76/$B76</f>
        <v>0</v>
      </c>
      <c r="M76" s="73">
        <f>TOTWRKACT!M76/$B76</f>
        <v>0</v>
      </c>
      <c r="N76" s="73">
        <f>TOTWRKACT!N76/$B76</f>
        <v>0.051470588235294115</v>
      </c>
      <c r="O76" s="73">
        <f>TOTWRKACT!O76/$B76</f>
        <v>0</v>
      </c>
      <c r="P76" s="73">
        <f>TOTWRKACT!P76/$B76</f>
        <v>0</v>
      </c>
      <c r="Q76" s="73">
        <f>TOTWRKACT!Q76/$B76</f>
        <v>0</v>
      </c>
    </row>
    <row r="77" ht="12.75">
      <c r="A77" t="s">
        <v>162</v>
      </c>
    </row>
    <row r="79" ht="12.75">
      <c r="A79" t="s">
        <v>365</v>
      </c>
    </row>
  </sheetData>
  <mergeCells count="4">
    <mergeCell ref="C7:O7"/>
    <mergeCell ref="A2:P2"/>
    <mergeCell ref="A3:P3"/>
    <mergeCell ref="A4:P4"/>
  </mergeCells>
  <printOptions horizontalCentered="1" verticalCentered="1"/>
  <pageMargins left="0.25" right="0.25" top="0.25" bottom="0.25" header="0.5" footer="0.5"/>
  <pageSetup fitToHeight="1" fitToWidth="1" horizontalDpi="600" verticalDpi="600" orientation="landscape" scale="58" r:id="rId1"/>
</worksheet>
</file>

<file path=xl/worksheets/sheet14.xml><?xml version="1.0" encoding="utf-8"?>
<worksheet xmlns="http://schemas.openxmlformats.org/spreadsheetml/2006/main" xmlns:r="http://schemas.openxmlformats.org/officeDocument/2006/relationships">
  <sheetPr>
    <pageSetUpPr fitToPage="1"/>
  </sheetPr>
  <dimension ref="A1:P63"/>
  <sheetViews>
    <sheetView workbookViewId="0" topLeftCell="A1">
      <selection activeCell="A2" sqref="A2:P2"/>
    </sheetView>
  </sheetViews>
  <sheetFormatPr defaultColWidth="9.140625" defaultRowHeight="12.75"/>
  <cols>
    <col min="1" max="1" width="18.57421875" style="0" customWidth="1"/>
    <col min="2" max="2" width="14.140625" style="0" customWidth="1"/>
    <col min="3" max="3" width="12.28125" style="0" customWidth="1"/>
    <col min="4" max="4" width="11.421875" style="0" customWidth="1"/>
    <col min="5" max="5" width="12.8515625" style="0" customWidth="1"/>
    <col min="6" max="6" width="12.140625" style="0" customWidth="1"/>
    <col min="7" max="7" width="13.140625" style="0" customWidth="1"/>
    <col min="8" max="8" width="12.28125" style="0" customWidth="1"/>
    <col min="9" max="9" width="13.8515625" style="0" customWidth="1"/>
    <col min="10" max="10" width="11.8515625" style="0" customWidth="1"/>
    <col min="11" max="11" width="12.28125" style="0" customWidth="1"/>
    <col min="12" max="12" width="12.7109375" style="0" customWidth="1"/>
    <col min="13" max="13" width="10.57421875" style="0" customWidth="1"/>
    <col min="14" max="14" width="12.7109375" style="0" customWidth="1"/>
    <col min="15" max="15" width="12.28125" style="0" customWidth="1"/>
    <col min="16" max="16" width="11.57421875" style="0" customWidth="1"/>
  </cols>
  <sheetData>
    <row r="1" spans="1:16" ht="12.75">
      <c r="A1" s="242" t="s">
        <v>0</v>
      </c>
      <c r="B1" s="242"/>
      <c r="C1" s="242"/>
      <c r="D1" s="242"/>
      <c r="E1" s="242"/>
      <c r="F1" s="242"/>
      <c r="G1" s="242"/>
      <c r="H1" s="242"/>
      <c r="I1" s="242"/>
      <c r="J1" s="242"/>
      <c r="K1" s="242"/>
      <c r="L1" s="242"/>
      <c r="M1" s="242"/>
      <c r="N1" s="242"/>
      <c r="O1" s="242"/>
      <c r="P1" s="22" t="s">
        <v>386</v>
      </c>
    </row>
    <row r="2" spans="1:16" ht="15.75">
      <c r="A2" s="227" t="s">
        <v>405</v>
      </c>
      <c r="B2" s="227"/>
      <c r="C2" s="227"/>
      <c r="D2" s="227"/>
      <c r="E2" s="227"/>
      <c r="F2" s="227"/>
      <c r="G2" s="227"/>
      <c r="H2" s="227"/>
      <c r="I2" s="227"/>
      <c r="J2" s="227"/>
      <c r="K2" s="227"/>
      <c r="L2" s="227"/>
      <c r="M2" s="227"/>
      <c r="N2" s="227"/>
      <c r="O2" s="227"/>
      <c r="P2" s="227"/>
    </row>
    <row r="3" spans="1:16" ht="15.75">
      <c r="A3" s="227" t="s">
        <v>368</v>
      </c>
      <c r="B3" s="227"/>
      <c r="C3" s="227"/>
      <c r="D3" s="227"/>
      <c r="E3" s="227"/>
      <c r="F3" s="227"/>
      <c r="G3" s="227"/>
      <c r="H3" s="227"/>
      <c r="I3" s="227"/>
      <c r="J3" s="227"/>
      <c r="K3" s="227"/>
      <c r="L3" s="227"/>
      <c r="M3" s="227"/>
      <c r="N3" s="227"/>
      <c r="O3" s="227"/>
      <c r="P3" s="227"/>
    </row>
    <row r="4" ht="13.5" thickBot="1"/>
    <row r="5" spans="1:16" ht="39.75" thickBot="1">
      <c r="A5" s="193" t="s">
        <v>369</v>
      </c>
      <c r="B5" s="194" t="s">
        <v>370</v>
      </c>
      <c r="C5" s="195" t="s">
        <v>371</v>
      </c>
      <c r="D5" s="195" t="s">
        <v>372</v>
      </c>
      <c r="E5" s="195" t="s">
        <v>373</v>
      </c>
      <c r="F5" s="195" t="s">
        <v>374</v>
      </c>
      <c r="G5" s="195" t="s">
        <v>375</v>
      </c>
      <c r="H5" s="195" t="s">
        <v>376</v>
      </c>
      <c r="I5" s="195" t="s">
        <v>377</v>
      </c>
      <c r="J5" s="195" t="s">
        <v>378</v>
      </c>
      <c r="K5" s="195" t="s">
        <v>379</v>
      </c>
      <c r="L5" s="195" t="s">
        <v>380</v>
      </c>
      <c r="M5" s="187" t="s">
        <v>381</v>
      </c>
      <c r="N5" s="187" t="s">
        <v>382</v>
      </c>
      <c r="O5" s="187" t="s">
        <v>383</v>
      </c>
      <c r="P5" s="187" t="s">
        <v>384</v>
      </c>
    </row>
    <row r="6" spans="1:16" ht="15">
      <c r="A6" s="23" t="s">
        <v>7</v>
      </c>
      <c r="B6" s="196">
        <f>SUM(B8:B61)</f>
        <v>8417067</v>
      </c>
      <c r="C6" s="196">
        <f aca="true" t="shared" si="0" ref="C6:P6">SUM(C8:C61)</f>
        <v>49830</v>
      </c>
      <c r="D6" s="196">
        <f t="shared" si="0"/>
        <v>76081</v>
      </c>
      <c r="E6" s="196">
        <f t="shared" si="0"/>
        <v>1084352</v>
      </c>
      <c r="F6" s="196">
        <f t="shared" si="0"/>
        <v>33918</v>
      </c>
      <c r="G6" s="196">
        <f t="shared" si="0"/>
        <v>1448380</v>
      </c>
      <c r="H6" s="196">
        <f t="shared" si="0"/>
        <v>778209</v>
      </c>
      <c r="I6" s="196">
        <f t="shared" si="0"/>
        <v>1192791</v>
      </c>
      <c r="J6" s="196">
        <f t="shared" si="0"/>
        <v>257930</v>
      </c>
      <c r="K6" s="196">
        <f t="shared" si="0"/>
        <v>203350</v>
      </c>
      <c r="L6" s="196">
        <f t="shared" si="0"/>
        <v>530688</v>
      </c>
      <c r="M6" s="196">
        <f t="shared" si="0"/>
        <v>1497</v>
      </c>
      <c r="N6" s="196">
        <f t="shared" si="0"/>
        <v>904364</v>
      </c>
      <c r="O6" s="196">
        <f t="shared" si="0"/>
        <v>623034</v>
      </c>
      <c r="P6" s="197">
        <f t="shared" si="0"/>
        <v>15601478</v>
      </c>
    </row>
    <row r="7" spans="1:16" ht="15">
      <c r="A7" s="24"/>
      <c r="B7" s="198"/>
      <c r="C7" s="198"/>
      <c r="D7" s="198"/>
      <c r="E7" s="198"/>
      <c r="F7" s="198"/>
      <c r="G7" s="198"/>
      <c r="H7" s="198"/>
      <c r="I7" s="198"/>
      <c r="J7" s="198"/>
      <c r="K7" s="198"/>
      <c r="L7" s="198"/>
      <c r="M7" s="198"/>
      <c r="N7" s="198"/>
      <c r="O7" s="198"/>
      <c r="P7" s="10"/>
    </row>
    <row r="8" spans="1:16" ht="15">
      <c r="A8" s="24" t="s">
        <v>8</v>
      </c>
      <c r="B8" s="199">
        <v>59218</v>
      </c>
      <c r="C8" s="198">
        <v>1171</v>
      </c>
      <c r="D8" s="198">
        <v>4009</v>
      </c>
      <c r="E8" s="198">
        <v>4322</v>
      </c>
      <c r="F8" s="198">
        <v>65</v>
      </c>
      <c r="G8" s="198">
        <v>21342</v>
      </c>
      <c r="H8" s="198">
        <v>363</v>
      </c>
      <c r="I8" s="198">
        <v>10454</v>
      </c>
      <c r="J8" s="198">
        <v>1</v>
      </c>
      <c r="K8" s="198">
        <v>0</v>
      </c>
      <c r="L8" s="198">
        <v>7099</v>
      </c>
      <c r="M8" s="198">
        <v>0</v>
      </c>
      <c r="N8" s="198">
        <v>0</v>
      </c>
      <c r="O8" s="198">
        <v>2429</v>
      </c>
      <c r="P8" s="200">
        <v>110472</v>
      </c>
    </row>
    <row r="9" spans="1:16" ht="15">
      <c r="A9" s="24" t="s">
        <v>9</v>
      </c>
      <c r="B9" s="198">
        <v>52120</v>
      </c>
      <c r="C9" s="198">
        <v>0</v>
      </c>
      <c r="D9" s="198">
        <v>0</v>
      </c>
      <c r="E9" s="198">
        <v>566</v>
      </c>
      <c r="F9" s="198">
        <v>449</v>
      </c>
      <c r="G9" s="198">
        <v>9174</v>
      </c>
      <c r="H9" s="198">
        <v>2705</v>
      </c>
      <c r="I9" s="198">
        <v>11646</v>
      </c>
      <c r="J9" s="198">
        <v>0</v>
      </c>
      <c r="K9" s="198">
        <v>0</v>
      </c>
      <c r="L9" s="198">
        <v>1070</v>
      </c>
      <c r="M9" s="198">
        <v>0</v>
      </c>
      <c r="N9" s="198">
        <v>0</v>
      </c>
      <c r="O9" s="198">
        <v>6717</v>
      </c>
      <c r="P9" s="200">
        <v>84446</v>
      </c>
    </row>
    <row r="10" spans="1:16" ht="15">
      <c r="A10" s="24" t="s">
        <v>12</v>
      </c>
      <c r="B10" s="198">
        <v>179485</v>
      </c>
      <c r="C10" s="198">
        <v>0</v>
      </c>
      <c r="D10" s="198">
        <v>1</v>
      </c>
      <c r="E10" s="198">
        <v>22758</v>
      </c>
      <c r="F10" s="198">
        <v>133</v>
      </c>
      <c r="G10" s="198">
        <v>23960</v>
      </c>
      <c r="H10" s="198">
        <v>1143</v>
      </c>
      <c r="I10" s="198">
        <v>11799</v>
      </c>
      <c r="J10" s="198">
        <v>419</v>
      </c>
      <c r="K10" s="198">
        <v>351</v>
      </c>
      <c r="L10" s="198">
        <v>3950</v>
      </c>
      <c r="M10" s="198">
        <v>0</v>
      </c>
      <c r="N10" s="198">
        <v>0</v>
      </c>
      <c r="O10" s="198">
        <v>0</v>
      </c>
      <c r="P10" s="200">
        <v>243999</v>
      </c>
    </row>
    <row r="11" spans="1:16" ht="15">
      <c r="A11" s="24" t="s">
        <v>14</v>
      </c>
      <c r="B11" s="198">
        <v>23374</v>
      </c>
      <c r="C11" s="198">
        <v>660</v>
      </c>
      <c r="D11" s="198">
        <v>568</v>
      </c>
      <c r="E11" s="198">
        <v>3939</v>
      </c>
      <c r="F11" s="198">
        <v>232</v>
      </c>
      <c r="G11" s="198">
        <v>11370</v>
      </c>
      <c r="H11" s="198">
        <v>202</v>
      </c>
      <c r="I11" s="198">
        <v>18239</v>
      </c>
      <c r="J11" s="198">
        <v>2197</v>
      </c>
      <c r="K11" s="198">
        <v>829</v>
      </c>
      <c r="L11" s="198">
        <v>2675</v>
      </c>
      <c r="M11" s="198">
        <v>0</v>
      </c>
      <c r="N11" s="198">
        <v>200</v>
      </c>
      <c r="O11" s="198">
        <v>1026</v>
      </c>
      <c r="P11" s="200">
        <v>65513</v>
      </c>
    </row>
    <row r="12" spans="1:16" ht="15">
      <c r="A12" s="24" t="s">
        <v>15</v>
      </c>
      <c r="B12" s="198">
        <v>2034161</v>
      </c>
      <c r="C12" s="198">
        <v>7913</v>
      </c>
      <c r="D12" s="198">
        <v>15285</v>
      </c>
      <c r="E12" s="198">
        <v>31293</v>
      </c>
      <c r="F12" s="198">
        <v>15128</v>
      </c>
      <c r="G12" s="198">
        <v>267313</v>
      </c>
      <c r="H12" s="198">
        <v>30313</v>
      </c>
      <c r="I12" s="198">
        <v>157576</v>
      </c>
      <c r="J12" s="198">
        <v>3186</v>
      </c>
      <c r="K12" s="198">
        <v>30542</v>
      </c>
      <c r="L12" s="198">
        <v>77439</v>
      </c>
      <c r="M12" s="198">
        <v>395</v>
      </c>
      <c r="N12" s="198">
        <v>17302</v>
      </c>
      <c r="O12" s="198">
        <v>54833</v>
      </c>
      <c r="P12" s="200">
        <v>2742679</v>
      </c>
    </row>
    <row r="13" spans="1:16" ht="15">
      <c r="A13" s="24" t="s">
        <v>17</v>
      </c>
      <c r="B13" s="198">
        <v>41118</v>
      </c>
      <c r="C13" s="198">
        <v>14</v>
      </c>
      <c r="D13" s="198">
        <v>1826</v>
      </c>
      <c r="E13" s="198">
        <v>6835</v>
      </c>
      <c r="F13" s="198">
        <v>612</v>
      </c>
      <c r="G13" s="198">
        <v>6687</v>
      </c>
      <c r="H13" s="198">
        <v>10742</v>
      </c>
      <c r="I13" s="198">
        <v>14115</v>
      </c>
      <c r="J13" s="198">
        <v>0</v>
      </c>
      <c r="K13" s="198">
        <v>4370</v>
      </c>
      <c r="L13" s="198">
        <v>5194</v>
      </c>
      <c r="M13" s="198">
        <v>26</v>
      </c>
      <c r="N13" s="198">
        <v>0</v>
      </c>
      <c r="O13" s="198">
        <v>0</v>
      </c>
      <c r="P13" s="200">
        <v>91538</v>
      </c>
    </row>
    <row r="14" spans="1:16" ht="15">
      <c r="A14" s="24" t="s">
        <v>18</v>
      </c>
      <c r="B14" s="198">
        <v>107228</v>
      </c>
      <c r="C14" s="198">
        <v>4914</v>
      </c>
      <c r="D14" s="198">
        <v>862</v>
      </c>
      <c r="E14" s="198">
        <v>0</v>
      </c>
      <c r="F14" s="198">
        <v>485</v>
      </c>
      <c r="G14" s="198">
        <v>6148</v>
      </c>
      <c r="H14" s="198">
        <v>399</v>
      </c>
      <c r="I14" s="198">
        <v>15733</v>
      </c>
      <c r="J14" s="198">
        <v>1192</v>
      </c>
      <c r="K14" s="198">
        <v>8041</v>
      </c>
      <c r="L14" s="198">
        <v>565</v>
      </c>
      <c r="M14" s="198">
        <v>0</v>
      </c>
      <c r="N14" s="198">
        <v>0</v>
      </c>
      <c r="O14" s="198">
        <v>38647</v>
      </c>
      <c r="P14" s="200">
        <v>184214</v>
      </c>
    </row>
    <row r="15" spans="1:16" ht="15">
      <c r="A15" s="24" t="s">
        <v>19</v>
      </c>
      <c r="B15" s="198">
        <v>11408</v>
      </c>
      <c r="C15" s="198">
        <v>0</v>
      </c>
      <c r="D15" s="198">
        <v>0</v>
      </c>
      <c r="E15" s="198">
        <v>4213</v>
      </c>
      <c r="F15" s="198">
        <v>0</v>
      </c>
      <c r="G15" s="198">
        <v>0</v>
      </c>
      <c r="H15" s="198">
        <v>0</v>
      </c>
      <c r="I15" s="198">
        <v>0</v>
      </c>
      <c r="J15" s="198">
        <v>0</v>
      </c>
      <c r="K15" s="198">
        <v>124</v>
      </c>
      <c r="L15" s="198">
        <v>208</v>
      </c>
      <c r="M15" s="198">
        <v>0</v>
      </c>
      <c r="N15" s="198">
        <v>6</v>
      </c>
      <c r="O15" s="198">
        <v>0</v>
      </c>
      <c r="P15" s="200">
        <v>15959</v>
      </c>
    </row>
    <row r="16" spans="1:16" ht="15">
      <c r="A16" s="24" t="s">
        <v>20</v>
      </c>
      <c r="B16" s="198">
        <v>55991</v>
      </c>
      <c r="C16" s="198">
        <v>0</v>
      </c>
      <c r="D16" s="198">
        <v>0</v>
      </c>
      <c r="E16" s="198">
        <v>1304</v>
      </c>
      <c r="F16" s="198">
        <v>373</v>
      </c>
      <c r="G16" s="198">
        <v>8046</v>
      </c>
      <c r="H16" s="198">
        <v>0</v>
      </c>
      <c r="I16" s="198">
        <v>3381</v>
      </c>
      <c r="J16" s="198">
        <v>4</v>
      </c>
      <c r="K16" s="198">
        <v>398</v>
      </c>
      <c r="L16" s="198">
        <v>0</v>
      </c>
      <c r="M16" s="198">
        <v>0</v>
      </c>
      <c r="N16" s="198">
        <v>0</v>
      </c>
      <c r="O16" s="198">
        <v>939</v>
      </c>
      <c r="P16" s="200">
        <v>70438</v>
      </c>
    </row>
    <row r="17" spans="1:16" ht="15">
      <c r="A17" s="24" t="s">
        <v>21</v>
      </c>
      <c r="B17" s="198">
        <v>99874</v>
      </c>
      <c r="C17" s="198">
        <v>1804</v>
      </c>
      <c r="D17" s="198">
        <v>3366</v>
      </c>
      <c r="E17" s="198">
        <v>14867</v>
      </c>
      <c r="F17" s="198">
        <v>0</v>
      </c>
      <c r="G17" s="198">
        <v>26896</v>
      </c>
      <c r="H17" s="198">
        <v>20047</v>
      </c>
      <c r="I17" s="198">
        <v>40392</v>
      </c>
      <c r="J17" s="198">
        <v>1364</v>
      </c>
      <c r="K17" s="198">
        <v>5871</v>
      </c>
      <c r="L17" s="198">
        <v>25226</v>
      </c>
      <c r="M17" s="198">
        <v>0</v>
      </c>
      <c r="N17" s="198">
        <v>0</v>
      </c>
      <c r="O17" s="198">
        <v>0</v>
      </c>
      <c r="P17" s="200">
        <v>239708</v>
      </c>
    </row>
    <row r="18" spans="1:16" ht="15">
      <c r="A18" s="24" t="s">
        <v>23</v>
      </c>
      <c r="B18" s="198">
        <v>42703</v>
      </c>
      <c r="C18" s="198">
        <v>136</v>
      </c>
      <c r="D18" s="198">
        <v>237</v>
      </c>
      <c r="E18" s="198">
        <v>5811</v>
      </c>
      <c r="F18" s="198">
        <v>1636</v>
      </c>
      <c r="G18" s="198">
        <v>4179</v>
      </c>
      <c r="H18" s="198">
        <v>8630</v>
      </c>
      <c r="I18" s="198">
        <v>33989</v>
      </c>
      <c r="J18" s="198">
        <v>725</v>
      </c>
      <c r="K18" s="198">
        <v>349</v>
      </c>
      <c r="L18" s="198">
        <v>11221</v>
      </c>
      <c r="M18" s="198">
        <v>25</v>
      </c>
      <c r="N18" s="198">
        <v>0</v>
      </c>
      <c r="O18" s="198">
        <v>17173</v>
      </c>
      <c r="P18" s="200">
        <v>126814</v>
      </c>
    </row>
    <row r="19" spans="1:16" ht="15">
      <c r="A19" s="24" t="s">
        <v>24</v>
      </c>
      <c r="B19" s="198" t="s">
        <v>264</v>
      </c>
      <c r="C19" s="198" t="s">
        <v>264</v>
      </c>
      <c r="D19" s="198" t="s">
        <v>264</v>
      </c>
      <c r="E19" s="198" t="s">
        <v>264</v>
      </c>
      <c r="F19" s="198" t="s">
        <v>264</v>
      </c>
      <c r="G19" s="198" t="s">
        <v>264</v>
      </c>
      <c r="H19" s="198" t="s">
        <v>264</v>
      </c>
      <c r="I19" s="198" t="s">
        <v>264</v>
      </c>
      <c r="J19" s="198" t="s">
        <v>264</v>
      </c>
      <c r="K19" s="198" t="s">
        <v>264</v>
      </c>
      <c r="L19" s="198" t="s">
        <v>264</v>
      </c>
      <c r="M19" s="198" t="s">
        <v>264</v>
      </c>
      <c r="N19" s="198" t="s">
        <v>264</v>
      </c>
      <c r="O19" s="198" t="s">
        <v>264</v>
      </c>
      <c r="P19" s="200" t="s">
        <v>264</v>
      </c>
    </row>
    <row r="20" spans="1:16" ht="15">
      <c r="A20" s="24" t="s">
        <v>25</v>
      </c>
      <c r="B20" s="198">
        <v>71798</v>
      </c>
      <c r="C20" s="198">
        <v>0</v>
      </c>
      <c r="D20" s="198">
        <v>0</v>
      </c>
      <c r="E20" s="198">
        <v>33672</v>
      </c>
      <c r="F20" s="198">
        <v>115</v>
      </c>
      <c r="G20" s="198">
        <v>11236</v>
      </c>
      <c r="H20" s="198">
        <v>95</v>
      </c>
      <c r="I20" s="198">
        <v>5923</v>
      </c>
      <c r="J20" s="198">
        <v>807</v>
      </c>
      <c r="K20" s="198">
        <v>257</v>
      </c>
      <c r="L20" s="198">
        <v>445</v>
      </c>
      <c r="M20" s="198">
        <v>0</v>
      </c>
      <c r="N20" s="198">
        <v>80</v>
      </c>
      <c r="O20" s="198">
        <v>0</v>
      </c>
      <c r="P20" s="200">
        <v>124428</v>
      </c>
    </row>
    <row r="21" spans="1:16" ht="15">
      <c r="A21" s="24" t="s">
        <v>26</v>
      </c>
      <c r="B21" s="198">
        <v>1939</v>
      </c>
      <c r="C21" s="198">
        <v>13</v>
      </c>
      <c r="D21" s="198">
        <v>21</v>
      </c>
      <c r="E21" s="198">
        <v>180</v>
      </c>
      <c r="F21" s="198">
        <v>0</v>
      </c>
      <c r="G21" s="198">
        <v>2056</v>
      </c>
      <c r="H21" s="198">
        <v>258</v>
      </c>
      <c r="I21" s="198">
        <v>1571</v>
      </c>
      <c r="J21" s="198">
        <v>0</v>
      </c>
      <c r="K21" s="198">
        <v>42</v>
      </c>
      <c r="L21" s="198">
        <v>156</v>
      </c>
      <c r="M21" s="198">
        <v>0</v>
      </c>
      <c r="N21" s="198">
        <v>0</v>
      </c>
      <c r="O21" s="198">
        <v>2678</v>
      </c>
      <c r="P21" s="200">
        <v>8914</v>
      </c>
    </row>
    <row r="22" spans="1:16" ht="15">
      <c r="A22" s="24" t="s">
        <v>27</v>
      </c>
      <c r="B22" s="198">
        <v>248175</v>
      </c>
      <c r="C22" s="198">
        <v>0</v>
      </c>
      <c r="D22" s="198">
        <v>0</v>
      </c>
      <c r="E22" s="198">
        <v>51191</v>
      </c>
      <c r="F22" s="198">
        <v>0</v>
      </c>
      <c r="G22" s="198">
        <v>2767</v>
      </c>
      <c r="H22" s="198">
        <v>7937</v>
      </c>
      <c r="I22" s="198">
        <v>80162</v>
      </c>
      <c r="J22" s="198">
        <v>7002</v>
      </c>
      <c r="K22" s="198">
        <v>14297</v>
      </c>
      <c r="L22" s="198">
        <v>1621</v>
      </c>
      <c r="M22" s="198">
        <v>0</v>
      </c>
      <c r="N22" s="198">
        <v>0</v>
      </c>
      <c r="O22" s="198">
        <v>127518</v>
      </c>
      <c r="P22" s="200">
        <v>540669</v>
      </c>
    </row>
    <row r="23" spans="1:16" ht="15">
      <c r="A23" s="24" t="s">
        <v>28</v>
      </c>
      <c r="B23" s="198">
        <v>799854</v>
      </c>
      <c r="C23" s="198">
        <v>2482</v>
      </c>
      <c r="D23" s="198">
        <v>0</v>
      </c>
      <c r="E23" s="198">
        <v>2245</v>
      </c>
      <c r="F23" s="198">
        <v>182</v>
      </c>
      <c r="G23" s="198">
        <v>26265</v>
      </c>
      <c r="H23" s="198">
        <v>0</v>
      </c>
      <c r="I23" s="198">
        <v>9834</v>
      </c>
      <c r="J23" s="198">
        <v>4237</v>
      </c>
      <c r="K23" s="198">
        <v>16304</v>
      </c>
      <c r="L23" s="198">
        <v>10599</v>
      </c>
      <c r="M23" s="198">
        <v>0</v>
      </c>
      <c r="N23" s="198">
        <v>46193</v>
      </c>
      <c r="O23" s="198">
        <v>0</v>
      </c>
      <c r="P23" s="200">
        <v>918195</v>
      </c>
    </row>
    <row r="24" spans="1:16" ht="15">
      <c r="A24" s="24" t="s">
        <v>29</v>
      </c>
      <c r="B24" s="198">
        <v>262809</v>
      </c>
      <c r="C24" s="198">
        <v>2220</v>
      </c>
      <c r="D24" s="198">
        <v>0</v>
      </c>
      <c r="E24" s="198">
        <v>858</v>
      </c>
      <c r="F24" s="198">
        <v>0</v>
      </c>
      <c r="G24" s="198">
        <v>1981</v>
      </c>
      <c r="H24" s="198">
        <v>160</v>
      </c>
      <c r="I24" s="198">
        <v>37344</v>
      </c>
      <c r="J24" s="198">
        <v>0</v>
      </c>
      <c r="K24" s="198">
        <v>0</v>
      </c>
      <c r="L24" s="198">
        <v>5496</v>
      </c>
      <c r="M24" s="198">
        <v>0</v>
      </c>
      <c r="N24" s="198">
        <v>0</v>
      </c>
      <c r="O24" s="198">
        <v>21571</v>
      </c>
      <c r="P24" s="200">
        <v>332439</v>
      </c>
    </row>
    <row r="25" spans="1:16" ht="15">
      <c r="A25" s="24" t="s">
        <v>30</v>
      </c>
      <c r="B25" s="198">
        <v>89741</v>
      </c>
      <c r="C25" s="198">
        <v>0</v>
      </c>
      <c r="D25" s="198">
        <v>0</v>
      </c>
      <c r="E25" s="198">
        <v>22378</v>
      </c>
      <c r="F25" s="198">
        <v>163</v>
      </c>
      <c r="G25" s="198">
        <v>0</v>
      </c>
      <c r="H25" s="198">
        <v>474</v>
      </c>
      <c r="I25" s="198">
        <v>4071</v>
      </c>
      <c r="J25" s="198">
        <v>1244</v>
      </c>
      <c r="K25" s="198">
        <v>493</v>
      </c>
      <c r="L25" s="198">
        <v>12254</v>
      </c>
      <c r="M25" s="198">
        <v>0</v>
      </c>
      <c r="N25" s="198">
        <v>176510</v>
      </c>
      <c r="O25" s="198">
        <v>0</v>
      </c>
      <c r="P25" s="200">
        <v>307327</v>
      </c>
    </row>
    <row r="26" spans="1:16" ht="15">
      <c r="A26" s="24" t="s">
        <v>31</v>
      </c>
      <c r="B26" s="198">
        <v>85511</v>
      </c>
      <c r="C26" s="198">
        <v>1516</v>
      </c>
      <c r="D26" s="198">
        <v>0</v>
      </c>
      <c r="E26" s="198">
        <v>7601</v>
      </c>
      <c r="F26" s="198">
        <v>446</v>
      </c>
      <c r="G26" s="198">
        <v>10253</v>
      </c>
      <c r="H26" s="198">
        <v>20650</v>
      </c>
      <c r="I26" s="198">
        <v>63969</v>
      </c>
      <c r="J26" s="198">
        <v>4090</v>
      </c>
      <c r="K26" s="198">
        <v>5014</v>
      </c>
      <c r="L26" s="198">
        <v>0</v>
      </c>
      <c r="M26" s="198">
        <v>0</v>
      </c>
      <c r="N26" s="198">
        <v>0</v>
      </c>
      <c r="O26" s="198">
        <v>4823</v>
      </c>
      <c r="P26" s="200">
        <v>203873</v>
      </c>
    </row>
    <row r="27" spans="1:16" ht="15">
      <c r="A27" s="24" t="s">
        <v>32</v>
      </c>
      <c r="B27" s="198">
        <v>75466</v>
      </c>
      <c r="C27" s="198">
        <v>84</v>
      </c>
      <c r="D27" s="198">
        <v>308</v>
      </c>
      <c r="E27" s="198">
        <v>18065</v>
      </c>
      <c r="F27" s="198">
        <v>237</v>
      </c>
      <c r="G27" s="198">
        <v>3830</v>
      </c>
      <c r="H27" s="198">
        <v>0</v>
      </c>
      <c r="I27" s="198">
        <v>20365</v>
      </c>
      <c r="J27" s="198">
        <v>0</v>
      </c>
      <c r="K27" s="198">
        <v>309</v>
      </c>
      <c r="L27" s="198">
        <v>3178</v>
      </c>
      <c r="M27" s="198">
        <v>0</v>
      </c>
      <c r="N27" s="198">
        <v>0</v>
      </c>
      <c r="O27" s="198">
        <v>0</v>
      </c>
      <c r="P27" s="200">
        <v>121840</v>
      </c>
    </row>
    <row r="28" spans="1:16" ht="15">
      <c r="A28" s="24" t="s">
        <v>33</v>
      </c>
      <c r="B28" s="198">
        <v>77260</v>
      </c>
      <c r="C28" s="198">
        <v>0</v>
      </c>
      <c r="D28" s="198">
        <v>0</v>
      </c>
      <c r="E28" s="198">
        <v>5295</v>
      </c>
      <c r="F28" s="198">
        <v>126</v>
      </c>
      <c r="G28" s="198">
        <v>38066</v>
      </c>
      <c r="H28" s="198">
        <v>9794</v>
      </c>
      <c r="I28" s="198">
        <v>4319</v>
      </c>
      <c r="J28" s="198">
        <v>7798</v>
      </c>
      <c r="K28" s="198">
        <v>1041</v>
      </c>
      <c r="L28" s="198">
        <v>8452</v>
      </c>
      <c r="M28" s="198">
        <v>0</v>
      </c>
      <c r="N28" s="198">
        <v>0</v>
      </c>
      <c r="O28" s="198">
        <v>0</v>
      </c>
      <c r="P28" s="200">
        <v>152151</v>
      </c>
    </row>
    <row r="29" spans="1:16" ht="15">
      <c r="A29" s="24" t="s">
        <v>34</v>
      </c>
      <c r="B29" s="198">
        <v>31977</v>
      </c>
      <c r="C29" s="198">
        <v>819</v>
      </c>
      <c r="D29" s="198">
        <v>4157</v>
      </c>
      <c r="E29" s="198">
        <v>495</v>
      </c>
      <c r="F29" s="198">
        <v>316</v>
      </c>
      <c r="G29" s="198">
        <v>14939</v>
      </c>
      <c r="H29" s="198">
        <v>331</v>
      </c>
      <c r="I29" s="198">
        <v>11923</v>
      </c>
      <c r="J29" s="198">
        <v>519</v>
      </c>
      <c r="K29" s="198">
        <v>1012</v>
      </c>
      <c r="L29" s="198">
        <v>1707</v>
      </c>
      <c r="M29" s="198">
        <v>0</v>
      </c>
      <c r="N29" s="198">
        <v>0</v>
      </c>
      <c r="O29" s="198">
        <v>0</v>
      </c>
      <c r="P29" s="200">
        <v>68195</v>
      </c>
    </row>
    <row r="30" spans="1:16" ht="15">
      <c r="A30" s="24" t="s">
        <v>35</v>
      </c>
      <c r="B30" s="198">
        <v>91299</v>
      </c>
      <c r="C30" s="198">
        <v>916</v>
      </c>
      <c r="D30" s="198">
        <v>1306</v>
      </c>
      <c r="E30" s="198">
        <v>0</v>
      </c>
      <c r="F30" s="198">
        <v>0</v>
      </c>
      <c r="G30" s="198">
        <v>8141</v>
      </c>
      <c r="H30" s="198">
        <v>2837</v>
      </c>
      <c r="I30" s="198">
        <v>5010</v>
      </c>
      <c r="J30" s="198">
        <v>13419</v>
      </c>
      <c r="K30" s="198">
        <v>1695</v>
      </c>
      <c r="L30" s="198">
        <v>17630</v>
      </c>
      <c r="M30" s="198">
        <v>40</v>
      </c>
      <c r="N30" s="198">
        <v>0</v>
      </c>
      <c r="O30" s="198">
        <v>0</v>
      </c>
      <c r="P30" s="200">
        <v>142293</v>
      </c>
    </row>
    <row r="31" spans="1:16" ht="15">
      <c r="A31" s="24" t="s">
        <v>36</v>
      </c>
      <c r="B31" s="198">
        <v>402632</v>
      </c>
      <c r="C31" s="198">
        <v>0</v>
      </c>
      <c r="D31" s="198">
        <v>1755</v>
      </c>
      <c r="E31" s="198">
        <v>1165</v>
      </c>
      <c r="F31" s="198">
        <v>8</v>
      </c>
      <c r="G31" s="198">
        <v>69409</v>
      </c>
      <c r="H31" s="198">
        <v>5</v>
      </c>
      <c r="I31" s="198">
        <v>7194</v>
      </c>
      <c r="J31" s="198">
        <v>40</v>
      </c>
      <c r="K31" s="198">
        <v>226</v>
      </c>
      <c r="L31" s="198">
        <v>8639</v>
      </c>
      <c r="M31" s="198">
        <v>0</v>
      </c>
      <c r="N31" s="198">
        <v>0</v>
      </c>
      <c r="O31" s="198">
        <v>2378</v>
      </c>
      <c r="P31" s="200">
        <v>493454</v>
      </c>
    </row>
    <row r="32" spans="1:16" ht="15">
      <c r="A32" s="24" t="s">
        <v>37</v>
      </c>
      <c r="B32" s="198">
        <v>154323</v>
      </c>
      <c r="C32" s="198">
        <v>0</v>
      </c>
      <c r="D32" s="198">
        <v>0</v>
      </c>
      <c r="E32" s="198">
        <v>21</v>
      </c>
      <c r="F32" s="198">
        <v>0</v>
      </c>
      <c r="G32" s="198">
        <v>105201</v>
      </c>
      <c r="H32" s="198">
        <v>472</v>
      </c>
      <c r="I32" s="198">
        <v>21009</v>
      </c>
      <c r="J32" s="198">
        <v>165</v>
      </c>
      <c r="K32" s="198">
        <v>9455</v>
      </c>
      <c r="L32" s="198">
        <v>56637</v>
      </c>
      <c r="M32" s="198">
        <v>7</v>
      </c>
      <c r="N32" s="198">
        <v>50406</v>
      </c>
      <c r="O32" s="198">
        <v>0</v>
      </c>
      <c r="P32" s="200">
        <v>397695</v>
      </c>
    </row>
    <row r="33" spans="1:16" ht="15">
      <c r="A33" s="24" t="s">
        <v>38</v>
      </c>
      <c r="B33" s="198">
        <v>29750</v>
      </c>
      <c r="C33" s="198">
        <v>0</v>
      </c>
      <c r="D33" s="198">
        <v>108</v>
      </c>
      <c r="E33" s="198">
        <v>5550</v>
      </c>
      <c r="F33" s="198">
        <v>222</v>
      </c>
      <c r="G33" s="198">
        <v>5934</v>
      </c>
      <c r="H33" s="198">
        <v>4974</v>
      </c>
      <c r="I33" s="198">
        <v>9669</v>
      </c>
      <c r="J33" s="198">
        <v>319</v>
      </c>
      <c r="K33" s="198">
        <v>2612</v>
      </c>
      <c r="L33" s="198">
        <v>1871</v>
      </c>
      <c r="M33" s="198">
        <v>0</v>
      </c>
      <c r="N33" s="198">
        <v>0</v>
      </c>
      <c r="O33" s="198">
        <v>1877</v>
      </c>
      <c r="P33" s="200">
        <v>62885</v>
      </c>
    </row>
    <row r="34" spans="1:16" ht="15">
      <c r="A34" s="24" t="s">
        <v>39</v>
      </c>
      <c r="B34" s="198">
        <v>214764</v>
      </c>
      <c r="C34" s="198">
        <v>0</v>
      </c>
      <c r="D34" s="198">
        <v>0</v>
      </c>
      <c r="E34" s="198">
        <v>6158</v>
      </c>
      <c r="F34" s="198">
        <v>796</v>
      </c>
      <c r="G34" s="198">
        <v>19302</v>
      </c>
      <c r="H34" s="198">
        <v>0</v>
      </c>
      <c r="I34" s="198">
        <v>0</v>
      </c>
      <c r="J34" s="198">
        <v>0</v>
      </c>
      <c r="K34" s="198">
        <v>15440</v>
      </c>
      <c r="L34" s="198">
        <v>12195</v>
      </c>
      <c r="M34" s="198">
        <v>0</v>
      </c>
      <c r="N34" s="198">
        <v>0</v>
      </c>
      <c r="O34" s="198">
        <v>38751</v>
      </c>
      <c r="P34" s="200">
        <v>307407</v>
      </c>
    </row>
    <row r="35" spans="1:16" ht="15">
      <c r="A35" s="24" t="s">
        <v>40</v>
      </c>
      <c r="B35" s="198">
        <v>21859</v>
      </c>
      <c r="C35" s="198">
        <v>0</v>
      </c>
      <c r="D35" s="198">
        <v>0</v>
      </c>
      <c r="E35" s="198">
        <v>40120</v>
      </c>
      <c r="F35" s="198">
        <v>0</v>
      </c>
      <c r="G35" s="198">
        <v>21747</v>
      </c>
      <c r="H35" s="198">
        <v>0</v>
      </c>
      <c r="I35" s="198">
        <v>512</v>
      </c>
      <c r="J35" s="198">
        <v>25</v>
      </c>
      <c r="K35" s="198">
        <v>0</v>
      </c>
      <c r="L35" s="198">
        <v>231</v>
      </c>
      <c r="M35" s="198">
        <v>0</v>
      </c>
      <c r="N35" s="198">
        <v>77583</v>
      </c>
      <c r="O35" s="198">
        <v>0</v>
      </c>
      <c r="P35" s="200">
        <v>162076</v>
      </c>
    </row>
    <row r="36" spans="1:16" ht="15">
      <c r="A36" s="24" t="s">
        <v>41</v>
      </c>
      <c r="B36" s="198">
        <v>22464</v>
      </c>
      <c r="C36" s="198">
        <v>0</v>
      </c>
      <c r="D36" s="198">
        <v>76</v>
      </c>
      <c r="E36" s="198">
        <v>276</v>
      </c>
      <c r="F36" s="198">
        <v>203</v>
      </c>
      <c r="G36" s="198">
        <v>11853</v>
      </c>
      <c r="H36" s="198">
        <v>0</v>
      </c>
      <c r="I36" s="198">
        <v>4387</v>
      </c>
      <c r="J36" s="198">
        <v>2978</v>
      </c>
      <c r="K36" s="198">
        <v>1043</v>
      </c>
      <c r="L36" s="198">
        <v>6010</v>
      </c>
      <c r="M36" s="198">
        <v>255</v>
      </c>
      <c r="N36" s="198">
        <v>3708</v>
      </c>
      <c r="O36" s="198">
        <v>952</v>
      </c>
      <c r="P36" s="200">
        <v>54203</v>
      </c>
    </row>
    <row r="37" spans="1:16" ht="15">
      <c r="A37" s="24" t="s">
        <v>42</v>
      </c>
      <c r="B37" s="198">
        <v>35562</v>
      </c>
      <c r="C37" s="198">
        <v>0</v>
      </c>
      <c r="D37" s="198">
        <v>0</v>
      </c>
      <c r="E37" s="198">
        <v>81</v>
      </c>
      <c r="F37" s="198">
        <v>0</v>
      </c>
      <c r="G37" s="198">
        <v>7846</v>
      </c>
      <c r="H37" s="198">
        <v>1068</v>
      </c>
      <c r="I37" s="198">
        <v>7128</v>
      </c>
      <c r="J37" s="198">
        <v>199</v>
      </c>
      <c r="K37" s="198">
        <v>0</v>
      </c>
      <c r="L37" s="198">
        <v>536</v>
      </c>
      <c r="M37" s="198">
        <v>0</v>
      </c>
      <c r="N37" s="198">
        <v>0</v>
      </c>
      <c r="O37" s="198">
        <v>1444</v>
      </c>
      <c r="P37" s="200">
        <v>53863</v>
      </c>
    </row>
    <row r="38" spans="1:16" ht="15">
      <c r="A38" s="24" t="s">
        <v>43</v>
      </c>
      <c r="B38" s="198">
        <v>21068</v>
      </c>
      <c r="C38" s="198">
        <v>0</v>
      </c>
      <c r="D38" s="198">
        <v>0</v>
      </c>
      <c r="E38" s="198">
        <v>887</v>
      </c>
      <c r="F38" s="198">
        <v>57</v>
      </c>
      <c r="G38" s="198">
        <v>19339</v>
      </c>
      <c r="H38" s="198">
        <v>0</v>
      </c>
      <c r="I38" s="198">
        <v>1888</v>
      </c>
      <c r="J38" s="198">
        <v>6129</v>
      </c>
      <c r="K38" s="198">
        <v>0</v>
      </c>
      <c r="L38" s="198">
        <v>4731</v>
      </c>
      <c r="M38" s="198">
        <v>0</v>
      </c>
      <c r="N38" s="198">
        <v>4708</v>
      </c>
      <c r="O38" s="198">
        <v>0</v>
      </c>
      <c r="P38" s="200">
        <v>58806</v>
      </c>
    </row>
    <row r="39" spans="1:16" ht="15">
      <c r="A39" s="24" t="s">
        <v>44</v>
      </c>
      <c r="B39" s="198">
        <v>108782</v>
      </c>
      <c r="C39" s="198">
        <v>0</v>
      </c>
      <c r="D39" s="198">
        <v>0</v>
      </c>
      <c r="E39" s="198">
        <v>93374</v>
      </c>
      <c r="F39" s="198">
        <v>375</v>
      </c>
      <c r="G39" s="198">
        <v>29880</v>
      </c>
      <c r="H39" s="198">
        <v>693</v>
      </c>
      <c r="I39" s="198">
        <v>56539</v>
      </c>
      <c r="J39" s="198">
        <v>8806</v>
      </c>
      <c r="K39" s="198">
        <v>18914</v>
      </c>
      <c r="L39" s="198">
        <v>4300</v>
      </c>
      <c r="M39" s="198">
        <v>88</v>
      </c>
      <c r="N39" s="198">
        <v>0</v>
      </c>
      <c r="O39" s="198">
        <v>0</v>
      </c>
      <c r="P39" s="200">
        <v>321751</v>
      </c>
    </row>
    <row r="40" spans="1:16" ht="15">
      <c r="A40" s="24" t="s">
        <v>45</v>
      </c>
      <c r="B40" s="198">
        <v>122043</v>
      </c>
      <c r="C40" s="198">
        <v>0</v>
      </c>
      <c r="D40" s="198">
        <v>335</v>
      </c>
      <c r="E40" s="198">
        <v>7154</v>
      </c>
      <c r="F40" s="198">
        <v>1511</v>
      </c>
      <c r="G40" s="198">
        <v>15824</v>
      </c>
      <c r="H40" s="198">
        <v>9799</v>
      </c>
      <c r="I40" s="198">
        <v>22965</v>
      </c>
      <c r="J40" s="198">
        <v>4261</v>
      </c>
      <c r="K40" s="198">
        <v>1939</v>
      </c>
      <c r="L40" s="198">
        <v>1287</v>
      </c>
      <c r="M40" s="198">
        <v>273</v>
      </c>
      <c r="N40" s="198">
        <v>7</v>
      </c>
      <c r="O40" s="198">
        <v>1743</v>
      </c>
      <c r="P40" s="200">
        <v>189139</v>
      </c>
    </row>
    <row r="41" spans="1:16" ht="15">
      <c r="A41" s="24" t="s">
        <v>46</v>
      </c>
      <c r="B41" s="198">
        <v>876128</v>
      </c>
      <c r="C41" s="198">
        <v>2820</v>
      </c>
      <c r="D41" s="198">
        <v>67</v>
      </c>
      <c r="E41" s="198">
        <v>116957</v>
      </c>
      <c r="F41" s="198">
        <v>2924</v>
      </c>
      <c r="G41" s="198">
        <v>49879</v>
      </c>
      <c r="H41" s="198">
        <v>266231</v>
      </c>
      <c r="I41" s="198">
        <v>86559</v>
      </c>
      <c r="J41" s="198">
        <v>5291</v>
      </c>
      <c r="K41" s="198">
        <v>3405</v>
      </c>
      <c r="L41" s="198">
        <v>11986</v>
      </c>
      <c r="M41" s="198">
        <v>0</v>
      </c>
      <c r="N41" s="198">
        <v>0</v>
      </c>
      <c r="O41" s="198">
        <v>0</v>
      </c>
      <c r="P41" s="200">
        <v>1422247</v>
      </c>
    </row>
    <row r="42" spans="1:16" ht="15">
      <c r="A42" s="24" t="s">
        <v>47</v>
      </c>
      <c r="B42" s="198">
        <v>98557</v>
      </c>
      <c r="C42" s="198">
        <v>651</v>
      </c>
      <c r="D42" s="198">
        <v>1096</v>
      </c>
      <c r="E42" s="198">
        <v>10262</v>
      </c>
      <c r="F42" s="198">
        <v>0</v>
      </c>
      <c r="G42" s="198">
        <v>25198</v>
      </c>
      <c r="H42" s="198">
        <v>0</v>
      </c>
      <c r="I42" s="198">
        <v>46261</v>
      </c>
      <c r="J42" s="198">
        <v>627</v>
      </c>
      <c r="K42" s="198">
        <v>9150</v>
      </c>
      <c r="L42" s="198">
        <v>4612</v>
      </c>
      <c r="M42" s="198">
        <v>0</v>
      </c>
      <c r="N42" s="198">
        <v>0</v>
      </c>
      <c r="O42" s="198">
        <v>0</v>
      </c>
      <c r="P42" s="200">
        <v>196412</v>
      </c>
    </row>
    <row r="43" spans="1:16" ht="15">
      <c r="A43" s="24" t="s">
        <v>48</v>
      </c>
      <c r="B43" s="198">
        <v>12819</v>
      </c>
      <c r="C43" s="198">
        <v>11</v>
      </c>
      <c r="D43" s="198">
        <v>0</v>
      </c>
      <c r="E43" s="198">
        <v>2117</v>
      </c>
      <c r="F43" s="198">
        <v>2</v>
      </c>
      <c r="G43" s="198">
        <v>3646</v>
      </c>
      <c r="H43" s="198">
        <v>36</v>
      </c>
      <c r="I43" s="198">
        <v>5947</v>
      </c>
      <c r="J43" s="198">
        <v>147</v>
      </c>
      <c r="K43" s="198">
        <v>2037</v>
      </c>
      <c r="L43" s="198">
        <v>379</v>
      </c>
      <c r="M43" s="198">
        <v>0</v>
      </c>
      <c r="N43" s="198">
        <v>0</v>
      </c>
      <c r="O43" s="198">
        <v>0</v>
      </c>
      <c r="P43" s="200">
        <v>27141</v>
      </c>
    </row>
    <row r="44" spans="1:16" ht="15">
      <c r="A44" s="24" t="s">
        <v>49</v>
      </c>
      <c r="B44" s="198">
        <v>312915</v>
      </c>
      <c r="C44" s="198">
        <v>0</v>
      </c>
      <c r="D44" s="198">
        <v>0</v>
      </c>
      <c r="E44" s="198">
        <v>398694</v>
      </c>
      <c r="F44" s="198">
        <v>0</v>
      </c>
      <c r="G44" s="198">
        <v>52853</v>
      </c>
      <c r="H44" s="198">
        <v>0</v>
      </c>
      <c r="I44" s="198">
        <v>165895</v>
      </c>
      <c r="J44" s="198">
        <v>14153</v>
      </c>
      <c r="K44" s="198">
        <v>792</v>
      </c>
      <c r="L44" s="198">
        <v>52597</v>
      </c>
      <c r="M44" s="198">
        <v>0</v>
      </c>
      <c r="N44" s="198">
        <v>0</v>
      </c>
      <c r="O44" s="198">
        <v>111280</v>
      </c>
      <c r="P44" s="200">
        <v>1109180</v>
      </c>
    </row>
    <row r="45" spans="1:16" ht="15">
      <c r="A45" s="24" t="s">
        <v>50</v>
      </c>
      <c r="B45" s="198">
        <v>27294</v>
      </c>
      <c r="C45" s="198">
        <v>369</v>
      </c>
      <c r="D45" s="198">
        <v>4</v>
      </c>
      <c r="E45" s="198">
        <v>1970</v>
      </c>
      <c r="F45" s="198">
        <v>809</v>
      </c>
      <c r="G45" s="198">
        <v>24856</v>
      </c>
      <c r="H45" s="198">
        <v>0</v>
      </c>
      <c r="I45" s="198">
        <v>9062</v>
      </c>
      <c r="J45" s="198">
        <v>13585</v>
      </c>
      <c r="K45" s="198">
        <v>2918</v>
      </c>
      <c r="L45" s="198">
        <v>1541</v>
      </c>
      <c r="M45" s="198">
        <v>0</v>
      </c>
      <c r="N45" s="198">
        <v>0</v>
      </c>
      <c r="O45" s="198">
        <v>0</v>
      </c>
      <c r="P45" s="200">
        <v>82407</v>
      </c>
    </row>
    <row r="46" spans="1:16" ht="15">
      <c r="A46" s="24" t="s">
        <v>51</v>
      </c>
      <c r="B46" s="198">
        <v>17983</v>
      </c>
      <c r="C46" s="198">
        <v>2675</v>
      </c>
      <c r="D46" s="198">
        <v>404</v>
      </c>
      <c r="E46" s="198">
        <v>8077</v>
      </c>
      <c r="F46" s="198">
        <v>198</v>
      </c>
      <c r="G46" s="198">
        <v>36820</v>
      </c>
      <c r="H46" s="198">
        <v>11</v>
      </c>
      <c r="I46" s="198">
        <v>0</v>
      </c>
      <c r="J46" s="198">
        <v>7729</v>
      </c>
      <c r="K46" s="198">
        <v>5493</v>
      </c>
      <c r="L46" s="198">
        <v>5845</v>
      </c>
      <c r="M46" s="198">
        <v>0</v>
      </c>
      <c r="N46" s="198">
        <v>112216</v>
      </c>
      <c r="O46" s="198">
        <v>3129</v>
      </c>
      <c r="P46" s="200">
        <v>200580</v>
      </c>
    </row>
    <row r="47" spans="1:16" ht="15">
      <c r="A47" s="24" t="s">
        <v>52</v>
      </c>
      <c r="B47" s="198">
        <v>224030</v>
      </c>
      <c r="C47" s="198">
        <v>0</v>
      </c>
      <c r="D47" s="198">
        <v>0</v>
      </c>
      <c r="E47" s="198">
        <v>21326</v>
      </c>
      <c r="F47" s="198">
        <v>28</v>
      </c>
      <c r="G47" s="198">
        <v>23579</v>
      </c>
      <c r="H47" s="198">
        <v>1070</v>
      </c>
      <c r="I47" s="198">
        <v>1572</v>
      </c>
      <c r="J47" s="198">
        <v>11177</v>
      </c>
      <c r="K47" s="198">
        <v>7965</v>
      </c>
      <c r="L47" s="198">
        <v>0</v>
      </c>
      <c r="M47" s="198">
        <v>0</v>
      </c>
      <c r="N47" s="198">
        <v>0</v>
      </c>
      <c r="O47" s="198">
        <v>541</v>
      </c>
      <c r="P47" s="200">
        <v>291289</v>
      </c>
    </row>
    <row r="48" spans="1:16" ht="15">
      <c r="A48" s="24" t="s">
        <v>53</v>
      </c>
      <c r="B48" s="198">
        <v>7223</v>
      </c>
      <c r="C48" s="198">
        <v>3348</v>
      </c>
      <c r="D48" s="198">
        <v>3151</v>
      </c>
      <c r="E48" s="198">
        <v>5302</v>
      </c>
      <c r="F48" s="198">
        <v>212</v>
      </c>
      <c r="G48" s="198">
        <v>8341</v>
      </c>
      <c r="H48" s="198">
        <v>8123</v>
      </c>
      <c r="I48" s="198">
        <v>7764</v>
      </c>
      <c r="J48" s="198">
        <v>326</v>
      </c>
      <c r="K48" s="198">
        <v>555</v>
      </c>
      <c r="L48" s="198">
        <v>451</v>
      </c>
      <c r="M48" s="198">
        <v>0</v>
      </c>
      <c r="N48" s="198">
        <v>0</v>
      </c>
      <c r="O48" s="198">
        <v>0</v>
      </c>
      <c r="P48" s="200">
        <v>44797</v>
      </c>
    </row>
    <row r="49" spans="1:16" ht="15">
      <c r="A49" s="24" t="s">
        <v>54</v>
      </c>
      <c r="B49" s="198">
        <v>79794</v>
      </c>
      <c r="C49" s="198">
        <v>1241</v>
      </c>
      <c r="D49" s="198">
        <v>0</v>
      </c>
      <c r="E49" s="198">
        <v>2651</v>
      </c>
      <c r="F49" s="198">
        <v>166</v>
      </c>
      <c r="G49" s="198">
        <v>8164</v>
      </c>
      <c r="H49" s="198">
        <v>0</v>
      </c>
      <c r="I49" s="198">
        <v>18506</v>
      </c>
      <c r="J49" s="198">
        <v>0</v>
      </c>
      <c r="K49" s="198">
        <v>43</v>
      </c>
      <c r="L49" s="198">
        <v>0</v>
      </c>
      <c r="M49" s="198">
        <v>0</v>
      </c>
      <c r="N49" s="198">
        <v>0</v>
      </c>
      <c r="O49" s="198">
        <v>10825</v>
      </c>
      <c r="P49" s="200">
        <v>121388</v>
      </c>
    </row>
    <row r="50" spans="1:16" ht="15">
      <c r="A50" s="24" t="s">
        <v>55</v>
      </c>
      <c r="B50" s="198">
        <v>76631</v>
      </c>
      <c r="C50" s="198">
        <v>0</v>
      </c>
      <c r="D50" s="198">
        <v>0</v>
      </c>
      <c r="E50" s="198">
        <v>1673</v>
      </c>
      <c r="F50" s="198">
        <v>483</v>
      </c>
      <c r="G50" s="198">
        <v>10128</v>
      </c>
      <c r="H50" s="198">
        <v>0</v>
      </c>
      <c r="I50" s="198">
        <v>15667</v>
      </c>
      <c r="J50" s="198">
        <v>489</v>
      </c>
      <c r="K50" s="198">
        <v>113</v>
      </c>
      <c r="L50" s="198">
        <v>8514</v>
      </c>
      <c r="M50" s="198">
        <v>0</v>
      </c>
      <c r="N50" s="198">
        <v>24236</v>
      </c>
      <c r="O50" s="198">
        <v>1527</v>
      </c>
      <c r="P50" s="200">
        <v>139460</v>
      </c>
    </row>
    <row r="51" spans="1:16" ht="15">
      <c r="A51" s="24" t="s">
        <v>56</v>
      </c>
      <c r="B51" s="198">
        <v>3975</v>
      </c>
      <c r="C51" s="198">
        <v>13</v>
      </c>
      <c r="D51" s="198">
        <v>0</v>
      </c>
      <c r="E51" s="198">
        <v>0</v>
      </c>
      <c r="F51" s="198">
        <v>378</v>
      </c>
      <c r="G51" s="198">
        <v>459</v>
      </c>
      <c r="H51" s="198">
        <v>7379</v>
      </c>
      <c r="I51" s="198">
        <v>1311</v>
      </c>
      <c r="J51" s="198">
        <v>28</v>
      </c>
      <c r="K51" s="198">
        <v>564</v>
      </c>
      <c r="L51" s="198">
        <v>326</v>
      </c>
      <c r="M51" s="198">
        <v>194</v>
      </c>
      <c r="N51" s="198">
        <v>0</v>
      </c>
      <c r="O51" s="198">
        <v>0</v>
      </c>
      <c r="P51" s="200">
        <v>14627</v>
      </c>
    </row>
    <row r="52" spans="1:16" ht="15">
      <c r="A52" s="24" t="s">
        <v>57</v>
      </c>
      <c r="B52" s="198">
        <v>182312</v>
      </c>
      <c r="C52" s="198">
        <v>0</v>
      </c>
      <c r="D52" s="198">
        <v>0</v>
      </c>
      <c r="E52" s="198">
        <v>2638</v>
      </c>
      <c r="F52" s="198">
        <v>189</v>
      </c>
      <c r="G52" s="198">
        <v>89332</v>
      </c>
      <c r="H52" s="198">
        <v>1394</v>
      </c>
      <c r="I52" s="198">
        <v>58358</v>
      </c>
      <c r="J52" s="198">
        <v>37984</v>
      </c>
      <c r="K52" s="198">
        <v>0</v>
      </c>
      <c r="L52" s="198">
        <v>85480</v>
      </c>
      <c r="M52" s="198">
        <v>0</v>
      </c>
      <c r="N52" s="198">
        <v>341397</v>
      </c>
      <c r="O52" s="198">
        <v>49634</v>
      </c>
      <c r="P52" s="200">
        <v>848716</v>
      </c>
    </row>
    <row r="53" spans="1:16" ht="15">
      <c r="A53" s="24" t="s">
        <v>58</v>
      </c>
      <c r="B53" s="198">
        <v>338699</v>
      </c>
      <c r="C53" s="198">
        <v>2065</v>
      </c>
      <c r="D53" s="198">
        <v>238</v>
      </c>
      <c r="E53" s="198">
        <v>9773</v>
      </c>
      <c r="F53" s="198">
        <v>0</v>
      </c>
      <c r="G53" s="198">
        <v>103547</v>
      </c>
      <c r="H53" s="198">
        <v>14627</v>
      </c>
      <c r="I53" s="198">
        <v>34484</v>
      </c>
      <c r="J53" s="198">
        <v>397</v>
      </c>
      <c r="K53" s="198">
        <v>3340</v>
      </c>
      <c r="L53" s="198">
        <v>13210</v>
      </c>
      <c r="M53" s="198">
        <v>0</v>
      </c>
      <c r="N53" s="198">
        <v>49812</v>
      </c>
      <c r="O53" s="198">
        <v>0</v>
      </c>
      <c r="P53" s="200">
        <v>570192</v>
      </c>
    </row>
    <row r="54" spans="1:16" ht="15">
      <c r="A54" s="24" t="s">
        <v>59</v>
      </c>
      <c r="B54" s="198">
        <v>26254</v>
      </c>
      <c r="C54" s="198">
        <v>0</v>
      </c>
      <c r="D54" s="198">
        <v>0</v>
      </c>
      <c r="E54" s="198">
        <v>2071</v>
      </c>
      <c r="F54" s="198">
        <v>327</v>
      </c>
      <c r="G54" s="198">
        <v>19298</v>
      </c>
      <c r="H54" s="198">
        <v>0</v>
      </c>
      <c r="I54" s="198">
        <v>11282</v>
      </c>
      <c r="J54" s="198">
        <v>13374</v>
      </c>
      <c r="K54" s="198">
        <v>100</v>
      </c>
      <c r="L54" s="198">
        <v>1676</v>
      </c>
      <c r="M54" s="198">
        <v>0</v>
      </c>
      <c r="N54" s="198">
        <v>0</v>
      </c>
      <c r="O54" s="198">
        <v>0</v>
      </c>
      <c r="P54" s="200">
        <v>74382</v>
      </c>
    </row>
    <row r="55" spans="1:16" ht="15">
      <c r="A55" s="24" t="s">
        <v>60</v>
      </c>
      <c r="B55" s="198">
        <v>20932</v>
      </c>
      <c r="C55" s="198">
        <v>0</v>
      </c>
      <c r="D55" s="198">
        <v>37</v>
      </c>
      <c r="E55" s="198">
        <v>3904</v>
      </c>
      <c r="F55" s="198">
        <v>712</v>
      </c>
      <c r="G55" s="198">
        <v>6417</v>
      </c>
      <c r="H55" s="198">
        <v>0</v>
      </c>
      <c r="I55" s="198">
        <v>1173</v>
      </c>
      <c r="J55" s="198">
        <v>3632</v>
      </c>
      <c r="K55" s="198">
        <v>0</v>
      </c>
      <c r="L55" s="198">
        <v>5183</v>
      </c>
      <c r="M55" s="198">
        <v>0</v>
      </c>
      <c r="N55" s="198">
        <v>0</v>
      </c>
      <c r="O55" s="198">
        <v>3879</v>
      </c>
      <c r="P55" s="200">
        <v>45870</v>
      </c>
    </row>
    <row r="56" spans="1:16" ht="15">
      <c r="A56" s="24" t="s">
        <v>61</v>
      </c>
      <c r="B56" s="198">
        <v>176</v>
      </c>
      <c r="C56" s="198">
        <v>0</v>
      </c>
      <c r="D56" s="198">
        <v>0</v>
      </c>
      <c r="E56" s="198">
        <v>0</v>
      </c>
      <c r="F56" s="198">
        <v>719</v>
      </c>
      <c r="G56" s="198">
        <v>112</v>
      </c>
      <c r="H56" s="198">
        <v>2132</v>
      </c>
      <c r="I56" s="198">
        <v>19</v>
      </c>
      <c r="J56" s="198">
        <v>235</v>
      </c>
      <c r="K56" s="198">
        <v>25</v>
      </c>
      <c r="L56" s="198">
        <v>105</v>
      </c>
      <c r="M56" s="198">
        <v>167</v>
      </c>
      <c r="N56" s="198">
        <v>0</v>
      </c>
      <c r="O56" s="198">
        <v>77</v>
      </c>
      <c r="P56" s="200">
        <v>3767</v>
      </c>
    </row>
    <row r="57" spans="1:16" ht="15">
      <c r="A57" s="24" t="s">
        <v>62</v>
      </c>
      <c r="B57" s="198">
        <v>114244</v>
      </c>
      <c r="C57" s="198">
        <v>724</v>
      </c>
      <c r="D57" s="198">
        <v>0</v>
      </c>
      <c r="E57" s="198">
        <v>4630</v>
      </c>
      <c r="F57" s="198">
        <v>1236</v>
      </c>
      <c r="G57" s="198">
        <v>39607</v>
      </c>
      <c r="H57" s="198">
        <v>0</v>
      </c>
      <c r="I57" s="198">
        <v>672</v>
      </c>
      <c r="J57" s="198">
        <v>3742</v>
      </c>
      <c r="K57" s="198">
        <v>815</v>
      </c>
      <c r="L57" s="198">
        <v>152</v>
      </c>
      <c r="M57" s="198">
        <v>0</v>
      </c>
      <c r="N57" s="198">
        <v>0</v>
      </c>
      <c r="O57" s="198">
        <v>0</v>
      </c>
      <c r="P57" s="200">
        <v>165823</v>
      </c>
    </row>
    <row r="58" spans="1:16" ht="15">
      <c r="A58" s="24" t="s">
        <v>63</v>
      </c>
      <c r="B58" s="198">
        <v>270776</v>
      </c>
      <c r="C58" s="198">
        <v>11176</v>
      </c>
      <c r="D58" s="198">
        <v>36352</v>
      </c>
      <c r="E58" s="198">
        <v>9559</v>
      </c>
      <c r="F58" s="198">
        <v>1363</v>
      </c>
      <c r="G58" s="198">
        <v>96295</v>
      </c>
      <c r="H58" s="198">
        <v>321454</v>
      </c>
      <c r="I58" s="198">
        <v>11327</v>
      </c>
      <c r="J58" s="198">
        <v>46898</v>
      </c>
      <c r="K58" s="198">
        <v>6207</v>
      </c>
      <c r="L58" s="198">
        <v>27778</v>
      </c>
      <c r="M58" s="198">
        <v>27</v>
      </c>
      <c r="N58" s="198">
        <v>0</v>
      </c>
      <c r="O58" s="198">
        <v>116643</v>
      </c>
      <c r="P58" s="200">
        <v>955853</v>
      </c>
    </row>
    <row r="59" spans="1:16" ht="15">
      <c r="A59" s="24" t="s">
        <v>64</v>
      </c>
      <c r="B59" s="198">
        <v>39350</v>
      </c>
      <c r="C59" s="198">
        <v>48</v>
      </c>
      <c r="D59" s="198">
        <v>508</v>
      </c>
      <c r="E59" s="198">
        <v>13910</v>
      </c>
      <c r="F59" s="198">
        <v>271</v>
      </c>
      <c r="G59" s="198">
        <v>7418</v>
      </c>
      <c r="H59" s="198">
        <v>10084</v>
      </c>
      <c r="I59" s="198">
        <v>23410</v>
      </c>
      <c r="J59" s="198">
        <v>0</v>
      </c>
      <c r="K59" s="198">
        <v>639</v>
      </c>
      <c r="L59" s="198">
        <v>4633</v>
      </c>
      <c r="M59" s="198">
        <v>0</v>
      </c>
      <c r="N59" s="198">
        <v>0</v>
      </c>
      <c r="O59" s="198">
        <v>0</v>
      </c>
      <c r="P59" s="200">
        <v>100272</v>
      </c>
    </row>
    <row r="60" spans="1:16" ht="15">
      <c r="A60" s="24" t="s">
        <v>65</v>
      </c>
      <c r="B60" s="198">
        <v>10648</v>
      </c>
      <c r="C60" s="198">
        <v>21</v>
      </c>
      <c r="D60" s="198">
        <v>4</v>
      </c>
      <c r="E60" s="198">
        <v>74079</v>
      </c>
      <c r="F60" s="198">
        <v>6</v>
      </c>
      <c r="G60" s="198">
        <v>30942</v>
      </c>
      <c r="H60" s="198">
        <v>11577</v>
      </c>
      <c r="I60" s="198">
        <v>333</v>
      </c>
      <c r="J60" s="198">
        <v>26989</v>
      </c>
      <c r="K60" s="198">
        <v>18221</v>
      </c>
      <c r="L60" s="198">
        <v>13509</v>
      </c>
      <c r="M60" s="198">
        <v>0</v>
      </c>
      <c r="N60" s="198">
        <v>0</v>
      </c>
      <c r="O60" s="198">
        <v>0</v>
      </c>
      <c r="P60" s="200">
        <v>186328</v>
      </c>
    </row>
    <row r="61" spans="1:16" ht="15.75" thickBot="1">
      <c r="A61" s="25" t="s">
        <v>66</v>
      </c>
      <c r="B61" s="201">
        <v>571</v>
      </c>
      <c r="C61" s="201">
        <v>6</v>
      </c>
      <c r="D61" s="201">
        <v>0</v>
      </c>
      <c r="E61" s="201">
        <v>2085</v>
      </c>
      <c r="F61" s="201">
        <v>25</v>
      </c>
      <c r="G61" s="201">
        <v>505</v>
      </c>
      <c r="H61" s="201">
        <v>0</v>
      </c>
      <c r="I61" s="201">
        <v>83</v>
      </c>
      <c r="J61" s="201">
        <v>1</v>
      </c>
      <c r="K61" s="201">
        <v>0</v>
      </c>
      <c r="L61" s="201">
        <v>89</v>
      </c>
      <c r="M61" s="201">
        <v>0</v>
      </c>
      <c r="N61" s="201">
        <v>0</v>
      </c>
      <c r="O61" s="201">
        <v>0</v>
      </c>
      <c r="P61" s="202">
        <v>3364</v>
      </c>
    </row>
    <row r="63" ht="12.75">
      <c r="A63" t="s">
        <v>365</v>
      </c>
    </row>
  </sheetData>
  <mergeCells count="3">
    <mergeCell ref="A2:P2"/>
    <mergeCell ref="A3:P3"/>
    <mergeCell ref="A1:O1"/>
  </mergeCells>
  <hyperlinks>
    <hyperlink ref="B8" r:id="rId1" display="A:\THRS1VFY.W02#THRS1VFY!B1"/>
  </hyperlinks>
  <printOptions horizontalCentered="1" verticalCentered="1"/>
  <pageMargins left="0.25" right="0.25" top="0.25" bottom="0.25" header="0.5" footer="0.5"/>
  <pageSetup fitToHeight="1" fitToWidth="1" horizontalDpi="600" verticalDpi="600" orientation="landscape" scale="61" r:id="rId2"/>
</worksheet>
</file>

<file path=xl/worksheets/sheet15.xml><?xml version="1.0" encoding="utf-8"?>
<worksheet xmlns="http://schemas.openxmlformats.org/spreadsheetml/2006/main" xmlns:r="http://schemas.openxmlformats.org/officeDocument/2006/relationships">
  <sheetPr>
    <pageSetUpPr fitToPage="1"/>
  </sheetPr>
  <dimension ref="A1:S78"/>
  <sheetViews>
    <sheetView workbookViewId="0" topLeftCell="A1">
      <selection activeCell="A1" sqref="A1"/>
    </sheetView>
  </sheetViews>
  <sheetFormatPr defaultColWidth="9.140625" defaultRowHeight="12.75"/>
  <cols>
    <col min="1" max="1" width="17.7109375" style="0" customWidth="1"/>
    <col min="2" max="2" width="10.28125" style="0" customWidth="1"/>
    <col min="3" max="3" width="16.421875" style="0" customWidth="1"/>
    <col min="4" max="4" width="12.421875" style="0" customWidth="1"/>
    <col min="5" max="5" width="12.00390625" style="0" customWidth="1"/>
    <col min="6" max="6" width="11.57421875" style="0" customWidth="1"/>
    <col min="7" max="7" width="10.28125" style="0" customWidth="1"/>
    <col min="8" max="8" width="10.57421875" style="0" customWidth="1"/>
    <col min="10" max="10" width="11.00390625" style="0" customWidth="1"/>
    <col min="11" max="11" width="11.140625" style="0" customWidth="1"/>
    <col min="12" max="12" width="9.8515625" style="0" customWidth="1"/>
    <col min="13" max="13" width="11.421875" style="0" customWidth="1"/>
    <col min="14" max="14" width="12.8515625" style="0" customWidth="1"/>
    <col min="15" max="15" width="12.57421875" style="0" customWidth="1"/>
    <col min="16" max="16" width="13.00390625" style="0" customWidth="1"/>
    <col min="18" max="18" width="11.00390625" style="0" customWidth="1"/>
  </cols>
  <sheetData>
    <row r="1" ht="12.75">
      <c r="R1" s="22" t="s">
        <v>385</v>
      </c>
    </row>
    <row r="2" spans="1:19" ht="12.75">
      <c r="A2" s="226" t="s">
        <v>0</v>
      </c>
      <c r="B2" s="226"/>
      <c r="C2" s="226"/>
      <c r="D2" s="226"/>
      <c r="E2" s="226"/>
      <c r="F2" s="226"/>
      <c r="G2" s="226"/>
      <c r="H2" s="226"/>
      <c r="I2" s="226"/>
      <c r="J2" s="226"/>
      <c r="K2" s="226"/>
      <c r="L2" s="226"/>
      <c r="M2" s="226"/>
      <c r="N2" s="226"/>
      <c r="O2" s="226"/>
      <c r="P2" s="226"/>
      <c r="Q2" s="226"/>
      <c r="R2" s="226"/>
      <c r="S2" s="44"/>
    </row>
    <row r="3" spans="1:19" ht="12.75">
      <c r="A3" s="226" t="s">
        <v>406</v>
      </c>
      <c r="B3" s="226"/>
      <c r="C3" s="226"/>
      <c r="D3" s="226"/>
      <c r="E3" s="226"/>
      <c r="F3" s="226"/>
      <c r="G3" s="226"/>
      <c r="H3" s="226"/>
      <c r="I3" s="226"/>
      <c r="J3" s="226"/>
      <c r="K3" s="226"/>
      <c r="L3" s="226"/>
      <c r="M3" s="226"/>
      <c r="N3" s="226"/>
      <c r="O3" s="226"/>
      <c r="P3" s="226"/>
      <c r="Q3" s="226"/>
      <c r="R3" s="226"/>
      <c r="S3" s="44"/>
    </row>
    <row r="4" spans="1:19" ht="12.75">
      <c r="A4" s="226" t="s">
        <v>354</v>
      </c>
      <c r="B4" s="226"/>
      <c r="C4" s="226"/>
      <c r="D4" s="226"/>
      <c r="E4" s="226"/>
      <c r="F4" s="226"/>
      <c r="G4" s="226"/>
      <c r="H4" s="226"/>
      <c r="I4" s="226"/>
      <c r="J4" s="226"/>
      <c r="K4" s="226"/>
      <c r="L4" s="226"/>
      <c r="M4" s="226"/>
      <c r="N4" s="226"/>
      <c r="O4" s="226"/>
      <c r="P4" s="226"/>
      <c r="Q4" s="226"/>
      <c r="R4" s="226"/>
      <c r="S4" s="44"/>
    </row>
    <row r="6" ht="13.5" thickBot="1"/>
    <row r="7" spans="1:19" ht="13.5" thickBot="1">
      <c r="A7" s="23"/>
      <c r="B7" s="26"/>
      <c r="C7" s="27"/>
      <c r="D7" s="243" t="s">
        <v>407</v>
      </c>
      <c r="E7" s="244"/>
      <c r="F7" s="244"/>
      <c r="G7" s="244"/>
      <c r="H7" s="244"/>
      <c r="I7" s="244"/>
      <c r="J7" s="244"/>
      <c r="K7" s="244"/>
      <c r="L7" s="244"/>
      <c r="M7" s="244"/>
      <c r="N7" s="244"/>
      <c r="O7" s="244"/>
      <c r="P7" s="244"/>
      <c r="Q7" s="244"/>
      <c r="R7" s="245"/>
      <c r="S7" s="148"/>
    </row>
    <row r="8" spans="1:19" ht="12.75">
      <c r="A8" s="24"/>
      <c r="B8" s="29" t="s">
        <v>68</v>
      </c>
      <c r="C8" s="29" t="s">
        <v>197</v>
      </c>
      <c r="D8" s="24"/>
      <c r="E8" s="116" t="s">
        <v>97</v>
      </c>
      <c r="F8" s="31" t="s">
        <v>97</v>
      </c>
      <c r="G8" s="24"/>
      <c r="H8" s="117"/>
      <c r="I8" s="24"/>
      <c r="J8" s="37"/>
      <c r="K8" s="24"/>
      <c r="L8" s="24"/>
      <c r="M8" s="32" t="s">
        <v>72</v>
      </c>
      <c r="N8" s="31" t="s">
        <v>73</v>
      </c>
      <c r="O8" s="24"/>
      <c r="P8" s="24" t="s">
        <v>191</v>
      </c>
      <c r="Q8" s="10"/>
      <c r="R8" s="154" t="s">
        <v>206</v>
      </c>
      <c r="S8" s="13"/>
    </row>
    <row r="9" spans="1:19" ht="12.75">
      <c r="A9" s="24"/>
      <c r="B9" s="31" t="s">
        <v>69</v>
      </c>
      <c r="C9" s="31" t="s">
        <v>198</v>
      </c>
      <c r="D9" s="31" t="s">
        <v>76</v>
      </c>
      <c r="E9" s="31" t="s">
        <v>70</v>
      </c>
      <c r="F9" s="31" t="s">
        <v>71</v>
      </c>
      <c r="G9" s="31" t="s">
        <v>77</v>
      </c>
      <c r="H9" s="32" t="s">
        <v>78</v>
      </c>
      <c r="I9" s="31" t="s">
        <v>79</v>
      </c>
      <c r="J9" s="33" t="s">
        <v>80</v>
      </c>
      <c r="K9" s="31" t="s">
        <v>81</v>
      </c>
      <c r="L9" s="31" t="s">
        <v>82</v>
      </c>
      <c r="M9" s="32" t="s">
        <v>83</v>
      </c>
      <c r="N9" s="31" t="s">
        <v>84</v>
      </c>
      <c r="O9" s="24" t="s">
        <v>85</v>
      </c>
      <c r="P9" s="24" t="s">
        <v>100</v>
      </c>
      <c r="Q9" s="10"/>
      <c r="R9" s="24" t="s">
        <v>207</v>
      </c>
      <c r="S9" s="155"/>
    </row>
    <row r="10" spans="1:19" ht="13.5" thickBot="1">
      <c r="A10" s="25" t="s">
        <v>3</v>
      </c>
      <c r="B10" s="28" t="s">
        <v>164</v>
      </c>
      <c r="C10" s="28" t="s">
        <v>200</v>
      </c>
      <c r="D10" s="28" t="s">
        <v>87</v>
      </c>
      <c r="E10" s="28" t="s">
        <v>87</v>
      </c>
      <c r="F10" s="28" t="s">
        <v>87</v>
      </c>
      <c r="G10" s="28" t="s">
        <v>88</v>
      </c>
      <c r="H10" s="35" t="s">
        <v>89</v>
      </c>
      <c r="I10" s="28" t="s">
        <v>90</v>
      </c>
      <c r="J10" s="36" t="s">
        <v>91</v>
      </c>
      <c r="K10" s="28" t="s">
        <v>72</v>
      </c>
      <c r="L10" s="28" t="s">
        <v>89</v>
      </c>
      <c r="M10" s="35" t="s">
        <v>87</v>
      </c>
      <c r="N10" s="28" t="s">
        <v>92</v>
      </c>
      <c r="O10" s="25" t="s">
        <v>93</v>
      </c>
      <c r="P10" s="25" t="s">
        <v>182</v>
      </c>
      <c r="Q10" s="25" t="s">
        <v>190</v>
      </c>
      <c r="R10" s="25" t="s">
        <v>182</v>
      </c>
      <c r="S10" s="117"/>
    </row>
    <row r="11" spans="1:19" ht="12.75">
      <c r="A11" s="23" t="s">
        <v>166</v>
      </c>
      <c r="B11" s="19">
        <f>SUM(B13:B77)</f>
        <v>1311607</v>
      </c>
      <c r="C11" s="19">
        <f>SUM(C13:C77)</f>
        <v>546618</v>
      </c>
      <c r="D11" s="182">
        <v>27.3</v>
      </c>
      <c r="E11" s="149">
        <v>21.4</v>
      </c>
      <c r="F11" s="149">
        <v>20.2</v>
      </c>
      <c r="G11" s="149">
        <v>23.3</v>
      </c>
      <c r="H11" s="149">
        <v>18.9</v>
      </c>
      <c r="I11" s="149">
        <v>17.6</v>
      </c>
      <c r="J11" s="149">
        <v>23</v>
      </c>
      <c r="K11" s="149">
        <v>25</v>
      </c>
      <c r="L11" s="149">
        <v>17.8</v>
      </c>
      <c r="M11" s="149">
        <v>13.7</v>
      </c>
      <c r="N11" s="149">
        <v>20.4</v>
      </c>
      <c r="O11" s="149">
        <v>6.1</v>
      </c>
      <c r="P11" s="149">
        <v>22.8</v>
      </c>
      <c r="Q11" s="149">
        <v>17.6</v>
      </c>
      <c r="R11" s="182">
        <v>28.5</v>
      </c>
      <c r="S11" s="5"/>
    </row>
    <row r="12" spans="1:19" ht="12.75">
      <c r="A12" s="24"/>
      <c r="B12" s="153"/>
      <c r="C12" s="153"/>
      <c r="D12" s="150"/>
      <c r="E12" s="150"/>
      <c r="F12" s="150"/>
      <c r="G12" s="150"/>
      <c r="H12" s="150"/>
      <c r="I12" s="150"/>
      <c r="J12" s="150"/>
      <c r="K12" s="150"/>
      <c r="L12" s="150"/>
      <c r="M12" s="150"/>
      <c r="N12" s="150"/>
      <c r="O12" s="151"/>
      <c r="P12" s="152"/>
      <c r="Q12" s="152"/>
      <c r="R12" s="152"/>
      <c r="S12" s="5"/>
    </row>
    <row r="13" spans="1:19" ht="12.75">
      <c r="A13" s="24" t="s">
        <v>8</v>
      </c>
      <c r="B13" s="21">
        <v>8999</v>
      </c>
      <c r="C13" s="165">
        <v>3897</v>
      </c>
      <c r="D13" s="183">
        <v>27.2</v>
      </c>
      <c r="E13" s="183">
        <v>24.8</v>
      </c>
      <c r="F13" s="183">
        <v>22.9</v>
      </c>
      <c r="G13" s="183">
        <v>26.1</v>
      </c>
      <c r="H13" s="183">
        <v>22.9</v>
      </c>
      <c r="I13" s="183">
        <v>22.3</v>
      </c>
      <c r="J13" s="183">
        <v>21.3</v>
      </c>
      <c r="K13" s="183">
        <v>20.6</v>
      </c>
      <c r="L13" s="183">
        <v>17</v>
      </c>
      <c r="M13" s="183">
        <v>0</v>
      </c>
      <c r="N13" s="183">
        <v>20</v>
      </c>
      <c r="O13" s="183">
        <v>0</v>
      </c>
      <c r="P13" s="183">
        <v>0</v>
      </c>
      <c r="Q13" s="183">
        <v>14.7</v>
      </c>
      <c r="R13" s="183">
        <v>28.3</v>
      </c>
      <c r="S13" s="5"/>
    </row>
    <row r="14" spans="1:19" ht="12.75">
      <c r="A14" s="24" t="s">
        <v>9</v>
      </c>
      <c r="B14" s="21">
        <v>5696</v>
      </c>
      <c r="C14" s="165">
        <v>2790</v>
      </c>
      <c r="D14" s="183">
        <v>30.8</v>
      </c>
      <c r="E14" s="183">
        <v>0</v>
      </c>
      <c r="F14" s="183">
        <v>0</v>
      </c>
      <c r="G14" s="183">
        <v>18</v>
      </c>
      <c r="H14" s="183">
        <v>31.7</v>
      </c>
      <c r="I14" s="183">
        <v>16.8</v>
      </c>
      <c r="J14" s="183">
        <v>17.6</v>
      </c>
      <c r="K14" s="183">
        <v>20.3</v>
      </c>
      <c r="L14" s="183">
        <v>0</v>
      </c>
      <c r="M14" s="183">
        <v>0</v>
      </c>
      <c r="N14" s="183">
        <v>18.8</v>
      </c>
      <c r="O14" s="183">
        <v>0</v>
      </c>
      <c r="P14" s="183">
        <v>0</v>
      </c>
      <c r="Q14" s="183">
        <v>13.9</v>
      </c>
      <c r="R14" s="183">
        <v>30.3</v>
      </c>
      <c r="S14" s="5"/>
    </row>
    <row r="15" spans="1:19" ht="12.75">
      <c r="A15" s="24" t="s">
        <v>12</v>
      </c>
      <c r="B15" s="21">
        <v>24075</v>
      </c>
      <c r="C15" s="165">
        <v>7723</v>
      </c>
      <c r="D15" s="183">
        <v>32.1</v>
      </c>
      <c r="E15" s="183">
        <v>0</v>
      </c>
      <c r="F15" s="183">
        <v>14</v>
      </c>
      <c r="G15" s="183">
        <v>20.7</v>
      </c>
      <c r="H15" s="183">
        <v>26.1</v>
      </c>
      <c r="I15" s="183">
        <v>15</v>
      </c>
      <c r="J15" s="183">
        <v>13</v>
      </c>
      <c r="K15" s="183">
        <v>20.6</v>
      </c>
      <c r="L15" s="183">
        <v>13.2</v>
      </c>
      <c r="M15" s="183">
        <v>9.2</v>
      </c>
      <c r="N15" s="183">
        <v>15.3</v>
      </c>
      <c r="O15" s="183">
        <v>0</v>
      </c>
      <c r="P15" s="183">
        <v>0</v>
      </c>
      <c r="Q15" s="183">
        <v>0</v>
      </c>
      <c r="R15" s="183">
        <v>31.6</v>
      </c>
      <c r="S15" s="5"/>
    </row>
    <row r="16" spans="1:19" ht="12.75">
      <c r="A16" s="24" t="s">
        <v>14</v>
      </c>
      <c r="B16" s="21">
        <v>7127</v>
      </c>
      <c r="C16" s="165">
        <v>2289</v>
      </c>
      <c r="D16" s="183">
        <v>27.1</v>
      </c>
      <c r="E16" s="183">
        <v>36.4</v>
      </c>
      <c r="F16" s="183">
        <v>22.4</v>
      </c>
      <c r="G16" s="183">
        <v>24.8</v>
      </c>
      <c r="H16" s="183">
        <v>29.5</v>
      </c>
      <c r="I16" s="183">
        <v>24.2</v>
      </c>
      <c r="J16" s="183">
        <v>28.7</v>
      </c>
      <c r="K16" s="183">
        <v>27.6</v>
      </c>
      <c r="L16" s="183">
        <v>26.2</v>
      </c>
      <c r="M16" s="183">
        <v>30.1</v>
      </c>
      <c r="N16" s="183">
        <v>26.1</v>
      </c>
      <c r="O16" s="183">
        <v>0</v>
      </c>
      <c r="P16" s="183">
        <v>35</v>
      </c>
      <c r="Q16" s="183">
        <v>26</v>
      </c>
      <c r="R16" s="183">
        <v>28.6</v>
      </c>
      <c r="S16" s="5"/>
    </row>
    <row r="17" spans="1:19" ht="12.75">
      <c r="A17" s="24" t="s">
        <v>15</v>
      </c>
      <c r="B17" s="21">
        <v>258420</v>
      </c>
      <c r="C17" s="165">
        <v>100250</v>
      </c>
      <c r="D17" s="183">
        <v>26.6</v>
      </c>
      <c r="E17" s="183">
        <v>15.2</v>
      </c>
      <c r="F17" s="183">
        <v>20.3</v>
      </c>
      <c r="G17" s="183">
        <v>28</v>
      </c>
      <c r="H17" s="183">
        <v>14.2</v>
      </c>
      <c r="I17" s="183">
        <v>23.4</v>
      </c>
      <c r="J17" s="183">
        <v>20.9</v>
      </c>
      <c r="K17" s="183">
        <v>24.6</v>
      </c>
      <c r="L17" s="183">
        <v>7.3</v>
      </c>
      <c r="M17" s="183">
        <v>14</v>
      </c>
      <c r="N17" s="183">
        <v>19.9</v>
      </c>
      <c r="O17" s="183">
        <v>2</v>
      </c>
      <c r="P17" s="183">
        <v>20</v>
      </c>
      <c r="Q17" s="183">
        <v>24.6</v>
      </c>
      <c r="R17" s="183">
        <v>27.4</v>
      </c>
      <c r="S17" s="5"/>
    </row>
    <row r="18" spans="1:19" ht="12.75">
      <c r="A18" s="24"/>
      <c r="B18" s="21"/>
      <c r="C18" s="165"/>
      <c r="D18" s="183"/>
      <c r="E18" s="183"/>
      <c r="F18" s="183"/>
      <c r="G18" s="183"/>
      <c r="H18" s="183"/>
      <c r="I18" s="183"/>
      <c r="J18" s="183"/>
      <c r="K18" s="183"/>
      <c r="L18" s="183"/>
      <c r="M18" s="183"/>
      <c r="N18" s="183"/>
      <c r="O18" s="183"/>
      <c r="P18" s="183"/>
      <c r="Q18" s="183"/>
      <c r="R18" s="183"/>
      <c r="S18" s="5"/>
    </row>
    <row r="19" spans="1:19" ht="12.75">
      <c r="A19" s="24" t="s">
        <v>17</v>
      </c>
      <c r="B19" s="21">
        <v>8052</v>
      </c>
      <c r="C19" s="165">
        <v>3436</v>
      </c>
      <c r="D19" s="183">
        <v>26.5</v>
      </c>
      <c r="E19" s="183">
        <v>8.1</v>
      </c>
      <c r="F19" s="183">
        <v>19.9</v>
      </c>
      <c r="G19" s="183">
        <v>21.9</v>
      </c>
      <c r="H19" s="183">
        <v>30.4</v>
      </c>
      <c r="I19" s="183">
        <v>17.5</v>
      </c>
      <c r="J19" s="183">
        <v>14.8</v>
      </c>
      <c r="K19" s="183">
        <v>24.5</v>
      </c>
      <c r="L19" s="183">
        <v>0</v>
      </c>
      <c r="M19" s="183">
        <v>16</v>
      </c>
      <c r="N19" s="183">
        <v>12.6</v>
      </c>
      <c r="O19" s="183">
        <v>14.9</v>
      </c>
      <c r="P19" s="183">
        <v>0</v>
      </c>
      <c r="Q19" s="183">
        <v>0</v>
      </c>
      <c r="R19" s="183">
        <v>26.6</v>
      </c>
      <c r="S19" s="5"/>
    </row>
    <row r="20" spans="1:19" ht="12.75">
      <c r="A20" s="24" t="s">
        <v>18</v>
      </c>
      <c r="B20" s="21">
        <v>15188</v>
      </c>
      <c r="C20" s="165">
        <v>6570</v>
      </c>
      <c r="D20" s="183">
        <v>24.6</v>
      </c>
      <c r="E20" s="183">
        <v>25.2</v>
      </c>
      <c r="F20" s="183">
        <v>32</v>
      </c>
      <c r="G20" s="183">
        <v>0</v>
      </c>
      <c r="H20" s="183">
        <v>27.5</v>
      </c>
      <c r="I20" s="183">
        <v>10.4</v>
      </c>
      <c r="J20" s="183">
        <v>33.5</v>
      </c>
      <c r="K20" s="183">
        <v>20.9</v>
      </c>
      <c r="L20" s="183">
        <v>27</v>
      </c>
      <c r="M20" s="183">
        <v>12.2</v>
      </c>
      <c r="N20" s="183">
        <v>21.3</v>
      </c>
      <c r="O20" s="183">
        <v>0</v>
      </c>
      <c r="P20" s="183">
        <v>0</v>
      </c>
      <c r="Q20" s="183">
        <v>23.2</v>
      </c>
      <c r="R20" s="183">
        <v>28</v>
      </c>
      <c r="S20" s="5"/>
    </row>
    <row r="21" spans="1:19" ht="12.75">
      <c r="A21" s="24" t="s">
        <v>19</v>
      </c>
      <c r="B21" s="21">
        <v>2934</v>
      </c>
      <c r="C21" s="165">
        <v>765</v>
      </c>
      <c r="D21" s="183">
        <v>22.9</v>
      </c>
      <c r="E21" s="183">
        <v>0</v>
      </c>
      <c r="F21" s="183">
        <v>0</v>
      </c>
      <c r="G21" s="183">
        <v>15.5</v>
      </c>
      <c r="H21" s="183">
        <v>0</v>
      </c>
      <c r="I21" s="183">
        <v>0</v>
      </c>
      <c r="J21" s="183">
        <v>0</v>
      </c>
      <c r="K21" s="183">
        <v>0</v>
      </c>
      <c r="L21" s="183">
        <v>0</v>
      </c>
      <c r="M21" s="183">
        <v>29.8</v>
      </c>
      <c r="N21" s="183">
        <v>21</v>
      </c>
      <c r="O21" s="183">
        <v>0</v>
      </c>
      <c r="P21" s="183">
        <v>3.9</v>
      </c>
      <c r="Q21" s="183">
        <v>0</v>
      </c>
      <c r="R21" s="183">
        <v>20.9</v>
      </c>
      <c r="S21" s="5"/>
    </row>
    <row r="22" spans="1:19" ht="12.75">
      <c r="A22" s="24" t="s">
        <v>20</v>
      </c>
      <c r="B22" s="21">
        <v>11255</v>
      </c>
      <c r="C22" s="165">
        <v>2357</v>
      </c>
      <c r="D22" s="183">
        <v>32.1</v>
      </c>
      <c r="E22" s="183">
        <v>2</v>
      </c>
      <c r="F22" s="183">
        <v>2</v>
      </c>
      <c r="G22" s="183">
        <v>19.4</v>
      </c>
      <c r="H22" s="183">
        <v>21.3</v>
      </c>
      <c r="I22" s="183">
        <v>20.3</v>
      </c>
      <c r="J22" s="183">
        <v>2</v>
      </c>
      <c r="K22" s="183">
        <v>20</v>
      </c>
      <c r="L22" s="183">
        <v>13.8</v>
      </c>
      <c r="M22" s="183">
        <v>12.4</v>
      </c>
      <c r="N22" s="183">
        <v>2</v>
      </c>
      <c r="O22" s="183">
        <v>2</v>
      </c>
      <c r="P22" s="183">
        <v>2</v>
      </c>
      <c r="Q22" s="183">
        <v>23.5</v>
      </c>
      <c r="R22" s="183">
        <v>29.9</v>
      </c>
      <c r="S22" s="5"/>
    </row>
    <row r="23" spans="1:19" ht="12.75">
      <c r="A23" s="24" t="s">
        <v>21</v>
      </c>
      <c r="B23" s="21">
        <v>25604</v>
      </c>
      <c r="C23" s="165">
        <v>8963</v>
      </c>
      <c r="D23" s="183">
        <v>23.4</v>
      </c>
      <c r="E23" s="183">
        <v>33.4</v>
      </c>
      <c r="F23" s="183">
        <v>23.5</v>
      </c>
      <c r="G23" s="183">
        <v>18.2</v>
      </c>
      <c r="H23" s="183">
        <v>0</v>
      </c>
      <c r="I23" s="183">
        <v>20.9</v>
      </c>
      <c r="J23" s="183">
        <v>17.3</v>
      </c>
      <c r="K23" s="183">
        <v>26.8</v>
      </c>
      <c r="L23" s="183">
        <v>9.6</v>
      </c>
      <c r="M23" s="183">
        <v>10.9</v>
      </c>
      <c r="N23" s="183">
        <v>30.6</v>
      </c>
      <c r="O23" s="183">
        <v>0</v>
      </c>
      <c r="P23" s="183">
        <v>0</v>
      </c>
      <c r="Q23" s="183">
        <v>0</v>
      </c>
      <c r="R23" s="183">
        <v>26.7</v>
      </c>
      <c r="S23" s="5"/>
    </row>
    <row r="24" spans="1:19" ht="12.75">
      <c r="A24" s="24"/>
      <c r="B24" s="21"/>
      <c r="C24" s="165"/>
      <c r="D24" s="183"/>
      <c r="E24" s="183"/>
      <c r="F24" s="183"/>
      <c r="G24" s="183"/>
      <c r="H24" s="183"/>
      <c r="I24" s="183"/>
      <c r="J24" s="183"/>
      <c r="K24" s="183"/>
      <c r="L24" s="183"/>
      <c r="M24" s="183"/>
      <c r="N24" s="183"/>
      <c r="O24" s="183"/>
      <c r="P24" s="183"/>
      <c r="Q24" s="183"/>
      <c r="R24" s="183"/>
      <c r="S24" s="5"/>
    </row>
    <row r="25" spans="1:19" ht="12.75">
      <c r="A25" s="24" t="s">
        <v>23</v>
      </c>
      <c r="B25" s="21">
        <v>29099</v>
      </c>
      <c r="C25" s="165">
        <v>6154</v>
      </c>
      <c r="D25" s="183">
        <v>22.6</v>
      </c>
      <c r="E25" s="183">
        <v>26.4</v>
      </c>
      <c r="F25" s="183">
        <v>24.9</v>
      </c>
      <c r="G25" s="183">
        <v>13.9</v>
      </c>
      <c r="H25" s="183">
        <v>23.6</v>
      </c>
      <c r="I25" s="183">
        <v>16.6</v>
      </c>
      <c r="J25" s="183">
        <v>22.7</v>
      </c>
      <c r="K25" s="183">
        <v>18.9</v>
      </c>
      <c r="L25" s="183">
        <v>23.1</v>
      </c>
      <c r="M25" s="183">
        <v>16.3</v>
      </c>
      <c r="N25" s="183">
        <v>16.3</v>
      </c>
      <c r="O25" s="183">
        <v>30.1</v>
      </c>
      <c r="P25" s="183">
        <v>0</v>
      </c>
      <c r="Q25" s="183">
        <v>14.6</v>
      </c>
      <c r="R25" s="183">
        <v>20.6</v>
      </c>
      <c r="S25" s="5"/>
    </row>
    <row r="26" spans="1:19" ht="12.75">
      <c r="A26" s="24" t="s">
        <v>24</v>
      </c>
      <c r="B26" s="21" t="s">
        <v>264</v>
      </c>
      <c r="C26" s="165" t="s">
        <v>264</v>
      </c>
      <c r="D26" s="183" t="s">
        <v>264</v>
      </c>
      <c r="E26" s="183" t="s">
        <v>264</v>
      </c>
      <c r="F26" s="183" t="s">
        <v>264</v>
      </c>
      <c r="G26" s="183" t="s">
        <v>264</v>
      </c>
      <c r="H26" s="183" t="s">
        <v>264</v>
      </c>
      <c r="I26" s="183" t="s">
        <v>264</v>
      </c>
      <c r="J26" s="183" t="s">
        <v>264</v>
      </c>
      <c r="K26" s="183" t="s">
        <v>264</v>
      </c>
      <c r="L26" s="183" t="s">
        <v>264</v>
      </c>
      <c r="M26" s="183" t="s">
        <v>264</v>
      </c>
      <c r="N26" s="183" t="s">
        <v>264</v>
      </c>
      <c r="O26" s="183" t="s">
        <v>264</v>
      </c>
      <c r="P26" s="183" t="s">
        <v>264</v>
      </c>
      <c r="Q26" s="183" t="s">
        <v>264</v>
      </c>
      <c r="R26" s="183" t="s">
        <v>264</v>
      </c>
      <c r="S26" s="5"/>
    </row>
    <row r="27" spans="1:19" ht="12.75">
      <c r="A27" s="24" t="s">
        <v>25</v>
      </c>
      <c r="B27" s="21">
        <v>9151</v>
      </c>
      <c r="C27" s="165">
        <v>3723</v>
      </c>
      <c r="D27" s="183">
        <v>23.1</v>
      </c>
      <c r="E27" s="183">
        <v>0</v>
      </c>
      <c r="F27" s="183">
        <v>0</v>
      </c>
      <c r="G27" s="183">
        <v>28.3</v>
      </c>
      <c r="H27" s="183">
        <v>32.9</v>
      </c>
      <c r="I27" s="183">
        <v>18.7</v>
      </c>
      <c r="J27" s="183">
        <v>21.3</v>
      </c>
      <c r="K27" s="183">
        <v>15.5</v>
      </c>
      <c r="L27" s="183">
        <v>25.7</v>
      </c>
      <c r="M27" s="183">
        <v>13.9</v>
      </c>
      <c r="N27" s="183">
        <v>20.3</v>
      </c>
      <c r="O27" s="183">
        <v>0</v>
      </c>
      <c r="P27" s="183">
        <v>33</v>
      </c>
      <c r="Q27" s="183">
        <v>0</v>
      </c>
      <c r="R27" s="183">
        <v>33.4</v>
      </c>
      <c r="S27" s="5"/>
    </row>
    <row r="28" spans="1:19" ht="12.75">
      <c r="A28" s="24" t="s">
        <v>26</v>
      </c>
      <c r="B28" s="21">
        <v>415</v>
      </c>
      <c r="C28" s="165">
        <v>328</v>
      </c>
      <c r="D28" s="183">
        <v>21.6</v>
      </c>
      <c r="E28" s="183">
        <v>17</v>
      </c>
      <c r="F28" s="183">
        <v>32</v>
      </c>
      <c r="G28" s="183">
        <v>10.6</v>
      </c>
      <c r="H28" s="183">
        <v>0</v>
      </c>
      <c r="I28" s="183">
        <v>15.8</v>
      </c>
      <c r="J28" s="183">
        <v>13.7</v>
      </c>
      <c r="K28" s="183">
        <v>19.8</v>
      </c>
      <c r="L28" s="183">
        <v>0</v>
      </c>
      <c r="M28" s="183">
        <v>21.1</v>
      </c>
      <c r="N28" s="183">
        <v>20.6</v>
      </c>
      <c r="O28" s="183">
        <v>0</v>
      </c>
      <c r="P28" s="183">
        <v>0</v>
      </c>
      <c r="Q28" s="183">
        <v>18.9</v>
      </c>
      <c r="R28" s="183">
        <v>27.2</v>
      </c>
      <c r="S28" s="5"/>
    </row>
    <row r="29" spans="1:19" ht="12.75">
      <c r="A29" s="24" t="s">
        <v>27</v>
      </c>
      <c r="B29" s="21">
        <v>25353</v>
      </c>
      <c r="C29" s="165">
        <v>17636</v>
      </c>
      <c r="D29" s="183">
        <v>29.9</v>
      </c>
      <c r="E29" s="183">
        <v>0</v>
      </c>
      <c r="F29" s="183">
        <v>0</v>
      </c>
      <c r="G29" s="183">
        <v>29.5</v>
      </c>
      <c r="H29" s="183">
        <v>0</v>
      </c>
      <c r="I29" s="183">
        <v>24.1</v>
      </c>
      <c r="J29" s="183">
        <v>23.8</v>
      </c>
      <c r="K29" s="183">
        <v>29.4</v>
      </c>
      <c r="L29" s="183">
        <v>25.9</v>
      </c>
      <c r="M29" s="183">
        <v>13.5</v>
      </c>
      <c r="N29" s="183">
        <v>30</v>
      </c>
      <c r="O29" s="183">
        <v>0</v>
      </c>
      <c r="P29" s="183">
        <v>0</v>
      </c>
      <c r="Q29" s="183">
        <v>21.7</v>
      </c>
      <c r="R29" s="183">
        <v>30.7</v>
      </c>
      <c r="S29" s="5"/>
    </row>
    <row r="30" spans="1:19" ht="12.75">
      <c r="A30" s="24"/>
      <c r="B30" s="21"/>
      <c r="C30" s="165"/>
      <c r="D30" s="183"/>
      <c r="E30" s="183"/>
      <c r="F30" s="183"/>
      <c r="G30" s="183"/>
      <c r="H30" s="183"/>
      <c r="I30" s="183"/>
      <c r="J30" s="183"/>
      <c r="K30" s="183"/>
      <c r="L30" s="183"/>
      <c r="M30" s="183"/>
      <c r="N30" s="183"/>
      <c r="O30" s="183"/>
      <c r="P30" s="183"/>
      <c r="Q30" s="183"/>
      <c r="R30" s="183"/>
      <c r="S30" s="5"/>
    </row>
    <row r="31" spans="1:19" ht="12.75">
      <c r="A31" s="24" t="s">
        <v>28</v>
      </c>
      <c r="B31" s="21">
        <v>39884</v>
      </c>
      <c r="C31" s="165">
        <v>22777</v>
      </c>
      <c r="D31" s="183">
        <v>39.1</v>
      </c>
      <c r="E31" s="183">
        <v>20.9</v>
      </c>
      <c r="F31" s="183">
        <v>0</v>
      </c>
      <c r="G31" s="183">
        <v>14</v>
      </c>
      <c r="H31" s="183">
        <v>9.9</v>
      </c>
      <c r="I31" s="183">
        <v>28.7</v>
      </c>
      <c r="J31" s="183">
        <v>0</v>
      </c>
      <c r="K31" s="183">
        <v>28.8</v>
      </c>
      <c r="L31" s="183">
        <v>20.8</v>
      </c>
      <c r="M31" s="183">
        <v>18.4</v>
      </c>
      <c r="N31" s="183">
        <v>25</v>
      </c>
      <c r="O31" s="183">
        <v>0</v>
      </c>
      <c r="P31" s="183">
        <v>23.8</v>
      </c>
      <c r="Q31" s="183">
        <v>0</v>
      </c>
      <c r="R31" s="183">
        <v>40.3</v>
      </c>
      <c r="S31" s="5"/>
    </row>
    <row r="32" spans="1:19" ht="12.75">
      <c r="A32" s="24" t="s">
        <v>29</v>
      </c>
      <c r="B32" s="21">
        <v>17489</v>
      </c>
      <c r="C32" s="165">
        <v>10479</v>
      </c>
      <c r="D32" s="183">
        <v>29.6</v>
      </c>
      <c r="E32" s="183">
        <v>33.1</v>
      </c>
      <c r="F32" s="183">
        <v>0</v>
      </c>
      <c r="G32" s="183">
        <v>14.9</v>
      </c>
      <c r="H32" s="183">
        <v>0</v>
      </c>
      <c r="I32" s="183">
        <v>6.4</v>
      </c>
      <c r="J32" s="183">
        <v>9.7</v>
      </c>
      <c r="K32" s="183">
        <v>29.7</v>
      </c>
      <c r="L32" s="183">
        <v>0</v>
      </c>
      <c r="M32" s="183">
        <v>0</v>
      </c>
      <c r="N32" s="183">
        <v>9.3</v>
      </c>
      <c r="O32" s="183">
        <v>0</v>
      </c>
      <c r="P32" s="183">
        <v>0</v>
      </c>
      <c r="Q32" s="183">
        <v>24.7</v>
      </c>
      <c r="R32" s="183">
        <v>31.7</v>
      </c>
      <c r="S32" s="5"/>
    </row>
    <row r="33" spans="1:19" ht="12.75">
      <c r="A33" s="24" t="s">
        <v>30</v>
      </c>
      <c r="B33" s="21">
        <v>10480</v>
      </c>
      <c r="C33" s="165">
        <v>8129</v>
      </c>
      <c r="D33" s="183">
        <v>32.2</v>
      </c>
      <c r="E33" s="183">
        <v>0</v>
      </c>
      <c r="F33" s="183">
        <v>0</v>
      </c>
      <c r="G33" s="183">
        <v>29.4</v>
      </c>
      <c r="H33" s="183">
        <v>31</v>
      </c>
      <c r="I33" s="183">
        <v>0</v>
      </c>
      <c r="J33" s="183">
        <v>34</v>
      </c>
      <c r="K33" s="183">
        <v>32.1</v>
      </c>
      <c r="L33" s="183">
        <v>22.2</v>
      </c>
      <c r="M33" s="183">
        <v>17.7</v>
      </c>
      <c r="N33" s="183">
        <v>26.1</v>
      </c>
      <c r="O33" s="183">
        <v>0</v>
      </c>
      <c r="P33" s="183">
        <v>31.3</v>
      </c>
      <c r="Q33" s="183">
        <v>0</v>
      </c>
      <c r="R33" s="183">
        <v>37.8</v>
      </c>
      <c r="S33" s="5"/>
    </row>
    <row r="34" spans="1:19" ht="12.75">
      <c r="A34" s="24" t="s">
        <v>31</v>
      </c>
      <c r="B34" s="21">
        <v>20245</v>
      </c>
      <c r="C34" s="165">
        <v>7213</v>
      </c>
      <c r="D34" s="183">
        <v>23.8</v>
      </c>
      <c r="E34" s="183">
        <v>25.1</v>
      </c>
      <c r="F34" s="183">
        <v>0</v>
      </c>
      <c r="G34" s="183">
        <v>26.3</v>
      </c>
      <c r="H34" s="183">
        <v>31.8</v>
      </c>
      <c r="I34" s="183">
        <v>30.4</v>
      </c>
      <c r="J34" s="183">
        <v>26.1</v>
      </c>
      <c r="K34" s="183">
        <v>28</v>
      </c>
      <c r="L34" s="183">
        <v>16.1</v>
      </c>
      <c r="M34" s="183">
        <v>19.3</v>
      </c>
      <c r="N34" s="183">
        <v>0</v>
      </c>
      <c r="O34" s="183">
        <v>0</v>
      </c>
      <c r="P34" s="183">
        <v>0</v>
      </c>
      <c r="Q34" s="183">
        <v>20.6</v>
      </c>
      <c r="R34" s="183">
        <v>28.3</v>
      </c>
      <c r="S34" s="5"/>
    </row>
    <row r="35" spans="1:19" ht="12.75">
      <c r="A35" s="24" t="s">
        <v>32</v>
      </c>
      <c r="B35" s="21">
        <v>12228</v>
      </c>
      <c r="C35" s="165">
        <v>4542</v>
      </c>
      <c r="D35" s="183">
        <v>27.6</v>
      </c>
      <c r="E35" s="183">
        <v>21.8</v>
      </c>
      <c r="F35" s="183">
        <v>19.4</v>
      </c>
      <c r="G35" s="183">
        <v>19.9</v>
      </c>
      <c r="H35" s="183">
        <v>27.6</v>
      </c>
      <c r="I35" s="183">
        <v>13.9</v>
      </c>
      <c r="J35" s="183">
        <v>0</v>
      </c>
      <c r="K35" s="183">
        <v>20.7</v>
      </c>
      <c r="L35" s="183">
        <v>0</v>
      </c>
      <c r="M35" s="183">
        <v>17.7</v>
      </c>
      <c r="N35" s="183">
        <v>16.6</v>
      </c>
      <c r="O35" s="183">
        <v>0</v>
      </c>
      <c r="P35" s="183">
        <v>0</v>
      </c>
      <c r="Q35" s="183">
        <v>0</v>
      </c>
      <c r="R35" s="183">
        <v>26.8</v>
      </c>
      <c r="S35" s="5"/>
    </row>
    <row r="36" spans="1:19" ht="12.75">
      <c r="A36" s="24"/>
      <c r="B36" s="21"/>
      <c r="C36" s="165"/>
      <c r="D36" s="183"/>
      <c r="E36" s="183"/>
      <c r="F36" s="183"/>
      <c r="G36" s="183"/>
      <c r="H36" s="183"/>
      <c r="I36" s="183"/>
      <c r="J36" s="183"/>
      <c r="K36" s="183"/>
      <c r="L36" s="183"/>
      <c r="M36" s="183"/>
      <c r="N36" s="183"/>
      <c r="O36" s="183"/>
      <c r="P36" s="183"/>
      <c r="Q36" s="183"/>
      <c r="R36" s="183"/>
      <c r="S36" s="5"/>
    </row>
    <row r="37" spans="1:19" ht="12.75">
      <c r="A37" s="24" t="s">
        <v>33</v>
      </c>
      <c r="B37" s="21">
        <v>7920</v>
      </c>
      <c r="C37" s="165">
        <v>5004</v>
      </c>
      <c r="D37" s="183">
        <v>27</v>
      </c>
      <c r="E37" s="183">
        <v>0</v>
      </c>
      <c r="F37" s="183">
        <v>0</v>
      </c>
      <c r="G37" s="183">
        <v>21.3</v>
      </c>
      <c r="H37" s="183">
        <v>32.1</v>
      </c>
      <c r="I37" s="183">
        <v>21.4</v>
      </c>
      <c r="J37" s="183">
        <v>24.4</v>
      </c>
      <c r="K37" s="183">
        <v>26.3</v>
      </c>
      <c r="L37" s="183">
        <v>21.1</v>
      </c>
      <c r="M37" s="183">
        <v>25.2</v>
      </c>
      <c r="N37" s="183">
        <v>19.1</v>
      </c>
      <c r="O37" s="183">
        <v>0</v>
      </c>
      <c r="P37" s="183">
        <v>0</v>
      </c>
      <c r="Q37" s="183">
        <v>0</v>
      </c>
      <c r="R37" s="183">
        <v>30.4</v>
      </c>
      <c r="S37" s="5"/>
    </row>
    <row r="38" spans="1:19" ht="12.75">
      <c r="A38" s="24" t="s">
        <v>34</v>
      </c>
      <c r="B38" s="21">
        <v>17260</v>
      </c>
      <c r="C38" s="165">
        <v>3346</v>
      </c>
      <c r="D38" s="183">
        <v>25.8</v>
      </c>
      <c r="E38" s="183">
        <v>16.5</v>
      </c>
      <c r="F38" s="183">
        <v>18.7</v>
      </c>
      <c r="G38" s="183">
        <v>12.2</v>
      </c>
      <c r="H38" s="183">
        <v>32</v>
      </c>
      <c r="I38" s="183">
        <v>12.9</v>
      </c>
      <c r="J38" s="183">
        <v>9.7</v>
      </c>
      <c r="K38" s="183">
        <v>16</v>
      </c>
      <c r="L38" s="183">
        <v>12</v>
      </c>
      <c r="M38" s="183">
        <v>33.9</v>
      </c>
      <c r="N38" s="183">
        <v>8.9</v>
      </c>
      <c r="O38" s="183">
        <v>0</v>
      </c>
      <c r="P38" s="183">
        <v>0</v>
      </c>
      <c r="Q38" s="183">
        <v>0</v>
      </c>
      <c r="R38" s="183">
        <v>20.4</v>
      </c>
      <c r="S38" s="5"/>
    </row>
    <row r="39" spans="1:19" ht="12.75">
      <c r="A39" s="24" t="s">
        <v>35</v>
      </c>
      <c r="B39" s="21">
        <v>32047</v>
      </c>
      <c r="C39" s="165">
        <v>6369</v>
      </c>
      <c r="D39" s="183">
        <v>21.3</v>
      </c>
      <c r="E39" s="183">
        <v>17.6</v>
      </c>
      <c r="F39" s="183">
        <v>27.2</v>
      </c>
      <c r="G39" s="183">
        <v>0</v>
      </c>
      <c r="H39" s="183">
        <v>0</v>
      </c>
      <c r="I39" s="183">
        <v>18.1</v>
      </c>
      <c r="J39" s="183">
        <v>17.5</v>
      </c>
      <c r="K39" s="183">
        <v>24.3</v>
      </c>
      <c r="L39" s="183">
        <v>23.5</v>
      </c>
      <c r="M39" s="183">
        <v>23.9</v>
      </c>
      <c r="N39" s="183">
        <v>23</v>
      </c>
      <c r="O39" s="183">
        <v>20</v>
      </c>
      <c r="P39" s="183">
        <v>0</v>
      </c>
      <c r="Q39" s="183">
        <v>0</v>
      </c>
      <c r="R39" s="183">
        <v>22.3</v>
      </c>
      <c r="S39" s="5"/>
    </row>
    <row r="40" spans="1:19" ht="12.75">
      <c r="A40" s="24" t="s">
        <v>36</v>
      </c>
      <c r="B40" s="21">
        <v>52675</v>
      </c>
      <c r="C40" s="165">
        <v>19945</v>
      </c>
      <c r="D40" s="183">
        <v>25</v>
      </c>
      <c r="E40" s="183">
        <v>0</v>
      </c>
      <c r="F40" s="183">
        <v>39.8</v>
      </c>
      <c r="G40" s="183">
        <v>13.5</v>
      </c>
      <c r="H40" s="183">
        <v>9</v>
      </c>
      <c r="I40" s="183">
        <v>16.2</v>
      </c>
      <c r="J40" s="183">
        <v>5</v>
      </c>
      <c r="K40" s="183">
        <v>21</v>
      </c>
      <c r="L40" s="183">
        <v>11.8</v>
      </c>
      <c r="M40" s="183">
        <v>4.3</v>
      </c>
      <c r="N40" s="183">
        <v>26.4</v>
      </c>
      <c r="O40" s="183">
        <v>0</v>
      </c>
      <c r="P40" s="183">
        <v>0</v>
      </c>
      <c r="Q40" s="183">
        <v>16.8</v>
      </c>
      <c r="R40" s="183">
        <v>24.7</v>
      </c>
      <c r="S40" s="5"/>
    </row>
    <row r="41" spans="1:19" ht="12.75">
      <c r="A41" s="24" t="s">
        <v>37</v>
      </c>
      <c r="B41" s="21">
        <v>27086</v>
      </c>
      <c r="C41" s="165">
        <v>14939</v>
      </c>
      <c r="D41" s="183">
        <v>19.6</v>
      </c>
      <c r="E41" s="183">
        <v>0</v>
      </c>
      <c r="F41" s="183">
        <v>0</v>
      </c>
      <c r="G41" s="183">
        <v>19.2</v>
      </c>
      <c r="H41" s="183">
        <v>0</v>
      </c>
      <c r="I41" s="183">
        <v>19.1</v>
      </c>
      <c r="J41" s="183">
        <v>13.7</v>
      </c>
      <c r="K41" s="183">
        <v>26.6</v>
      </c>
      <c r="L41" s="183">
        <v>28.1</v>
      </c>
      <c r="M41" s="183">
        <v>20.1</v>
      </c>
      <c r="N41" s="183">
        <v>29.7</v>
      </c>
      <c r="O41" s="183">
        <v>8.1</v>
      </c>
      <c r="P41" s="183">
        <v>18.5</v>
      </c>
      <c r="Q41" s="183">
        <v>0</v>
      </c>
      <c r="R41" s="183">
        <v>26.6</v>
      </c>
      <c r="S41" s="5"/>
    </row>
    <row r="42" spans="1:19" ht="12.75">
      <c r="A42" s="24"/>
      <c r="B42" s="21"/>
      <c r="C42" s="165"/>
      <c r="D42" s="183"/>
      <c r="E42" s="183"/>
      <c r="F42" s="183"/>
      <c r="G42" s="183"/>
      <c r="H42" s="183"/>
      <c r="I42" s="183"/>
      <c r="J42" s="183"/>
      <c r="K42" s="183"/>
      <c r="L42" s="183"/>
      <c r="M42" s="183"/>
      <c r="N42" s="183"/>
      <c r="O42" s="183"/>
      <c r="P42" s="183"/>
      <c r="Q42" s="183"/>
      <c r="R42" s="183"/>
      <c r="S42" s="5"/>
    </row>
    <row r="43" spans="1:19" ht="12.75">
      <c r="A43" s="24" t="s">
        <v>38</v>
      </c>
      <c r="B43" s="21">
        <v>9921</v>
      </c>
      <c r="C43" s="165">
        <v>2927</v>
      </c>
      <c r="D43" s="183">
        <v>23</v>
      </c>
      <c r="E43" s="183">
        <v>0</v>
      </c>
      <c r="F43" s="183">
        <v>17</v>
      </c>
      <c r="G43" s="183">
        <v>18.9</v>
      </c>
      <c r="H43" s="183">
        <v>35</v>
      </c>
      <c r="I43" s="183">
        <v>15.2</v>
      </c>
      <c r="J43" s="183">
        <v>19.6</v>
      </c>
      <c r="K43" s="183">
        <v>21.5</v>
      </c>
      <c r="L43" s="183">
        <v>22.4</v>
      </c>
      <c r="M43" s="183">
        <v>11.3</v>
      </c>
      <c r="N43" s="183">
        <v>26.3</v>
      </c>
      <c r="O43" s="183">
        <v>0</v>
      </c>
      <c r="P43" s="183">
        <v>0</v>
      </c>
      <c r="Q43" s="183">
        <v>22.8</v>
      </c>
      <c r="R43" s="183">
        <v>21.5</v>
      </c>
      <c r="S43" s="5"/>
    </row>
    <row r="44" spans="1:19" ht="12.75">
      <c r="A44" s="24" t="s">
        <v>39</v>
      </c>
      <c r="B44" s="21">
        <v>35300</v>
      </c>
      <c r="C44" s="165">
        <v>12961</v>
      </c>
      <c r="D44" s="183">
        <v>28.4</v>
      </c>
      <c r="E44" s="183">
        <v>0</v>
      </c>
      <c r="F44" s="183">
        <v>0</v>
      </c>
      <c r="G44" s="183">
        <v>15.6</v>
      </c>
      <c r="H44" s="183">
        <v>30.1</v>
      </c>
      <c r="I44" s="183">
        <v>14.5</v>
      </c>
      <c r="J44" s="183">
        <v>0</v>
      </c>
      <c r="K44" s="183">
        <v>0</v>
      </c>
      <c r="L44" s="183">
        <v>0</v>
      </c>
      <c r="M44" s="183">
        <v>17.3</v>
      </c>
      <c r="N44" s="183">
        <v>28</v>
      </c>
      <c r="O44" s="183">
        <v>0</v>
      </c>
      <c r="P44" s="183">
        <v>0</v>
      </c>
      <c r="Q44" s="183">
        <v>10.4</v>
      </c>
      <c r="R44" s="183">
        <v>23.7</v>
      </c>
      <c r="S44" s="5"/>
    </row>
    <row r="45" spans="1:19" ht="12.75">
      <c r="A45" s="24" t="s">
        <v>40</v>
      </c>
      <c r="B45" s="21">
        <v>5679</v>
      </c>
      <c r="C45" s="165">
        <v>5340</v>
      </c>
      <c r="D45" s="183">
        <v>20.2</v>
      </c>
      <c r="E45" s="183">
        <v>0</v>
      </c>
      <c r="F45" s="183">
        <v>0</v>
      </c>
      <c r="G45" s="183">
        <v>29.1</v>
      </c>
      <c r="H45" s="183">
        <v>0</v>
      </c>
      <c r="I45" s="183">
        <v>23.6</v>
      </c>
      <c r="J45" s="183">
        <v>0</v>
      </c>
      <c r="K45" s="183">
        <v>2</v>
      </c>
      <c r="L45" s="183">
        <v>4.7</v>
      </c>
      <c r="M45" s="183">
        <v>0</v>
      </c>
      <c r="N45" s="183">
        <v>9.6</v>
      </c>
      <c r="O45" s="183">
        <v>0</v>
      </c>
      <c r="P45" s="183">
        <v>24.5</v>
      </c>
      <c r="Q45" s="183">
        <v>0</v>
      </c>
      <c r="R45" s="183">
        <v>30.4</v>
      </c>
      <c r="S45" s="5"/>
    </row>
    <row r="46" spans="1:19" ht="12.75">
      <c r="A46" s="24" t="s">
        <v>41</v>
      </c>
      <c r="B46" s="21">
        <v>6257</v>
      </c>
      <c r="C46" s="165">
        <v>2028</v>
      </c>
      <c r="D46" s="183">
        <v>21.4</v>
      </c>
      <c r="E46" s="183">
        <v>0</v>
      </c>
      <c r="F46" s="183">
        <v>30</v>
      </c>
      <c r="G46" s="183">
        <v>29.8</v>
      </c>
      <c r="H46" s="183">
        <v>23.3</v>
      </c>
      <c r="I46" s="183">
        <v>24.1</v>
      </c>
      <c r="J46" s="183">
        <v>0</v>
      </c>
      <c r="K46" s="183">
        <v>28.9</v>
      </c>
      <c r="L46" s="183">
        <v>32.3</v>
      </c>
      <c r="M46" s="183">
        <v>30</v>
      </c>
      <c r="N46" s="183">
        <v>27.9</v>
      </c>
      <c r="O46" s="183">
        <v>30</v>
      </c>
      <c r="P46" s="183">
        <v>25</v>
      </c>
      <c r="Q46" s="183">
        <v>13.4</v>
      </c>
      <c r="R46" s="183">
        <v>26.7</v>
      </c>
      <c r="S46" s="5"/>
    </row>
    <row r="47" spans="1:19" ht="12.75">
      <c r="A47" s="24" t="s">
        <v>42</v>
      </c>
      <c r="B47" s="21">
        <v>6594</v>
      </c>
      <c r="C47" s="165">
        <v>2412</v>
      </c>
      <c r="D47" s="183">
        <v>32.9</v>
      </c>
      <c r="E47" s="183">
        <v>0</v>
      </c>
      <c r="F47" s="183">
        <v>0</v>
      </c>
      <c r="G47" s="183">
        <v>9</v>
      </c>
      <c r="H47" s="183">
        <v>0</v>
      </c>
      <c r="I47" s="183">
        <v>7.7</v>
      </c>
      <c r="J47" s="183">
        <v>25.4</v>
      </c>
      <c r="K47" s="183">
        <v>23.9</v>
      </c>
      <c r="L47" s="183">
        <v>12.2</v>
      </c>
      <c r="M47" s="183">
        <v>0</v>
      </c>
      <c r="N47" s="183">
        <v>16.2</v>
      </c>
      <c r="O47" s="183">
        <v>0</v>
      </c>
      <c r="P47" s="183">
        <v>0</v>
      </c>
      <c r="Q47" s="183">
        <v>6.4</v>
      </c>
      <c r="R47" s="183">
        <v>22.3</v>
      </c>
      <c r="S47" s="5"/>
    </row>
    <row r="48" spans="1:19" ht="12.75">
      <c r="A48" s="24"/>
      <c r="B48" s="21"/>
      <c r="C48" s="165"/>
      <c r="D48" s="183"/>
      <c r="E48" s="183"/>
      <c r="F48" s="183"/>
      <c r="G48" s="183"/>
      <c r="H48" s="183"/>
      <c r="I48" s="183"/>
      <c r="J48" s="183"/>
      <c r="K48" s="183"/>
      <c r="L48" s="183"/>
      <c r="M48" s="183"/>
      <c r="N48" s="183"/>
      <c r="O48" s="183"/>
      <c r="P48" s="183"/>
      <c r="Q48" s="183"/>
      <c r="R48" s="183"/>
      <c r="S48" s="5"/>
    </row>
    <row r="49" spans="1:19" ht="12.75">
      <c r="A49" s="24" t="s">
        <v>43</v>
      </c>
      <c r="B49" s="21">
        <v>4589</v>
      </c>
      <c r="C49" s="165">
        <v>2377</v>
      </c>
      <c r="D49" s="183">
        <v>20.2</v>
      </c>
      <c r="E49" s="183">
        <v>0</v>
      </c>
      <c r="F49" s="183">
        <v>0</v>
      </c>
      <c r="G49" s="183">
        <v>14.2</v>
      </c>
      <c r="H49" s="183">
        <v>29.7</v>
      </c>
      <c r="I49" s="183">
        <v>17.2</v>
      </c>
      <c r="J49" s="183">
        <v>0</v>
      </c>
      <c r="K49" s="183">
        <v>19.6</v>
      </c>
      <c r="L49" s="183">
        <v>19.5</v>
      </c>
      <c r="M49" s="183">
        <v>0</v>
      </c>
      <c r="N49" s="183">
        <v>17.9</v>
      </c>
      <c r="O49" s="183">
        <v>0</v>
      </c>
      <c r="P49" s="183">
        <v>8.2</v>
      </c>
      <c r="Q49" s="183">
        <v>0</v>
      </c>
      <c r="R49" s="183">
        <v>24.7</v>
      </c>
      <c r="S49" s="5"/>
    </row>
    <row r="50" spans="1:19" ht="12.75">
      <c r="A50" s="24" t="s">
        <v>44</v>
      </c>
      <c r="B50" s="21">
        <v>25509</v>
      </c>
      <c r="C50" s="165">
        <v>11424</v>
      </c>
      <c r="D50" s="183">
        <v>26.5</v>
      </c>
      <c r="E50" s="183">
        <v>0</v>
      </c>
      <c r="F50" s="183">
        <v>0</v>
      </c>
      <c r="G50" s="183">
        <v>21.7</v>
      </c>
      <c r="H50" s="183">
        <v>26.2</v>
      </c>
      <c r="I50" s="183">
        <v>16.9</v>
      </c>
      <c r="J50" s="183">
        <v>21.9</v>
      </c>
      <c r="K50" s="183">
        <v>22.5</v>
      </c>
      <c r="L50" s="183">
        <v>9.9</v>
      </c>
      <c r="M50" s="183">
        <v>14.4</v>
      </c>
      <c r="N50" s="183">
        <v>27.8</v>
      </c>
      <c r="O50" s="183">
        <v>32.1</v>
      </c>
      <c r="P50" s="183">
        <v>0</v>
      </c>
      <c r="Q50" s="183">
        <v>0</v>
      </c>
      <c r="R50" s="183">
        <v>28.2</v>
      </c>
      <c r="S50" s="5"/>
    </row>
    <row r="51" spans="1:19" ht="12.75">
      <c r="A51" s="24" t="s">
        <v>45</v>
      </c>
      <c r="B51" s="21">
        <v>13596</v>
      </c>
      <c r="C51" s="165">
        <v>5804</v>
      </c>
      <c r="D51" s="183">
        <v>29.1</v>
      </c>
      <c r="E51" s="183">
        <v>0</v>
      </c>
      <c r="F51" s="183">
        <v>42</v>
      </c>
      <c r="G51" s="183">
        <v>27.1</v>
      </c>
      <c r="H51" s="183">
        <v>28.4</v>
      </c>
      <c r="I51" s="183">
        <v>23.1</v>
      </c>
      <c r="J51" s="183">
        <v>20.7</v>
      </c>
      <c r="K51" s="183">
        <v>31.1</v>
      </c>
      <c r="L51" s="183">
        <v>21.6</v>
      </c>
      <c r="M51" s="183">
        <v>15</v>
      </c>
      <c r="N51" s="183">
        <v>21.2</v>
      </c>
      <c r="O51" s="183">
        <v>31.9</v>
      </c>
      <c r="P51" s="183">
        <v>10</v>
      </c>
      <c r="Q51" s="183">
        <v>39.2</v>
      </c>
      <c r="R51" s="183">
        <v>32.6</v>
      </c>
      <c r="S51" s="5"/>
    </row>
    <row r="52" spans="1:19" ht="12.75">
      <c r="A52" s="24" t="s">
        <v>46</v>
      </c>
      <c r="B52" s="21">
        <v>121322</v>
      </c>
      <c r="C52" s="165">
        <v>46099</v>
      </c>
      <c r="D52" s="183">
        <v>30.7</v>
      </c>
      <c r="E52" s="183">
        <v>31.9</v>
      </c>
      <c r="F52" s="183">
        <v>1</v>
      </c>
      <c r="G52" s="183">
        <v>22.9</v>
      </c>
      <c r="H52" s="183">
        <v>30</v>
      </c>
      <c r="I52" s="183">
        <v>21.5</v>
      </c>
      <c r="J52" s="183">
        <v>33.1</v>
      </c>
      <c r="K52" s="183">
        <v>32.4</v>
      </c>
      <c r="L52" s="183">
        <v>30</v>
      </c>
      <c r="M52" s="183">
        <v>17.2</v>
      </c>
      <c r="N52" s="183">
        <v>26.4</v>
      </c>
      <c r="O52" s="183">
        <v>0</v>
      </c>
      <c r="P52" s="183">
        <v>0</v>
      </c>
      <c r="Q52" s="183">
        <v>0</v>
      </c>
      <c r="R52" s="183">
        <v>30.9</v>
      </c>
      <c r="S52" s="5"/>
    </row>
    <row r="53" spans="1:19" ht="12.75">
      <c r="A53" s="24" t="s">
        <v>47</v>
      </c>
      <c r="B53" s="21">
        <v>21484</v>
      </c>
      <c r="C53" s="165">
        <v>7327</v>
      </c>
      <c r="D53" s="183">
        <v>26.3</v>
      </c>
      <c r="E53" s="183">
        <v>36.7</v>
      </c>
      <c r="F53" s="183">
        <v>35</v>
      </c>
      <c r="G53" s="183">
        <v>18.3</v>
      </c>
      <c r="H53" s="183">
        <v>0</v>
      </c>
      <c r="I53" s="183">
        <v>19.4</v>
      </c>
      <c r="J53" s="183">
        <v>0</v>
      </c>
      <c r="K53" s="183">
        <v>20.9</v>
      </c>
      <c r="L53" s="183">
        <v>13.6</v>
      </c>
      <c r="M53" s="183">
        <v>20</v>
      </c>
      <c r="N53" s="183">
        <v>20</v>
      </c>
      <c r="O53" s="183">
        <v>0</v>
      </c>
      <c r="P53" s="183">
        <v>0</v>
      </c>
      <c r="Q53" s="183">
        <v>0</v>
      </c>
      <c r="R53" s="183">
        <v>26.8</v>
      </c>
      <c r="S53" s="5"/>
    </row>
    <row r="54" spans="1:19" ht="12.75">
      <c r="A54" s="24"/>
      <c r="B54" s="21"/>
      <c r="C54" s="165"/>
      <c r="D54" s="183"/>
      <c r="E54" s="183"/>
      <c r="F54" s="183"/>
      <c r="G54" s="183"/>
      <c r="H54" s="183"/>
      <c r="I54" s="183"/>
      <c r="J54" s="183"/>
      <c r="K54" s="183"/>
      <c r="L54" s="183"/>
      <c r="M54" s="183"/>
      <c r="N54" s="183"/>
      <c r="O54" s="183"/>
      <c r="P54" s="183"/>
      <c r="Q54" s="183"/>
      <c r="R54" s="183"/>
      <c r="S54" s="5"/>
    </row>
    <row r="55" spans="1:19" ht="12.75">
      <c r="A55" s="24" t="s">
        <v>48</v>
      </c>
      <c r="B55" s="21">
        <v>2406</v>
      </c>
      <c r="C55" s="165">
        <v>1166</v>
      </c>
      <c r="D55" s="183">
        <v>21.9</v>
      </c>
      <c r="E55" s="183">
        <v>17.1</v>
      </c>
      <c r="F55" s="183">
        <v>0</v>
      </c>
      <c r="G55" s="183">
        <v>15</v>
      </c>
      <c r="H55" s="183">
        <v>28</v>
      </c>
      <c r="I55" s="183">
        <v>12.7</v>
      </c>
      <c r="J55" s="183">
        <v>14.2</v>
      </c>
      <c r="K55" s="183">
        <v>31</v>
      </c>
      <c r="L55" s="183">
        <v>12.6</v>
      </c>
      <c r="M55" s="183">
        <v>16.4</v>
      </c>
      <c r="N55" s="183">
        <v>20</v>
      </c>
      <c r="O55" s="183">
        <v>0</v>
      </c>
      <c r="P55" s="183">
        <v>0</v>
      </c>
      <c r="Q55" s="183">
        <v>0</v>
      </c>
      <c r="R55" s="183">
        <v>23.3</v>
      </c>
      <c r="S55" s="5"/>
    </row>
    <row r="56" spans="1:19" ht="12.75">
      <c r="A56" s="24" t="s">
        <v>49</v>
      </c>
      <c r="B56" s="21">
        <v>48821</v>
      </c>
      <c r="C56" s="165">
        <v>35160</v>
      </c>
      <c r="D56" s="183">
        <v>26</v>
      </c>
      <c r="E56" s="183">
        <v>0</v>
      </c>
      <c r="F56" s="183">
        <v>0</v>
      </c>
      <c r="G56" s="183">
        <v>28</v>
      </c>
      <c r="H56" s="183">
        <v>0</v>
      </c>
      <c r="I56" s="183">
        <v>22.8</v>
      </c>
      <c r="J56" s="183">
        <v>0</v>
      </c>
      <c r="K56" s="183">
        <v>27</v>
      </c>
      <c r="L56" s="183">
        <v>21.5</v>
      </c>
      <c r="M56" s="183">
        <v>24</v>
      </c>
      <c r="N56" s="183">
        <v>21.2</v>
      </c>
      <c r="O56" s="183">
        <v>0</v>
      </c>
      <c r="P56" s="183">
        <v>0</v>
      </c>
      <c r="Q56" s="183">
        <v>19.6</v>
      </c>
      <c r="R56" s="183">
        <v>31.5</v>
      </c>
      <c r="S56" s="5"/>
    </row>
    <row r="57" spans="1:19" ht="12.75">
      <c r="A57" s="24" t="s">
        <v>50</v>
      </c>
      <c r="B57" s="21">
        <v>8674</v>
      </c>
      <c r="C57" s="165">
        <v>3487</v>
      </c>
      <c r="D57" s="183">
        <v>29.4</v>
      </c>
      <c r="E57" s="183">
        <v>26.2</v>
      </c>
      <c r="F57" s="183">
        <v>26.5</v>
      </c>
      <c r="G57" s="183">
        <v>22.9</v>
      </c>
      <c r="H57" s="183">
        <v>36.4</v>
      </c>
      <c r="I57" s="183">
        <v>19.4</v>
      </c>
      <c r="J57" s="183">
        <v>0</v>
      </c>
      <c r="K57" s="183">
        <v>25.6</v>
      </c>
      <c r="L57" s="183">
        <v>23.3</v>
      </c>
      <c r="M57" s="183">
        <v>18.4</v>
      </c>
      <c r="N57" s="183">
        <v>24.8</v>
      </c>
      <c r="O57" s="183">
        <v>0</v>
      </c>
      <c r="P57" s="183">
        <v>0</v>
      </c>
      <c r="Q57" s="183">
        <v>0</v>
      </c>
      <c r="R57" s="183">
        <v>23.6</v>
      </c>
      <c r="S57" s="5"/>
    </row>
    <row r="58" spans="1:19" ht="12.75">
      <c r="A58" s="24" t="s">
        <v>51</v>
      </c>
      <c r="B58" s="21">
        <v>10758</v>
      </c>
      <c r="C58" s="165">
        <v>6848</v>
      </c>
      <c r="D58" s="183">
        <v>21.7</v>
      </c>
      <c r="E58" s="183">
        <v>28.2</v>
      </c>
      <c r="F58" s="183">
        <v>22.8</v>
      </c>
      <c r="G58" s="183">
        <v>12.9</v>
      </c>
      <c r="H58" s="183">
        <v>24.3</v>
      </c>
      <c r="I58" s="183">
        <v>15.2</v>
      </c>
      <c r="J58" s="183">
        <v>10.6</v>
      </c>
      <c r="K58" s="183">
        <v>0</v>
      </c>
      <c r="L58" s="183">
        <v>17</v>
      </c>
      <c r="M58" s="183">
        <v>11.6</v>
      </c>
      <c r="N58" s="183">
        <v>23.8</v>
      </c>
      <c r="O58" s="183">
        <v>0</v>
      </c>
      <c r="P58" s="183">
        <v>18.5</v>
      </c>
      <c r="Q58" s="183">
        <v>5.5</v>
      </c>
      <c r="R58" s="183">
        <v>29.3</v>
      </c>
      <c r="S58" s="5"/>
    </row>
    <row r="59" spans="1:19" ht="12.75">
      <c r="A59" s="24" t="s">
        <v>52</v>
      </c>
      <c r="B59" s="21">
        <v>55698</v>
      </c>
      <c r="C59" s="165">
        <v>14195</v>
      </c>
      <c r="D59" s="183">
        <v>19.7</v>
      </c>
      <c r="E59" s="183">
        <v>0</v>
      </c>
      <c r="F59" s="183">
        <v>0</v>
      </c>
      <c r="G59" s="183">
        <v>14</v>
      </c>
      <c r="H59" s="183">
        <v>17.4</v>
      </c>
      <c r="I59" s="183">
        <v>15</v>
      </c>
      <c r="J59" s="183">
        <v>15</v>
      </c>
      <c r="K59" s="183">
        <v>11.3</v>
      </c>
      <c r="L59" s="183">
        <v>16.7</v>
      </c>
      <c r="M59" s="183">
        <v>13.3</v>
      </c>
      <c r="N59" s="183">
        <v>0</v>
      </c>
      <c r="O59" s="183">
        <v>0</v>
      </c>
      <c r="P59" s="183">
        <v>0</v>
      </c>
      <c r="Q59" s="183">
        <v>14.9</v>
      </c>
      <c r="R59" s="183">
        <v>20.5</v>
      </c>
      <c r="S59" s="5"/>
    </row>
    <row r="60" spans="1:19" ht="12.75">
      <c r="A60" s="24"/>
      <c r="B60" s="21"/>
      <c r="C60" s="165"/>
      <c r="D60" s="183"/>
      <c r="E60" s="183"/>
      <c r="F60" s="183"/>
      <c r="G60" s="183"/>
      <c r="H60" s="183"/>
      <c r="I60" s="183"/>
      <c r="J60" s="183"/>
      <c r="K60" s="183"/>
      <c r="L60" s="183"/>
      <c r="M60" s="183"/>
      <c r="N60" s="183"/>
      <c r="O60" s="183"/>
      <c r="P60" s="183"/>
      <c r="Q60" s="183"/>
      <c r="R60" s="183"/>
      <c r="S60" s="5"/>
    </row>
    <row r="61" spans="1:19" ht="12.75">
      <c r="A61" s="24" t="s">
        <v>53</v>
      </c>
      <c r="B61" s="21">
        <v>20130</v>
      </c>
      <c r="C61" s="165">
        <v>1571</v>
      </c>
      <c r="D61" s="183">
        <v>26.7</v>
      </c>
      <c r="E61" s="183">
        <v>31.1</v>
      </c>
      <c r="F61" s="183">
        <v>29.2</v>
      </c>
      <c r="G61" s="183">
        <v>25.4</v>
      </c>
      <c r="H61" s="183">
        <v>30</v>
      </c>
      <c r="I61" s="183">
        <v>26.1</v>
      </c>
      <c r="J61" s="183">
        <v>28.9</v>
      </c>
      <c r="K61" s="183">
        <v>30.7</v>
      </c>
      <c r="L61" s="183">
        <v>26.8</v>
      </c>
      <c r="M61" s="183">
        <v>29.5</v>
      </c>
      <c r="N61" s="183">
        <v>21.9</v>
      </c>
      <c r="O61" s="183">
        <v>0</v>
      </c>
      <c r="P61" s="183">
        <v>0</v>
      </c>
      <c r="Q61" s="183">
        <v>0</v>
      </c>
      <c r="R61" s="183">
        <v>28.5</v>
      </c>
      <c r="S61" s="5"/>
    </row>
    <row r="62" spans="1:19" ht="12.75">
      <c r="A62" s="24" t="s">
        <v>54</v>
      </c>
      <c r="B62" s="21">
        <v>11850</v>
      </c>
      <c r="C62" s="165">
        <v>4901</v>
      </c>
      <c r="D62" s="183">
        <v>23.2</v>
      </c>
      <c r="E62" s="183">
        <v>30.6</v>
      </c>
      <c r="F62" s="183">
        <v>0</v>
      </c>
      <c r="G62" s="183">
        <v>24.9</v>
      </c>
      <c r="H62" s="183">
        <v>25.1</v>
      </c>
      <c r="I62" s="183">
        <v>17.1</v>
      </c>
      <c r="J62" s="183">
        <v>0</v>
      </c>
      <c r="K62" s="183">
        <v>22.4</v>
      </c>
      <c r="L62" s="183">
        <v>0</v>
      </c>
      <c r="M62" s="183">
        <v>21.3</v>
      </c>
      <c r="N62" s="183">
        <v>0</v>
      </c>
      <c r="O62" s="183">
        <v>0</v>
      </c>
      <c r="P62" s="183">
        <v>0</v>
      </c>
      <c r="Q62" s="183">
        <v>21.6</v>
      </c>
      <c r="R62" s="183">
        <v>24.8</v>
      </c>
      <c r="S62" s="5"/>
    </row>
    <row r="63" spans="1:19" ht="12.75">
      <c r="A63" s="24" t="s">
        <v>55</v>
      </c>
      <c r="B63" s="21">
        <v>12498</v>
      </c>
      <c r="C63" s="165">
        <v>5196</v>
      </c>
      <c r="D63" s="183">
        <v>27.2</v>
      </c>
      <c r="E63" s="183">
        <v>0</v>
      </c>
      <c r="F63" s="183">
        <v>0</v>
      </c>
      <c r="G63" s="183">
        <v>17.4</v>
      </c>
      <c r="H63" s="183">
        <v>19.1</v>
      </c>
      <c r="I63" s="183">
        <v>17.6</v>
      </c>
      <c r="J63" s="183">
        <v>0</v>
      </c>
      <c r="K63" s="183">
        <v>32.2</v>
      </c>
      <c r="L63" s="183">
        <v>16</v>
      </c>
      <c r="M63" s="183">
        <v>10.9</v>
      </c>
      <c r="N63" s="183">
        <v>24.3</v>
      </c>
      <c r="O63" s="183">
        <v>0</v>
      </c>
      <c r="P63" s="183">
        <v>18.8</v>
      </c>
      <c r="Q63" s="183">
        <v>15.5</v>
      </c>
      <c r="R63" s="183">
        <v>26.8</v>
      </c>
      <c r="S63" s="5"/>
    </row>
    <row r="64" spans="1:19" ht="12.75">
      <c r="A64" s="24" t="s">
        <v>56</v>
      </c>
      <c r="B64" s="21">
        <v>1185</v>
      </c>
      <c r="C64" s="165">
        <v>667</v>
      </c>
      <c r="D64" s="183">
        <v>22.7</v>
      </c>
      <c r="E64" s="183">
        <v>9.4</v>
      </c>
      <c r="F64" s="183">
        <v>0</v>
      </c>
      <c r="G64" s="183">
        <v>0</v>
      </c>
      <c r="H64" s="183">
        <v>29.8</v>
      </c>
      <c r="I64" s="183">
        <v>7.6</v>
      </c>
      <c r="J64" s="183">
        <v>18.5</v>
      </c>
      <c r="K64" s="183">
        <v>25.7</v>
      </c>
      <c r="L64" s="183">
        <v>6.4</v>
      </c>
      <c r="M64" s="183">
        <v>15.3</v>
      </c>
      <c r="N64" s="183">
        <v>18.2</v>
      </c>
      <c r="O64" s="183">
        <v>19.7</v>
      </c>
      <c r="P64" s="183">
        <v>0</v>
      </c>
      <c r="Q64" s="183">
        <v>0</v>
      </c>
      <c r="R64" s="183">
        <v>21.9</v>
      </c>
      <c r="S64" s="5"/>
    </row>
    <row r="65" spans="1:19" ht="12.75">
      <c r="A65" s="24" t="s">
        <v>57</v>
      </c>
      <c r="B65" s="21">
        <v>46182</v>
      </c>
      <c r="C65" s="165">
        <v>26170</v>
      </c>
      <c r="D65" s="183">
        <v>24.8</v>
      </c>
      <c r="E65" s="183">
        <v>0</v>
      </c>
      <c r="F65" s="183">
        <v>0</v>
      </c>
      <c r="G65" s="183">
        <v>17.4</v>
      </c>
      <c r="H65" s="183">
        <v>24.1</v>
      </c>
      <c r="I65" s="183">
        <v>11.2</v>
      </c>
      <c r="J65" s="183">
        <v>19.6</v>
      </c>
      <c r="K65" s="183">
        <v>29.3</v>
      </c>
      <c r="L65" s="183">
        <v>23.5</v>
      </c>
      <c r="M65" s="183">
        <v>0</v>
      </c>
      <c r="N65" s="183">
        <v>20.4</v>
      </c>
      <c r="O65" s="183">
        <v>0</v>
      </c>
      <c r="P65" s="183">
        <v>23.4</v>
      </c>
      <c r="Q65" s="183">
        <v>17.3</v>
      </c>
      <c r="R65" s="183">
        <v>32.4</v>
      </c>
      <c r="S65" s="5"/>
    </row>
    <row r="66" spans="1:19" ht="12.75">
      <c r="A66" s="24"/>
      <c r="B66" s="21"/>
      <c r="C66" s="165"/>
      <c r="D66" s="183"/>
      <c r="E66" s="183"/>
      <c r="F66" s="183"/>
      <c r="G66" s="183"/>
      <c r="H66" s="183"/>
      <c r="I66" s="183"/>
      <c r="J66" s="183"/>
      <c r="K66" s="183"/>
      <c r="L66" s="183"/>
      <c r="M66" s="183"/>
      <c r="N66" s="183"/>
      <c r="O66" s="183"/>
      <c r="P66" s="183"/>
      <c r="Q66" s="183"/>
      <c r="R66" s="183"/>
      <c r="S66" s="5"/>
    </row>
    <row r="67" spans="1:19" ht="12.75">
      <c r="A67" s="24" t="s">
        <v>58</v>
      </c>
      <c r="B67" s="21">
        <v>81242</v>
      </c>
      <c r="C67" s="165">
        <v>21100</v>
      </c>
      <c r="D67" s="183">
        <v>28</v>
      </c>
      <c r="E67" s="183">
        <v>24.9</v>
      </c>
      <c r="F67" s="183">
        <v>4</v>
      </c>
      <c r="G67" s="183">
        <v>17.8</v>
      </c>
      <c r="H67" s="183">
        <v>0</v>
      </c>
      <c r="I67" s="183">
        <v>13</v>
      </c>
      <c r="J67" s="183">
        <v>26.1</v>
      </c>
      <c r="K67" s="183">
        <v>19.7</v>
      </c>
      <c r="L67" s="183">
        <v>7</v>
      </c>
      <c r="M67" s="183">
        <v>6.2</v>
      </c>
      <c r="N67" s="183">
        <v>19.6</v>
      </c>
      <c r="O67" s="183">
        <v>0</v>
      </c>
      <c r="P67" s="183">
        <v>18.3</v>
      </c>
      <c r="Q67" s="183">
        <v>0</v>
      </c>
      <c r="R67" s="183">
        <v>27</v>
      </c>
      <c r="S67" s="5"/>
    </row>
    <row r="68" spans="1:19" ht="12.75">
      <c r="A68" s="24" t="s">
        <v>59</v>
      </c>
      <c r="B68" s="21">
        <v>5588</v>
      </c>
      <c r="C68" s="165">
        <v>2971</v>
      </c>
      <c r="D68" s="183">
        <v>25.5</v>
      </c>
      <c r="E68" s="183">
        <v>0</v>
      </c>
      <c r="F68" s="183">
        <v>0</v>
      </c>
      <c r="G68" s="183">
        <v>20.6</v>
      </c>
      <c r="H68" s="183">
        <v>18.9</v>
      </c>
      <c r="I68" s="183">
        <v>17.8</v>
      </c>
      <c r="J68" s="183">
        <v>0</v>
      </c>
      <c r="K68" s="183">
        <v>20.6</v>
      </c>
      <c r="L68" s="183">
        <v>16</v>
      </c>
      <c r="M68" s="183">
        <v>16.8</v>
      </c>
      <c r="N68" s="183">
        <v>15.4</v>
      </c>
      <c r="O68" s="183">
        <v>0</v>
      </c>
      <c r="P68" s="183">
        <v>0</v>
      </c>
      <c r="Q68" s="183">
        <v>0</v>
      </c>
      <c r="R68" s="183">
        <v>25</v>
      </c>
      <c r="S68" s="5"/>
    </row>
    <row r="69" spans="1:19" ht="12.75">
      <c r="A69" s="24" t="s">
        <v>60</v>
      </c>
      <c r="B69" s="21">
        <v>4796</v>
      </c>
      <c r="C69" s="165">
        <v>2563</v>
      </c>
      <c r="D69" s="183">
        <v>20.1</v>
      </c>
      <c r="E69" s="183">
        <v>0</v>
      </c>
      <c r="F69" s="183">
        <v>20.1</v>
      </c>
      <c r="G69" s="183">
        <v>24.5</v>
      </c>
      <c r="H69" s="183">
        <v>27</v>
      </c>
      <c r="I69" s="183">
        <v>19.9</v>
      </c>
      <c r="J69" s="183">
        <v>0</v>
      </c>
      <c r="K69" s="183">
        <v>22.2</v>
      </c>
      <c r="L69" s="183">
        <v>11.1</v>
      </c>
      <c r="M69" s="183">
        <v>0</v>
      </c>
      <c r="N69" s="183">
        <v>15.6</v>
      </c>
      <c r="O69" s="183">
        <v>0</v>
      </c>
      <c r="P69" s="183">
        <v>0</v>
      </c>
      <c r="Q69" s="183">
        <v>3.4</v>
      </c>
      <c r="R69" s="183">
        <v>17.9</v>
      </c>
      <c r="S69" s="5"/>
    </row>
    <row r="70" spans="1:19" ht="12.75">
      <c r="A70" s="24" t="s">
        <v>61</v>
      </c>
      <c r="B70" s="170">
        <v>553</v>
      </c>
      <c r="C70" s="165">
        <v>97</v>
      </c>
      <c r="D70" s="183">
        <v>45</v>
      </c>
      <c r="E70" s="183">
        <v>0</v>
      </c>
      <c r="F70" s="183">
        <v>0</v>
      </c>
      <c r="G70" s="183">
        <v>0</v>
      </c>
      <c r="H70" s="183">
        <v>31.5</v>
      </c>
      <c r="I70" s="183">
        <v>46.2</v>
      </c>
      <c r="J70" s="183">
        <v>31.1</v>
      </c>
      <c r="K70" s="183">
        <v>55.5</v>
      </c>
      <c r="L70" s="183">
        <v>37.6</v>
      </c>
      <c r="M70" s="183">
        <v>42.9</v>
      </c>
      <c r="N70" s="183">
        <v>33.9</v>
      </c>
      <c r="O70" s="183">
        <v>16.1</v>
      </c>
      <c r="P70" s="183">
        <v>0</v>
      </c>
      <c r="Q70" s="183">
        <v>42.2</v>
      </c>
      <c r="R70" s="183">
        <v>38.7</v>
      </c>
      <c r="S70" s="5"/>
    </row>
    <row r="71" spans="1:19" ht="12.75">
      <c r="A71" s="24" t="s">
        <v>62</v>
      </c>
      <c r="B71" s="21">
        <v>18188</v>
      </c>
      <c r="C71" s="165">
        <v>6275</v>
      </c>
      <c r="D71" s="183">
        <v>27.1</v>
      </c>
      <c r="E71" s="183">
        <v>16.6</v>
      </c>
      <c r="F71" s="183">
        <v>0</v>
      </c>
      <c r="G71" s="183">
        <v>15.7</v>
      </c>
      <c r="H71" s="183">
        <v>16.3</v>
      </c>
      <c r="I71" s="183">
        <v>15.4</v>
      </c>
      <c r="J71" s="183">
        <v>0</v>
      </c>
      <c r="K71" s="183">
        <v>17.3</v>
      </c>
      <c r="L71" s="183">
        <v>17</v>
      </c>
      <c r="M71" s="183">
        <v>10.1</v>
      </c>
      <c r="N71" s="183">
        <v>18.1</v>
      </c>
      <c r="O71" s="183">
        <v>0</v>
      </c>
      <c r="P71" s="183">
        <v>0</v>
      </c>
      <c r="Q71" s="183">
        <v>0</v>
      </c>
      <c r="R71" s="183">
        <v>26.4</v>
      </c>
      <c r="S71" s="5"/>
    </row>
    <row r="72" spans="1:19" ht="12.75">
      <c r="A72" s="24"/>
      <c r="B72" s="21"/>
      <c r="C72" s="165"/>
      <c r="D72" s="183"/>
      <c r="E72" s="183"/>
      <c r="F72" s="183"/>
      <c r="G72" s="183"/>
      <c r="H72" s="183"/>
      <c r="I72" s="183"/>
      <c r="J72" s="183"/>
      <c r="K72" s="183"/>
      <c r="L72" s="183"/>
      <c r="M72" s="183"/>
      <c r="N72" s="183"/>
      <c r="O72" s="183"/>
      <c r="P72" s="183"/>
      <c r="Q72" s="183"/>
      <c r="R72" s="183"/>
      <c r="S72" s="5"/>
    </row>
    <row r="73" spans="1:19" ht="12.75">
      <c r="A73" s="24" t="s">
        <v>63</v>
      </c>
      <c r="B73" s="21">
        <v>42022</v>
      </c>
      <c r="C73" s="165">
        <v>34848</v>
      </c>
      <c r="D73" s="183">
        <v>24.7</v>
      </c>
      <c r="E73" s="183">
        <v>17.5</v>
      </c>
      <c r="F73" s="183">
        <v>19.3</v>
      </c>
      <c r="G73" s="183">
        <v>16.8</v>
      </c>
      <c r="H73" s="183">
        <v>24.1</v>
      </c>
      <c r="I73" s="183">
        <v>15.3</v>
      </c>
      <c r="J73" s="183">
        <v>19.2</v>
      </c>
      <c r="K73" s="183">
        <v>14.3</v>
      </c>
      <c r="L73" s="183">
        <v>19.9</v>
      </c>
      <c r="M73" s="183">
        <v>13.9</v>
      </c>
      <c r="N73" s="183">
        <v>14.6</v>
      </c>
      <c r="O73" s="183">
        <v>21.2</v>
      </c>
      <c r="P73" s="183">
        <v>0</v>
      </c>
      <c r="Q73" s="183">
        <v>15.9</v>
      </c>
      <c r="R73" s="183">
        <v>27.4</v>
      </c>
      <c r="S73" s="5"/>
    </row>
    <row r="74" spans="1:19" ht="12.75">
      <c r="A74" s="24" t="s">
        <v>64</v>
      </c>
      <c r="B74" s="21">
        <v>13405</v>
      </c>
      <c r="C74" s="165">
        <v>3723</v>
      </c>
      <c r="D74" s="183">
        <v>29.5</v>
      </c>
      <c r="E74" s="183">
        <v>13</v>
      </c>
      <c r="F74" s="183">
        <v>21.2</v>
      </c>
      <c r="G74" s="183">
        <v>24.9</v>
      </c>
      <c r="H74" s="183">
        <v>37.5</v>
      </c>
      <c r="I74" s="183">
        <v>20.1</v>
      </c>
      <c r="J74" s="183">
        <v>19.9</v>
      </c>
      <c r="K74" s="183">
        <v>28.7</v>
      </c>
      <c r="L74" s="183">
        <v>0</v>
      </c>
      <c r="M74" s="183">
        <v>14.9</v>
      </c>
      <c r="N74" s="183">
        <v>13.4</v>
      </c>
      <c r="O74" s="183">
        <v>0</v>
      </c>
      <c r="P74" s="183">
        <v>0</v>
      </c>
      <c r="Q74" s="183">
        <v>0</v>
      </c>
      <c r="R74" s="183">
        <v>26.9</v>
      </c>
      <c r="S74" s="5"/>
    </row>
    <row r="75" spans="1:19" ht="12.75">
      <c r="A75" s="24" t="s">
        <v>65</v>
      </c>
      <c r="B75" s="21">
        <v>8542</v>
      </c>
      <c r="C75" s="165">
        <v>7264</v>
      </c>
      <c r="D75" s="183">
        <v>17.7</v>
      </c>
      <c r="E75" s="183">
        <v>10.7</v>
      </c>
      <c r="F75" s="183">
        <v>44</v>
      </c>
      <c r="G75" s="183">
        <v>15.9</v>
      </c>
      <c r="H75" s="183">
        <v>8.5</v>
      </c>
      <c r="I75" s="183">
        <v>21.6</v>
      </c>
      <c r="J75" s="183">
        <v>25</v>
      </c>
      <c r="K75" s="183">
        <v>15.7</v>
      </c>
      <c r="L75" s="183">
        <v>11.6</v>
      </c>
      <c r="M75" s="183">
        <v>7.9</v>
      </c>
      <c r="N75" s="183">
        <v>11</v>
      </c>
      <c r="O75" s="183">
        <v>0</v>
      </c>
      <c r="P75" s="183">
        <v>0</v>
      </c>
      <c r="Q75" s="183">
        <v>0</v>
      </c>
      <c r="R75" s="183">
        <v>25.7</v>
      </c>
      <c r="S75" s="5"/>
    </row>
    <row r="76" spans="1:19" ht="13.5" thickBot="1">
      <c r="A76" s="25" t="s">
        <v>66</v>
      </c>
      <c r="B76" s="61">
        <v>136</v>
      </c>
      <c r="C76" s="166">
        <v>93</v>
      </c>
      <c r="D76" s="184">
        <v>22.8</v>
      </c>
      <c r="E76" s="184">
        <v>8.8</v>
      </c>
      <c r="F76" s="184">
        <v>0</v>
      </c>
      <c r="G76" s="184">
        <v>31.9</v>
      </c>
      <c r="H76" s="184">
        <v>23.1</v>
      </c>
      <c r="I76" s="184">
        <v>21.9</v>
      </c>
      <c r="J76" s="184">
        <v>0</v>
      </c>
      <c r="K76" s="184">
        <v>28.5</v>
      </c>
      <c r="L76" s="184">
        <v>16</v>
      </c>
      <c r="M76" s="184">
        <v>0</v>
      </c>
      <c r="N76" s="184">
        <v>13.5</v>
      </c>
      <c r="O76" s="184">
        <v>0</v>
      </c>
      <c r="P76" s="184">
        <v>0</v>
      </c>
      <c r="Q76" s="184">
        <v>0</v>
      </c>
      <c r="R76" s="184">
        <v>36</v>
      </c>
      <c r="S76" s="5"/>
    </row>
    <row r="77" spans="1:2" ht="12.75">
      <c r="A77" t="s">
        <v>162</v>
      </c>
      <c r="B77" s="79"/>
    </row>
    <row r="78" ht="12.75">
      <c r="A78" t="s">
        <v>365</v>
      </c>
    </row>
  </sheetData>
  <mergeCells count="4">
    <mergeCell ref="A2:R2"/>
    <mergeCell ref="A3:R3"/>
    <mergeCell ref="A4:R4"/>
    <mergeCell ref="D7:R7"/>
  </mergeCells>
  <printOptions horizontalCentered="1"/>
  <pageMargins left="0.25" right="0.25" top="0.25" bottom="0.25" header="0.5" footer="0.5"/>
  <pageSetup fitToHeight="1" fitToWidth="1" horizontalDpi="600" verticalDpi="600" orientation="landscape" scale="59" r:id="rId1"/>
</worksheet>
</file>

<file path=xl/worksheets/sheet16.xml><?xml version="1.0" encoding="utf-8"?>
<worksheet xmlns="http://schemas.openxmlformats.org/spreadsheetml/2006/main" xmlns:r="http://schemas.openxmlformats.org/officeDocument/2006/relationships">
  <sheetPr>
    <pageSetUpPr fitToPage="1"/>
  </sheetPr>
  <dimension ref="A1:I71"/>
  <sheetViews>
    <sheetView workbookViewId="0" topLeftCell="A1">
      <selection activeCell="A3" sqref="A3:I3"/>
    </sheetView>
  </sheetViews>
  <sheetFormatPr defaultColWidth="9.140625" defaultRowHeight="12.75"/>
  <cols>
    <col min="1" max="1" width="18.00390625" style="0" customWidth="1"/>
    <col min="2" max="2" width="11.421875" style="0" customWidth="1"/>
    <col min="3" max="3" width="19.8515625" style="0" customWidth="1"/>
    <col min="4" max="4" width="19.140625" style="0" customWidth="1"/>
    <col min="5" max="5" width="15.7109375" style="0" customWidth="1"/>
    <col min="6" max="6" width="15.57421875" style="0" customWidth="1"/>
    <col min="7" max="8" width="15.421875" style="0" customWidth="1"/>
    <col min="9" max="9" width="14.7109375" style="0" customWidth="1"/>
  </cols>
  <sheetData>
    <row r="1" spans="1:9" ht="12.75">
      <c r="A1" s="22"/>
      <c r="B1" s="22"/>
      <c r="C1" s="22"/>
      <c r="D1" s="22"/>
      <c r="E1" s="22"/>
      <c r="F1" s="22"/>
      <c r="G1" s="22"/>
      <c r="H1" s="22"/>
      <c r="I1" s="22" t="s">
        <v>255</v>
      </c>
    </row>
    <row r="2" spans="1:9" ht="12.75">
      <c r="A2" s="242" t="s">
        <v>0</v>
      </c>
      <c r="B2" s="242"/>
      <c r="C2" s="242"/>
      <c r="D2" s="242"/>
      <c r="E2" s="242"/>
      <c r="F2" s="242"/>
      <c r="G2" s="242"/>
      <c r="H2" s="242"/>
      <c r="I2" s="242"/>
    </row>
    <row r="3" spans="1:9" ht="12.75">
      <c r="A3" s="242" t="s">
        <v>387</v>
      </c>
      <c r="B3" s="242"/>
      <c r="C3" s="242"/>
      <c r="D3" s="242"/>
      <c r="E3" s="242"/>
      <c r="F3" s="242"/>
      <c r="G3" s="242"/>
      <c r="H3" s="242"/>
      <c r="I3" s="242"/>
    </row>
    <row r="4" spans="1:9" ht="12.75">
      <c r="A4" s="242" t="s">
        <v>354</v>
      </c>
      <c r="B4" s="242"/>
      <c r="C4" s="242"/>
      <c r="D4" s="242"/>
      <c r="E4" s="242"/>
      <c r="F4" s="242"/>
      <c r="G4" s="242"/>
      <c r="H4" s="242"/>
      <c r="I4" s="242"/>
    </row>
    <row r="5" spans="1:9" ht="12.75">
      <c r="A5" s="172"/>
      <c r="B5" s="172"/>
      <c r="C5" s="172"/>
      <c r="D5" s="172"/>
      <c r="E5" s="172"/>
      <c r="F5" s="172"/>
      <c r="G5" s="172"/>
      <c r="H5" s="172"/>
      <c r="I5" s="172"/>
    </row>
    <row r="6" spans="1:9" ht="13.5" thickBot="1">
      <c r="A6" s="22"/>
      <c r="B6" s="22"/>
      <c r="C6" s="22"/>
      <c r="D6" s="22"/>
      <c r="E6" s="22"/>
      <c r="F6" s="22"/>
      <c r="G6" s="22" t="s">
        <v>260</v>
      </c>
      <c r="H6" s="22"/>
      <c r="I6" s="22"/>
    </row>
    <row r="7" spans="1:9" ht="13.5" thickBot="1">
      <c r="A7" s="23"/>
      <c r="B7" s="23"/>
      <c r="C7" s="23"/>
      <c r="D7" s="243" t="s">
        <v>388</v>
      </c>
      <c r="E7" s="244"/>
      <c r="F7" s="244"/>
      <c r="G7" s="244"/>
      <c r="H7" s="244"/>
      <c r="I7" s="245"/>
    </row>
    <row r="8" spans="1:9" ht="95.25" customHeight="1" thickBot="1">
      <c r="A8" s="25" t="s">
        <v>3</v>
      </c>
      <c r="B8" s="209" t="s">
        <v>222</v>
      </c>
      <c r="C8" s="160" t="s">
        <v>389</v>
      </c>
      <c r="D8" s="160" t="s">
        <v>390</v>
      </c>
      <c r="E8" s="210" t="s">
        <v>391</v>
      </c>
      <c r="F8" s="187" t="s">
        <v>392</v>
      </c>
      <c r="G8" s="187" t="s">
        <v>393</v>
      </c>
      <c r="H8" s="187" t="s">
        <v>394</v>
      </c>
      <c r="I8" s="187" t="s">
        <v>395</v>
      </c>
    </row>
    <row r="9" spans="1:9" ht="12.75">
      <c r="A9" s="24" t="s">
        <v>7</v>
      </c>
      <c r="B9" s="203">
        <f>SUM(B11:B69)</f>
        <v>1042990</v>
      </c>
      <c r="C9" s="200">
        <f>SUM(C11:C69)</f>
        <v>349398</v>
      </c>
      <c r="D9" s="200">
        <f aca="true" t="shared" si="0" ref="D9:I9">SUM(D11:D69)</f>
        <v>693594</v>
      </c>
      <c r="E9" s="200">
        <f t="shared" si="0"/>
        <v>557315</v>
      </c>
      <c r="F9" s="200">
        <f t="shared" si="0"/>
        <v>47917</v>
      </c>
      <c r="G9" s="200">
        <f t="shared" si="0"/>
        <v>56754</v>
      </c>
      <c r="H9" s="200">
        <f t="shared" si="0"/>
        <v>27264</v>
      </c>
      <c r="I9" s="200">
        <f t="shared" si="0"/>
        <v>4348</v>
      </c>
    </row>
    <row r="10" spans="1:9" ht="12.75">
      <c r="A10" s="24"/>
      <c r="B10" s="204"/>
      <c r="C10" s="10"/>
      <c r="D10" s="10"/>
      <c r="E10" s="10"/>
      <c r="F10" s="10"/>
      <c r="G10" s="10"/>
      <c r="H10" s="10"/>
      <c r="I10" s="10"/>
    </row>
    <row r="11" spans="1:9" ht="12.75">
      <c r="A11" s="24" t="s">
        <v>8</v>
      </c>
      <c r="B11" s="21">
        <v>6908</v>
      </c>
      <c r="C11" s="21">
        <v>2573</v>
      </c>
      <c r="D11" s="21">
        <v>4335</v>
      </c>
      <c r="E11" s="21">
        <v>3459</v>
      </c>
      <c r="F11" s="21">
        <v>369</v>
      </c>
      <c r="G11" s="21">
        <v>334</v>
      </c>
      <c r="H11" s="21">
        <v>132</v>
      </c>
      <c r="I11" s="21">
        <v>41</v>
      </c>
    </row>
    <row r="12" spans="1:9" ht="12.75">
      <c r="A12" s="24" t="s">
        <v>9</v>
      </c>
      <c r="B12" s="21">
        <v>3974</v>
      </c>
      <c r="C12" s="21">
        <v>1575</v>
      </c>
      <c r="D12" s="21">
        <v>2399</v>
      </c>
      <c r="E12" s="21">
        <v>1848</v>
      </c>
      <c r="F12" s="21">
        <v>243</v>
      </c>
      <c r="G12" s="21">
        <v>202</v>
      </c>
      <c r="H12" s="21">
        <v>104</v>
      </c>
      <c r="I12" s="21">
        <v>2</v>
      </c>
    </row>
    <row r="13" spans="1:9" ht="12.75">
      <c r="A13" s="24" t="s">
        <v>12</v>
      </c>
      <c r="B13" s="21">
        <v>19677</v>
      </c>
      <c r="C13" s="21">
        <v>5087</v>
      </c>
      <c r="D13" s="21">
        <v>14590</v>
      </c>
      <c r="E13" s="21">
        <v>12613</v>
      </c>
      <c r="F13" s="21">
        <v>893</v>
      </c>
      <c r="G13" s="21">
        <v>733</v>
      </c>
      <c r="H13" s="21">
        <v>334</v>
      </c>
      <c r="I13" s="21">
        <v>17</v>
      </c>
    </row>
    <row r="14" spans="1:9" ht="12.75">
      <c r="A14" s="24" t="s">
        <v>14</v>
      </c>
      <c r="B14" s="21">
        <v>6296</v>
      </c>
      <c r="C14" s="21">
        <v>1555</v>
      </c>
      <c r="D14" s="21">
        <v>4741</v>
      </c>
      <c r="E14" s="21">
        <v>4116</v>
      </c>
      <c r="F14" s="21">
        <v>101</v>
      </c>
      <c r="G14" s="21">
        <v>244</v>
      </c>
      <c r="H14" s="21">
        <v>255</v>
      </c>
      <c r="I14" s="21">
        <v>25</v>
      </c>
    </row>
    <row r="15" spans="1:9" ht="12.75">
      <c r="A15" s="24" t="s">
        <v>15</v>
      </c>
      <c r="B15" s="21">
        <v>232538</v>
      </c>
      <c r="C15" s="21">
        <v>63515</v>
      </c>
      <c r="D15" s="21">
        <v>169023</v>
      </c>
      <c r="E15" s="21">
        <v>136947</v>
      </c>
      <c r="F15" s="21">
        <v>11364</v>
      </c>
      <c r="G15" s="21">
        <v>12281</v>
      </c>
      <c r="H15" s="21">
        <v>7080</v>
      </c>
      <c r="I15" s="21">
        <v>1351</v>
      </c>
    </row>
    <row r="16" spans="1:9" ht="12.75">
      <c r="A16" s="24" t="s">
        <v>17</v>
      </c>
      <c r="B16" s="21">
        <v>6376</v>
      </c>
      <c r="C16" s="21">
        <v>2281</v>
      </c>
      <c r="D16" s="21">
        <v>4094</v>
      </c>
      <c r="E16" s="21">
        <v>3262</v>
      </c>
      <c r="F16" s="21">
        <v>351</v>
      </c>
      <c r="G16" s="21">
        <v>320</v>
      </c>
      <c r="H16" s="21">
        <v>140</v>
      </c>
      <c r="I16" s="21">
        <v>21</v>
      </c>
    </row>
    <row r="17" spans="1:9" ht="12.75">
      <c r="A17" s="24" t="s">
        <v>18</v>
      </c>
      <c r="B17" s="21">
        <v>12873</v>
      </c>
      <c r="C17" s="21">
        <v>3391</v>
      </c>
      <c r="D17" s="21">
        <v>9482</v>
      </c>
      <c r="E17" s="21">
        <v>7520</v>
      </c>
      <c r="F17" s="21">
        <v>662</v>
      </c>
      <c r="G17" s="21">
        <v>986</v>
      </c>
      <c r="H17" s="21">
        <v>296</v>
      </c>
      <c r="I17" s="21">
        <v>18</v>
      </c>
    </row>
    <row r="18" spans="1:9" ht="12.75">
      <c r="A18" s="24" t="s">
        <v>19</v>
      </c>
      <c r="B18" s="21">
        <v>2133</v>
      </c>
      <c r="C18" s="21">
        <v>549</v>
      </c>
      <c r="D18" s="21">
        <v>1584</v>
      </c>
      <c r="E18" s="21">
        <v>1395</v>
      </c>
      <c r="F18" s="21">
        <v>87</v>
      </c>
      <c r="G18" s="21">
        <v>102</v>
      </c>
      <c r="H18" s="21">
        <v>1</v>
      </c>
      <c r="I18" s="21">
        <v>0</v>
      </c>
    </row>
    <row r="19" spans="1:9" ht="12.75">
      <c r="A19" s="24" t="s">
        <v>20</v>
      </c>
      <c r="B19" s="21">
        <v>9599</v>
      </c>
      <c r="C19" s="21">
        <v>1563</v>
      </c>
      <c r="D19" s="21">
        <v>8035</v>
      </c>
      <c r="E19" s="21">
        <v>7258</v>
      </c>
      <c r="F19" s="21">
        <v>238</v>
      </c>
      <c r="G19" s="21">
        <v>364</v>
      </c>
      <c r="H19" s="21">
        <v>175</v>
      </c>
      <c r="I19" s="21">
        <v>0</v>
      </c>
    </row>
    <row r="20" spans="1:9" ht="12.75">
      <c r="A20" s="24" t="s">
        <v>21</v>
      </c>
      <c r="B20" s="21">
        <v>18729</v>
      </c>
      <c r="C20" s="21">
        <v>5991</v>
      </c>
      <c r="D20" s="21">
        <v>12737</v>
      </c>
      <c r="E20" s="21">
        <v>10661</v>
      </c>
      <c r="F20" s="21">
        <v>771</v>
      </c>
      <c r="G20" s="21">
        <v>808</v>
      </c>
      <c r="H20" s="21">
        <v>391</v>
      </c>
      <c r="I20" s="21">
        <v>106</v>
      </c>
    </row>
    <row r="21" spans="1:9" ht="12.75">
      <c r="A21" s="24" t="s">
        <v>101</v>
      </c>
      <c r="B21" s="21"/>
      <c r="C21" s="21"/>
      <c r="D21" s="21"/>
      <c r="E21" s="21"/>
      <c r="F21" s="21"/>
      <c r="G21" s="21"/>
      <c r="H21" s="21"/>
      <c r="I21" s="21"/>
    </row>
    <row r="22" spans="1:9" ht="12.75">
      <c r="A22" s="24" t="s">
        <v>23</v>
      </c>
      <c r="B22" s="21">
        <v>26212</v>
      </c>
      <c r="C22" s="21">
        <v>2172</v>
      </c>
      <c r="D22" s="21">
        <v>24040</v>
      </c>
      <c r="E22" s="21">
        <v>21068</v>
      </c>
      <c r="F22" s="21">
        <v>1111</v>
      </c>
      <c r="G22" s="21">
        <v>1295</v>
      </c>
      <c r="H22" s="21">
        <v>518</v>
      </c>
      <c r="I22" s="21">
        <v>48</v>
      </c>
    </row>
    <row r="23" spans="1:9" ht="12.75">
      <c r="A23" s="24" t="s">
        <v>24</v>
      </c>
      <c r="B23" s="21" t="s">
        <v>264</v>
      </c>
      <c r="C23" s="21" t="s">
        <v>264</v>
      </c>
      <c r="D23" s="21" t="s">
        <v>264</v>
      </c>
      <c r="E23" s="21" t="s">
        <v>264</v>
      </c>
      <c r="F23" s="21" t="s">
        <v>264</v>
      </c>
      <c r="G23" s="21" t="s">
        <v>264</v>
      </c>
      <c r="H23" s="21" t="s">
        <v>264</v>
      </c>
      <c r="I23" s="21" t="s">
        <v>264</v>
      </c>
    </row>
    <row r="24" spans="1:9" ht="12.75">
      <c r="A24" s="24" t="s">
        <v>25</v>
      </c>
      <c r="B24" s="21">
        <v>5695</v>
      </c>
      <c r="C24" s="21">
        <v>3369</v>
      </c>
      <c r="D24" s="21">
        <v>2327</v>
      </c>
      <c r="E24" s="21">
        <v>2007</v>
      </c>
      <c r="F24" s="21">
        <v>123</v>
      </c>
      <c r="G24" s="21">
        <v>142</v>
      </c>
      <c r="H24" s="21">
        <v>54</v>
      </c>
      <c r="I24" s="21">
        <v>0</v>
      </c>
    </row>
    <row r="25" spans="1:9" ht="12.75">
      <c r="A25" s="24" t="s">
        <v>26</v>
      </c>
      <c r="B25" s="21">
        <v>344</v>
      </c>
      <c r="C25" s="21">
        <v>145</v>
      </c>
      <c r="D25" s="21">
        <v>199</v>
      </c>
      <c r="E25" s="21">
        <v>125</v>
      </c>
      <c r="F25" s="21">
        <v>33</v>
      </c>
      <c r="G25" s="21">
        <v>26</v>
      </c>
      <c r="H25" s="21">
        <v>13</v>
      </c>
      <c r="I25" s="21">
        <v>3</v>
      </c>
    </row>
    <row r="26" spans="1:9" ht="12.75">
      <c r="A26" s="24" t="s">
        <v>27</v>
      </c>
      <c r="B26" s="21">
        <v>19199</v>
      </c>
      <c r="C26" s="21">
        <v>11232</v>
      </c>
      <c r="D26" s="21">
        <v>7967</v>
      </c>
      <c r="E26" s="21">
        <v>6368</v>
      </c>
      <c r="F26" s="21">
        <v>481</v>
      </c>
      <c r="G26" s="21">
        <v>660</v>
      </c>
      <c r="H26" s="21">
        <v>459</v>
      </c>
      <c r="I26" s="21">
        <v>0</v>
      </c>
    </row>
    <row r="27" spans="1:9" ht="12.75">
      <c r="A27" s="24" t="s">
        <v>28</v>
      </c>
      <c r="B27" s="21">
        <v>29991</v>
      </c>
      <c r="C27" s="21">
        <v>17545</v>
      </c>
      <c r="D27" s="21">
        <v>12445</v>
      </c>
      <c r="E27" s="21">
        <v>9441</v>
      </c>
      <c r="F27" s="21">
        <v>1425</v>
      </c>
      <c r="G27" s="21">
        <v>877</v>
      </c>
      <c r="H27" s="21">
        <v>653</v>
      </c>
      <c r="I27" s="21">
        <v>50</v>
      </c>
    </row>
    <row r="28" spans="1:9" ht="12.75">
      <c r="A28" s="24" t="s">
        <v>29</v>
      </c>
      <c r="B28" s="21">
        <v>13546</v>
      </c>
      <c r="C28" s="21">
        <v>6931</v>
      </c>
      <c r="D28" s="21">
        <v>6615</v>
      </c>
      <c r="E28" s="21">
        <v>4742</v>
      </c>
      <c r="F28" s="21">
        <v>596</v>
      </c>
      <c r="G28" s="21">
        <v>867</v>
      </c>
      <c r="H28" s="21">
        <v>396</v>
      </c>
      <c r="I28" s="21">
        <v>14</v>
      </c>
    </row>
    <row r="29" spans="1:9" ht="12.75">
      <c r="A29" s="24" t="s">
        <v>30</v>
      </c>
      <c r="B29" s="21">
        <v>8065</v>
      </c>
      <c r="C29" s="21">
        <v>6847</v>
      </c>
      <c r="D29" s="21">
        <v>1219</v>
      </c>
      <c r="E29" s="21">
        <v>928</v>
      </c>
      <c r="F29" s="21">
        <v>85</v>
      </c>
      <c r="G29" s="21">
        <v>82</v>
      </c>
      <c r="H29" s="21">
        <v>98</v>
      </c>
      <c r="I29" s="21">
        <v>24</v>
      </c>
    </row>
    <row r="30" spans="1:9" ht="12.75">
      <c r="A30" s="24" t="s">
        <v>31</v>
      </c>
      <c r="B30" s="21">
        <v>16268</v>
      </c>
      <c r="C30" s="21">
        <v>5391</v>
      </c>
      <c r="D30" s="21">
        <v>10878</v>
      </c>
      <c r="E30" s="21">
        <v>9591</v>
      </c>
      <c r="F30" s="21">
        <v>441</v>
      </c>
      <c r="G30" s="21">
        <v>554</v>
      </c>
      <c r="H30" s="21">
        <v>256</v>
      </c>
      <c r="I30" s="21">
        <v>35</v>
      </c>
    </row>
    <row r="31" spans="1:9" ht="12.75">
      <c r="A31" s="24" t="s">
        <v>32</v>
      </c>
      <c r="B31" s="21">
        <v>9189</v>
      </c>
      <c r="C31" s="21">
        <v>3557</v>
      </c>
      <c r="D31" s="21">
        <v>5632</v>
      </c>
      <c r="E31" s="21">
        <v>4684</v>
      </c>
      <c r="F31" s="21">
        <v>362</v>
      </c>
      <c r="G31" s="21">
        <v>402</v>
      </c>
      <c r="H31" s="21">
        <v>178</v>
      </c>
      <c r="I31" s="21">
        <v>6</v>
      </c>
    </row>
    <row r="32" spans="1:9" ht="12.75">
      <c r="A32" s="24" t="s">
        <v>101</v>
      </c>
      <c r="B32" s="21"/>
      <c r="C32" s="21"/>
      <c r="D32" s="21"/>
      <c r="E32" s="21"/>
      <c r="F32" s="21"/>
      <c r="G32" s="21"/>
      <c r="H32" s="21"/>
      <c r="I32" s="21"/>
    </row>
    <row r="33" spans="1:9" ht="12.75">
      <c r="A33" s="24" t="s">
        <v>33</v>
      </c>
      <c r="B33" s="21">
        <v>7022</v>
      </c>
      <c r="C33" s="21">
        <v>3125</v>
      </c>
      <c r="D33" s="21">
        <v>3897</v>
      </c>
      <c r="E33" s="21">
        <v>2310</v>
      </c>
      <c r="F33" s="21">
        <v>211</v>
      </c>
      <c r="G33" s="21">
        <v>618</v>
      </c>
      <c r="H33" s="21">
        <v>668</v>
      </c>
      <c r="I33" s="21">
        <v>90</v>
      </c>
    </row>
    <row r="34" spans="1:9" ht="12.75">
      <c r="A34" s="24" t="s">
        <v>34</v>
      </c>
      <c r="B34" s="21">
        <v>16210</v>
      </c>
      <c r="C34" s="21">
        <v>1345</v>
      </c>
      <c r="D34" s="21">
        <v>14865</v>
      </c>
      <c r="E34" s="21">
        <v>12907</v>
      </c>
      <c r="F34" s="21">
        <v>992</v>
      </c>
      <c r="G34" s="21">
        <v>643</v>
      </c>
      <c r="H34" s="21">
        <v>293</v>
      </c>
      <c r="I34" s="21">
        <v>30</v>
      </c>
    </row>
    <row r="35" spans="1:9" ht="12.75">
      <c r="A35" s="24" t="s">
        <v>35</v>
      </c>
      <c r="B35" s="21">
        <v>6947</v>
      </c>
      <c r="C35" s="21">
        <v>4231</v>
      </c>
      <c r="D35" s="21">
        <v>2716</v>
      </c>
      <c r="E35" s="21">
        <v>2058</v>
      </c>
      <c r="F35" s="21">
        <v>328</v>
      </c>
      <c r="G35" s="21">
        <v>330</v>
      </c>
      <c r="H35" s="21">
        <v>0</v>
      </c>
      <c r="I35" s="21">
        <v>0</v>
      </c>
    </row>
    <row r="36" spans="1:9" ht="12.75">
      <c r="A36" s="24" t="s">
        <v>36</v>
      </c>
      <c r="B36" s="21">
        <v>41187</v>
      </c>
      <c r="C36" s="21">
        <v>11867</v>
      </c>
      <c r="D36" s="21">
        <v>29319</v>
      </c>
      <c r="E36" s="21">
        <v>23524</v>
      </c>
      <c r="F36" s="21">
        <v>1407</v>
      </c>
      <c r="G36" s="21">
        <v>3102</v>
      </c>
      <c r="H36" s="21">
        <v>1286</v>
      </c>
      <c r="I36" s="21">
        <v>0</v>
      </c>
    </row>
    <row r="37" spans="1:9" ht="12.75">
      <c r="A37" s="24" t="s">
        <v>37</v>
      </c>
      <c r="B37" s="21">
        <v>21675</v>
      </c>
      <c r="C37" s="21">
        <v>8754</v>
      </c>
      <c r="D37" s="21">
        <v>12921</v>
      </c>
      <c r="E37" s="21">
        <v>7860</v>
      </c>
      <c r="F37" s="21">
        <v>2228</v>
      </c>
      <c r="G37" s="21">
        <v>1947</v>
      </c>
      <c r="H37" s="21">
        <v>886</v>
      </c>
      <c r="I37" s="21">
        <v>0</v>
      </c>
    </row>
    <row r="38" spans="1:9" ht="12.75">
      <c r="A38" s="24" t="s">
        <v>38</v>
      </c>
      <c r="B38" s="21">
        <v>7401</v>
      </c>
      <c r="C38" s="21">
        <v>1371</v>
      </c>
      <c r="D38" s="21">
        <v>6031</v>
      </c>
      <c r="E38" s="21">
        <v>4699</v>
      </c>
      <c r="F38" s="21">
        <v>603</v>
      </c>
      <c r="G38" s="21">
        <v>549</v>
      </c>
      <c r="H38" s="21">
        <v>174</v>
      </c>
      <c r="I38" s="21">
        <v>6</v>
      </c>
    </row>
    <row r="39" spans="1:9" ht="12.75">
      <c r="A39" s="24" t="s">
        <v>39</v>
      </c>
      <c r="B39" s="21">
        <v>28341</v>
      </c>
      <c r="C39" s="21">
        <v>7169</v>
      </c>
      <c r="D39" s="21">
        <v>21173</v>
      </c>
      <c r="E39" s="21">
        <v>18816</v>
      </c>
      <c r="F39" s="21">
        <v>802</v>
      </c>
      <c r="G39" s="21">
        <v>1114</v>
      </c>
      <c r="H39" s="21">
        <v>417</v>
      </c>
      <c r="I39" s="21">
        <v>24</v>
      </c>
    </row>
    <row r="40" spans="1:9" ht="12.75">
      <c r="A40" s="24" t="s">
        <v>40</v>
      </c>
      <c r="B40" s="21">
        <v>4585</v>
      </c>
      <c r="C40" s="21">
        <v>3864</v>
      </c>
      <c r="D40" s="21">
        <v>722</v>
      </c>
      <c r="E40" s="21">
        <v>180</v>
      </c>
      <c r="F40" s="21">
        <v>121</v>
      </c>
      <c r="G40" s="21">
        <v>255</v>
      </c>
      <c r="H40" s="21">
        <v>166</v>
      </c>
      <c r="I40" s="21">
        <v>0</v>
      </c>
    </row>
    <row r="41" spans="1:9" ht="12.75">
      <c r="A41" s="24" t="s">
        <v>41</v>
      </c>
      <c r="B41" s="21">
        <v>5038</v>
      </c>
      <c r="C41" s="21">
        <v>1391</v>
      </c>
      <c r="D41" s="21">
        <v>3646</v>
      </c>
      <c r="E41" s="21">
        <v>3255</v>
      </c>
      <c r="F41" s="21">
        <v>200</v>
      </c>
      <c r="G41" s="21">
        <v>155</v>
      </c>
      <c r="H41" s="21">
        <v>36</v>
      </c>
      <c r="I41" s="21">
        <v>0</v>
      </c>
    </row>
    <row r="42" spans="1:9" ht="12.75">
      <c r="A42" s="24" t="s">
        <v>42</v>
      </c>
      <c r="B42" s="21">
        <v>6052</v>
      </c>
      <c r="C42" s="21">
        <v>1302</v>
      </c>
      <c r="D42" s="21">
        <v>4750</v>
      </c>
      <c r="E42" s="21">
        <v>3811</v>
      </c>
      <c r="F42" s="21">
        <v>715</v>
      </c>
      <c r="G42" s="21">
        <v>173</v>
      </c>
      <c r="H42" s="21">
        <v>52</v>
      </c>
      <c r="I42" s="21">
        <v>0</v>
      </c>
    </row>
    <row r="43" spans="1:9" ht="12.75">
      <c r="A43" s="24" t="s">
        <v>101</v>
      </c>
      <c r="B43" s="21"/>
      <c r="C43" s="21"/>
      <c r="D43" s="21"/>
      <c r="E43" s="21"/>
      <c r="F43" s="21"/>
      <c r="G43" s="21"/>
      <c r="H43" s="21"/>
      <c r="I43" s="21"/>
    </row>
    <row r="44" spans="1:9" ht="12.75">
      <c r="A44" s="24" t="s">
        <v>43</v>
      </c>
      <c r="B44" s="21">
        <v>3006</v>
      </c>
      <c r="C44" s="21">
        <v>1218</v>
      </c>
      <c r="D44" s="21">
        <v>1789</v>
      </c>
      <c r="E44" s="21">
        <v>1021</v>
      </c>
      <c r="F44" s="21">
        <v>262</v>
      </c>
      <c r="G44" s="21">
        <v>259</v>
      </c>
      <c r="H44" s="21">
        <v>204</v>
      </c>
      <c r="I44" s="21">
        <v>43</v>
      </c>
    </row>
    <row r="45" spans="1:9" ht="12.75">
      <c r="A45" s="24" t="s">
        <v>44</v>
      </c>
      <c r="B45" s="21">
        <v>22894</v>
      </c>
      <c r="C45" s="21">
        <v>8348</v>
      </c>
      <c r="D45" s="21">
        <v>14547</v>
      </c>
      <c r="E45" s="21">
        <v>11816</v>
      </c>
      <c r="F45" s="21">
        <v>1152</v>
      </c>
      <c r="G45" s="21">
        <v>1052</v>
      </c>
      <c r="H45" s="21">
        <v>412</v>
      </c>
      <c r="I45" s="21">
        <v>114</v>
      </c>
    </row>
    <row r="46" spans="1:9" ht="12.75">
      <c r="A46" s="24" t="s">
        <v>45</v>
      </c>
      <c r="B46" s="21">
        <v>10186</v>
      </c>
      <c r="C46" s="21">
        <v>4345</v>
      </c>
      <c r="D46" s="21">
        <v>5842</v>
      </c>
      <c r="E46" s="21">
        <v>4943</v>
      </c>
      <c r="F46" s="21">
        <v>279</v>
      </c>
      <c r="G46" s="21">
        <v>333</v>
      </c>
      <c r="H46" s="21">
        <v>251</v>
      </c>
      <c r="I46" s="21">
        <v>34</v>
      </c>
    </row>
    <row r="47" spans="1:9" ht="12.75">
      <c r="A47" s="24" t="s">
        <v>46</v>
      </c>
      <c r="B47" s="21">
        <v>95100</v>
      </c>
      <c r="C47" s="21">
        <v>36850</v>
      </c>
      <c r="D47" s="21">
        <v>58249</v>
      </c>
      <c r="E47" s="21">
        <v>51568</v>
      </c>
      <c r="F47" s="21">
        <v>1919</v>
      </c>
      <c r="G47" s="21">
        <v>3317</v>
      </c>
      <c r="H47" s="21">
        <v>1419</v>
      </c>
      <c r="I47" s="21">
        <v>26</v>
      </c>
    </row>
    <row r="48" spans="1:9" ht="12.75">
      <c r="A48" s="24" t="s">
        <v>47</v>
      </c>
      <c r="B48" s="21">
        <v>17420</v>
      </c>
      <c r="C48" s="21">
        <v>4923</v>
      </c>
      <c r="D48" s="21">
        <v>12496</v>
      </c>
      <c r="E48" s="21">
        <v>10237</v>
      </c>
      <c r="F48" s="21">
        <v>824</v>
      </c>
      <c r="G48" s="21">
        <v>1123</v>
      </c>
      <c r="H48" s="21">
        <v>295</v>
      </c>
      <c r="I48" s="21">
        <v>16</v>
      </c>
    </row>
    <row r="49" spans="1:9" ht="12.75">
      <c r="A49" s="24" t="s">
        <v>48</v>
      </c>
      <c r="B49" s="21">
        <v>1793</v>
      </c>
      <c r="C49" s="21">
        <v>552</v>
      </c>
      <c r="D49" s="21">
        <v>1241</v>
      </c>
      <c r="E49" s="21">
        <v>713</v>
      </c>
      <c r="F49" s="21">
        <v>165</v>
      </c>
      <c r="G49" s="21">
        <v>255</v>
      </c>
      <c r="H49" s="21">
        <v>103</v>
      </c>
      <c r="I49" s="21">
        <v>5</v>
      </c>
    </row>
    <row r="50" spans="1:9" ht="12.75">
      <c r="A50" s="24" t="s">
        <v>49</v>
      </c>
      <c r="B50" s="21">
        <v>41623</v>
      </c>
      <c r="C50" s="21">
        <v>23397</v>
      </c>
      <c r="D50" s="21">
        <v>18226</v>
      </c>
      <c r="E50" s="21">
        <v>12759</v>
      </c>
      <c r="F50" s="21">
        <v>1672</v>
      </c>
      <c r="G50" s="21">
        <v>1903</v>
      </c>
      <c r="H50" s="21">
        <v>1658</v>
      </c>
      <c r="I50" s="21">
        <v>234</v>
      </c>
    </row>
    <row r="51" spans="1:9" ht="12.75">
      <c r="A51" s="24" t="s">
        <v>50</v>
      </c>
      <c r="B51" s="21">
        <v>6711</v>
      </c>
      <c r="C51" s="21">
        <v>1789</v>
      </c>
      <c r="D51" s="21">
        <v>4922</v>
      </c>
      <c r="E51" s="21">
        <v>3511</v>
      </c>
      <c r="F51" s="21">
        <v>462</v>
      </c>
      <c r="G51" s="21">
        <v>476</v>
      </c>
      <c r="H51" s="21">
        <v>309</v>
      </c>
      <c r="I51" s="21">
        <v>164</v>
      </c>
    </row>
    <row r="52" spans="1:9" ht="12.75">
      <c r="A52" s="24" t="s">
        <v>51</v>
      </c>
      <c r="B52" s="21">
        <v>10287</v>
      </c>
      <c r="C52" s="21">
        <v>6300</v>
      </c>
      <c r="D52" s="21">
        <v>3987</v>
      </c>
      <c r="E52" s="21">
        <v>3799</v>
      </c>
      <c r="F52" s="21">
        <v>62</v>
      </c>
      <c r="G52" s="21">
        <v>53</v>
      </c>
      <c r="H52" s="21">
        <v>63</v>
      </c>
      <c r="I52" s="21">
        <v>10</v>
      </c>
    </row>
    <row r="53" spans="1:9" ht="12.75">
      <c r="A53" s="24" t="s">
        <v>52</v>
      </c>
      <c r="B53" s="21">
        <v>48679</v>
      </c>
      <c r="C53" s="21">
        <v>5070</v>
      </c>
      <c r="D53" s="21">
        <v>43609</v>
      </c>
      <c r="E53" s="21">
        <v>35273</v>
      </c>
      <c r="F53" s="21">
        <v>3065</v>
      </c>
      <c r="G53" s="21">
        <v>3957</v>
      </c>
      <c r="H53" s="21">
        <v>1204</v>
      </c>
      <c r="I53" s="21">
        <v>111</v>
      </c>
    </row>
    <row r="54" spans="1:9" ht="12.75">
      <c r="A54" s="24" t="s">
        <v>101</v>
      </c>
      <c r="B54" s="21"/>
      <c r="C54" s="21"/>
      <c r="D54" s="21"/>
      <c r="E54" s="21"/>
      <c r="F54" s="21"/>
      <c r="G54" s="21"/>
      <c r="H54" s="21"/>
      <c r="I54" s="21"/>
    </row>
    <row r="55" spans="1:9" ht="12.75">
      <c r="A55" s="24" t="s">
        <v>53</v>
      </c>
      <c r="B55" s="21">
        <v>20036</v>
      </c>
      <c r="C55" s="21">
        <v>1138</v>
      </c>
      <c r="D55" s="21">
        <v>18898</v>
      </c>
      <c r="E55" s="21">
        <v>18474</v>
      </c>
      <c r="F55" s="21">
        <v>37</v>
      </c>
      <c r="G55" s="21">
        <v>272</v>
      </c>
      <c r="H55" s="21">
        <v>115</v>
      </c>
      <c r="I55" s="21">
        <v>0</v>
      </c>
    </row>
    <row r="56" spans="1:9" ht="12.75">
      <c r="A56" s="24" t="s">
        <v>54</v>
      </c>
      <c r="B56" s="21">
        <v>9915</v>
      </c>
      <c r="C56" s="21">
        <v>2446</v>
      </c>
      <c r="D56" s="21">
        <v>7469</v>
      </c>
      <c r="E56" s="21">
        <v>5648</v>
      </c>
      <c r="F56" s="21">
        <v>493</v>
      </c>
      <c r="G56" s="21">
        <v>933</v>
      </c>
      <c r="H56" s="21">
        <v>396</v>
      </c>
      <c r="I56" s="21">
        <v>0</v>
      </c>
    </row>
    <row r="57" spans="1:9" ht="12.75">
      <c r="A57" s="24" t="s">
        <v>55</v>
      </c>
      <c r="B57" s="21">
        <v>7475</v>
      </c>
      <c r="C57" s="21">
        <v>3905</v>
      </c>
      <c r="D57" s="21">
        <v>3570</v>
      </c>
      <c r="E57" s="21">
        <v>2538</v>
      </c>
      <c r="F57" s="21">
        <v>474</v>
      </c>
      <c r="G57" s="21">
        <v>340</v>
      </c>
      <c r="H57" s="21">
        <v>218</v>
      </c>
      <c r="I57" s="21">
        <v>0</v>
      </c>
    </row>
    <row r="58" spans="1:9" ht="12.75">
      <c r="A58" s="24" t="s">
        <v>56</v>
      </c>
      <c r="B58" s="21">
        <v>932</v>
      </c>
      <c r="C58" s="21">
        <v>398</v>
      </c>
      <c r="D58" s="21">
        <v>534</v>
      </c>
      <c r="E58" s="21">
        <v>328</v>
      </c>
      <c r="F58" s="21">
        <v>74</v>
      </c>
      <c r="G58" s="21">
        <v>88</v>
      </c>
      <c r="H58" s="21">
        <v>44</v>
      </c>
      <c r="I58" s="21">
        <v>0</v>
      </c>
    </row>
    <row r="59" spans="1:9" ht="12.75">
      <c r="A59" s="24" t="s">
        <v>57</v>
      </c>
      <c r="B59" s="21">
        <v>35218</v>
      </c>
      <c r="C59" s="21">
        <v>14539</v>
      </c>
      <c r="D59" s="21">
        <v>20679</v>
      </c>
      <c r="E59" s="21">
        <v>12892</v>
      </c>
      <c r="F59" s="21">
        <v>1261</v>
      </c>
      <c r="G59" s="21">
        <v>3775</v>
      </c>
      <c r="H59" s="21">
        <v>1556</v>
      </c>
      <c r="I59" s="21">
        <v>1196</v>
      </c>
    </row>
    <row r="60" spans="1:9" ht="12.75">
      <c r="A60" s="24" t="s">
        <v>58</v>
      </c>
      <c r="B60" s="21">
        <v>51834</v>
      </c>
      <c r="C60" s="21">
        <v>15340</v>
      </c>
      <c r="D60" s="21">
        <v>36493</v>
      </c>
      <c r="E60" s="21">
        <v>33155</v>
      </c>
      <c r="F60" s="21">
        <v>1938</v>
      </c>
      <c r="G60" s="21">
        <v>1106</v>
      </c>
      <c r="H60" s="21">
        <v>294</v>
      </c>
      <c r="I60" s="21">
        <v>0</v>
      </c>
    </row>
    <row r="61" spans="1:9" ht="12.75">
      <c r="A61" s="24" t="s">
        <v>59</v>
      </c>
      <c r="B61" s="21">
        <v>5164</v>
      </c>
      <c r="C61" s="21">
        <v>1439</v>
      </c>
      <c r="D61" s="21">
        <v>3726</v>
      </c>
      <c r="E61" s="21">
        <v>2245</v>
      </c>
      <c r="F61" s="21">
        <v>562</v>
      </c>
      <c r="G61" s="21">
        <v>507</v>
      </c>
      <c r="H61" s="21">
        <v>296</v>
      </c>
      <c r="I61" s="21">
        <v>117</v>
      </c>
    </row>
    <row r="62" spans="1:9" ht="12.75">
      <c r="A62" s="24" t="s">
        <v>60</v>
      </c>
      <c r="B62" s="21">
        <v>3656</v>
      </c>
      <c r="C62" s="21">
        <v>782</v>
      </c>
      <c r="D62" s="21">
        <v>2874</v>
      </c>
      <c r="E62" s="21">
        <v>2034</v>
      </c>
      <c r="F62" s="21">
        <v>342</v>
      </c>
      <c r="G62" s="21">
        <v>346</v>
      </c>
      <c r="H62" s="21">
        <v>143</v>
      </c>
      <c r="I62" s="21">
        <v>10</v>
      </c>
    </row>
    <row r="63" spans="1:9" ht="12.75">
      <c r="A63" s="24" t="s">
        <v>61</v>
      </c>
      <c r="B63" s="21">
        <v>484</v>
      </c>
      <c r="C63" s="21">
        <v>82</v>
      </c>
      <c r="D63" s="21">
        <v>401</v>
      </c>
      <c r="E63" s="21">
        <v>390</v>
      </c>
      <c r="F63" s="21">
        <v>1</v>
      </c>
      <c r="G63" s="21">
        <v>1</v>
      </c>
      <c r="H63" s="21">
        <v>3</v>
      </c>
      <c r="I63" s="21">
        <v>6</v>
      </c>
    </row>
    <row r="64" spans="1:9" ht="12.75">
      <c r="A64" s="24" t="s">
        <v>62</v>
      </c>
      <c r="B64" s="21">
        <v>9579</v>
      </c>
      <c r="C64" s="21">
        <v>4106</v>
      </c>
      <c r="D64" s="21">
        <v>5473</v>
      </c>
      <c r="E64" s="21">
        <v>3531</v>
      </c>
      <c r="F64" s="21">
        <v>724</v>
      </c>
      <c r="G64" s="21">
        <v>858</v>
      </c>
      <c r="H64" s="21">
        <v>361</v>
      </c>
      <c r="I64" s="21">
        <v>0</v>
      </c>
    </row>
    <row r="65" spans="1:9" ht="12.75">
      <c r="A65" s="24" t="s">
        <v>101</v>
      </c>
      <c r="B65" s="21"/>
      <c r="C65" s="21"/>
      <c r="D65" s="21"/>
      <c r="E65" s="21"/>
      <c r="F65" s="21"/>
      <c r="G65" s="21"/>
      <c r="H65" s="21"/>
      <c r="I65" s="21"/>
    </row>
    <row r="66" spans="1:9" ht="12.75">
      <c r="A66" s="24" t="s">
        <v>63</v>
      </c>
      <c r="B66" s="21">
        <v>32166</v>
      </c>
      <c r="C66" s="21">
        <v>16006</v>
      </c>
      <c r="D66" s="21">
        <v>16160</v>
      </c>
      <c r="E66" s="21">
        <v>5660</v>
      </c>
      <c r="F66" s="21">
        <v>3709</v>
      </c>
      <c r="G66" s="21">
        <v>4682</v>
      </c>
      <c r="H66" s="21">
        <v>1819</v>
      </c>
      <c r="I66" s="21">
        <v>291</v>
      </c>
    </row>
    <row r="67" spans="1:9" ht="12.75">
      <c r="A67" s="24" t="s">
        <v>64</v>
      </c>
      <c r="B67" s="21">
        <v>9788</v>
      </c>
      <c r="C67" s="21">
        <v>1896</v>
      </c>
      <c r="D67" s="21">
        <v>7892</v>
      </c>
      <c r="E67" s="21">
        <v>6629</v>
      </c>
      <c r="F67" s="21">
        <v>417</v>
      </c>
      <c r="G67" s="21">
        <v>448</v>
      </c>
      <c r="H67" s="21">
        <v>387</v>
      </c>
      <c r="I67" s="21">
        <v>10</v>
      </c>
    </row>
    <row r="68" spans="1:9" ht="12.75">
      <c r="A68" s="24" t="s">
        <v>65</v>
      </c>
      <c r="B68" s="21">
        <v>6878</v>
      </c>
      <c r="C68" s="21">
        <v>4761</v>
      </c>
      <c r="D68" s="21">
        <v>2118</v>
      </c>
      <c r="E68" s="21">
        <v>687</v>
      </c>
      <c r="F68" s="21">
        <v>676</v>
      </c>
      <c r="G68" s="21">
        <v>503</v>
      </c>
      <c r="H68" s="21">
        <v>202</v>
      </c>
      <c r="I68" s="21">
        <v>50</v>
      </c>
    </row>
    <row r="69" spans="1:9" ht="13.5" thickBot="1">
      <c r="A69" s="25" t="s">
        <v>66</v>
      </c>
      <c r="B69" s="61">
        <v>96</v>
      </c>
      <c r="C69" s="61">
        <v>80</v>
      </c>
      <c r="D69" s="61">
        <v>17</v>
      </c>
      <c r="E69" s="61">
        <v>11</v>
      </c>
      <c r="F69" s="61">
        <v>4</v>
      </c>
      <c r="G69" s="61">
        <v>2</v>
      </c>
      <c r="H69" s="61">
        <v>1</v>
      </c>
      <c r="I69" s="61">
        <v>0</v>
      </c>
    </row>
    <row r="71" ht="12.75">
      <c r="A71" t="s">
        <v>365</v>
      </c>
    </row>
  </sheetData>
  <mergeCells count="4">
    <mergeCell ref="A2:I2"/>
    <mergeCell ref="A3:I3"/>
    <mergeCell ref="A4:I4"/>
    <mergeCell ref="D7:I7"/>
  </mergeCells>
  <printOptions/>
  <pageMargins left="0.75" right="0.75" top="1" bottom="1" header="0.5" footer="0.5"/>
  <pageSetup fitToHeight="1" fitToWidth="1" horizontalDpi="600" verticalDpi="600" orientation="portrait" scale="62" r:id="rId1"/>
</worksheet>
</file>

<file path=xl/worksheets/sheet17.xml><?xml version="1.0" encoding="utf-8"?>
<worksheet xmlns="http://schemas.openxmlformats.org/spreadsheetml/2006/main" xmlns:r="http://schemas.openxmlformats.org/officeDocument/2006/relationships">
  <sheetPr>
    <pageSetUpPr fitToPage="1"/>
  </sheetPr>
  <dimension ref="A1:J71"/>
  <sheetViews>
    <sheetView workbookViewId="0" topLeftCell="A1">
      <selection activeCell="A1" sqref="A1"/>
    </sheetView>
  </sheetViews>
  <sheetFormatPr defaultColWidth="9.140625" defaultRowHeight="12.75"/>
  <cols>
    <col min="1" max="1" width="17.8515625" style="0" customWidth="1"/>
    <col min="2" max="2" width="13.28125" style="0" customWidth="1"/>
    <col min="3" max="3" width="18.421875" style="0" customWidth="1"/>
    <col min="4" max="4" width="19.140625" style="0" customWidth="1"/>
    <col min="5" max="5" width="15.7109375" style="0" customWidth="1"/>
    <col min="6" max="6" width="16.00390625" style="0" customWidth="1"/>
    <col min="7" max="7" width="15.00390625" style="0" customWidth="1"/>
    <col min="8" max="9" width="16.00390625" style="0" customWidth="1"/>
  </cols>
  <sheetData>
    <row r="1" spans="1:9" ht="12.75">
      <c r="A1" s="22"/>
      <c r="B1" s="22"/>
      <c r="C1" s="22"/>
      <c r="D1" s="22"/>
      <c r="E1" s="22"/>
      <c r="F1" s="22"/>
      <c r="G1" s="22"/>
      <c r="H1" s="22"/>
      <c r="I1" s="22" t="s">
        <v>257</v>
      </c>
    </row>
    <row r="2" spans="1:9" ht="12.75">
      <c r="A2" s="242" t="s">
        <v>396</v>
      </c>
      <c r="B2" s="242"/>
      <c r="C2" s="242"/>
      <c r="D2" s="242"/>
      <c r="E2" s="242"/>
      <c r="F2" s="242"/>
      <c r="G2" s="242"/>
      <c r="H2" s="242"/>
      <c r="I2" s="22"/>
    </row>
    <row r="3" spans="1:9" ht="12.75">
      <c r="A3" s="242" t="s">
        <v>397</v>
      </c>
      <c r="B3" s="242"/>
      <c r="C3" s="242"/>
      <c r="D3" s="242"/>
      <c r="E3" s="242"/>
      <c r="F3" s="242"/>
      <c r="G3" s="242"/>
      <c r="H3" s="242"/>
      <c r="I3" s="242"/>
    </row>
    <row r="4" spans="1:9" ht="12.75">
      <c r="A4" s="242" t="s">
        <v>354</v>
      </c>
      <c r="B4" s="242"/>
      <c r="C4" s="242"/>
      <c r="D4" s="242"/>
      <c r="E4" s="242"/>
      <c r="F4" s="242"/>
      <c r="G4" s="242"/>
      <c r="H4" s="242"/>
      <c r="I4" s="242"/>
    </row>
    <row r="5" spans="1:9" ht="12.75">
      <c r="A5" s="22"/>
      <c r="B5" s="22"/>
      <c r="C5" s="22"/>
      <c r="D5" s="22"/>
      <c r="E5" s="22"/>
      <c r="F5" s="22"/>
      <c r="G5" s="22"/>
      <c r="H5" s="22"/>
      <c r="I5" s="22"/>
    </row>
    <row r="6" spans="1:9" ht="13.5" thickBot="1">
      <c r="A6" s="22"/>
      <c r="B6" s="22"/>
      <c r="C6" s="22"/>
      <c r="D6" s="22"/>
      <c r="E6" s="22"/>
      <c r="F6" s="22"/>
      <c r="G6" s="22"/>
      <c r="H6" s="22"/>
      <c r="I6" s="22"/>
    </row>
    <row r="7" spans="1:9" ht="13.5" thickBot="1">
      <c r="A7" s="23"/>
      <c r="B7" s="23"/>
      <c r="C7" s="23"/>
      <c r="D7" s="255" t="s">
        <v>398</v>
      </c>
      <c r="E7" s="256"/>
      <c r="F7" s="256"/>
      <c r="G7" s="256"/>
      <c r="H7" s="256"/>
      <c r="I7" s="257"/>
    </row>
    <row r="8" spans="1:10" ht="111" customHeight="1" thickBot="1">
      <c r="A8" s="25" t="s">
        <v>3</v>
      </c>
      <c r="B8" s="209" t="s">
        <v>222</v>
      </c>
      <c r="C8" s="160" t="s">
        <v>403</v>
      </c>
      <c r="D8" s="160" t="s">
        <v>399</v>
      </c>
      <c r="E8" s="210" t="s">
        <v>391</v>
      </c>
      <c r="F8" s="187" t="s">
        <v>392</v>
      </c>
      <c r="G8" s="187" t="s">
        <v>393</v>
      </c>
      <c r="H8" s="187" t="s">
        <v>394</v>
      </c>
      <c r="I8" s="187" t="s">
        <v>395</v>
      </c>
      <c r="J8" t="s">
        <v>260</v>
      </c>
    </row>
    <row r="9" spans="1:9" ht="15">
      <c r="A9" s="24" t="s">
        <v>7</v>
      </c>
      <c r="B9" s="205">
        <f>SUM(B11:B69)</f>
        <v>1042990</v>
      </c>
      <c r="C9" s="206">
        <f>not_parti_hrs!C9/$B9</f>
        <v>0.3349965004458336</v>
      </c>
      <c r="D9" s="206">
        <f>not_parti_hrs!D9/$B9</f>
        <v>0.6650054171180931</v>
      </c>
      <c r="E9" s="206">
        <f>not_parti_hrs!E9/$B9</f>
        <v>0.5343435699287625</v>
      </c>
      <c r="F9" s="206">
        <f>not_parti_hrs!F9/$B9</f>
        <v>0.04594195533993615</v>
      </c>
      <c r="G9" s="206">
        <f>not_parti_hrs!G9/$B9</f>
        <v>0.05441471155044631</v>
      </c>
      <c r="H9" s="206">
        <f>not_parti_hrs!H9/$B9</f>
        <v>0.026140231449965964</v>
      </c>
      <c r="I9" s="206">
        <f>not_parti_hrs!I9/$B9</f>
        <v>0.004168783976835828</v>
      </c>
    </row>
    <row r="10" spans="1:9" ht="12.75">
      <c r="A10" s="24"/>
      <c r="B10" s="204"/>
      <c r="C10" s="10"/>
      <c r="D10" s="10"/>
      <c r="E10" s="10"/>
      <c r="F10" s="10"/>
      <c r="G10" s="10"/>
      <c r="H10" s="10"/>
      <c r="I10" s="10"/>
    </row>
    <row r="11" spans="1:9" ht="15">
      <c r="A11" s="24" t="s">
        <v>8</v>
      </c>
      <c r="B11" s="21">
        <f>not_parti_hrs!B11</f>
        <v>6908</v>
      </c>
      <c r="C11" s="207">
        <f>not_parti_hrs!C11/$B11</f>
        <v>0.372466705269253</v>
      </c>
      <c r="D11" s="16">
        <f>not_parti_hrs!D11/$B11</f>
        <v>0.6275332947307469</v>
      </c>
      <c r="E11" s="16">
        <f>not_parti_hrs!E11/$B11</f>
        <v>0.5007237984944991</v>
      </c>
      <c r="F11" s="16">
        <f>not_parti_hrs!F11/$B11</f>
        <v>0.0534163288940359</v>
      </c>
      <c r="G11" s="16">
        <f>not_parti_hrs!G11/$B11</f>
        <v>0.04834973943254198</v>
      </c>
      <c r="H11" s="16">
        <f>not_parti_hrs!H11/$B11</f>
        <v>0.01910828025477707</v>
      </c>
      <c r="I11" s="16">
        <f>not_parti_hrs!I11/$B11</f>
        <v>0.005935147654892878</v>
      </c>
    </row>
    <row r="12" spans="1:9" ht="15">
      <c r="A12" s="24" t="s">
        <v>9</v>
      </c>
      <c r="B12" s="21">
        <f>not_parti_hrs!B12</f>
        <v>3974</v>
      </c>
      <c r="C12" s="207">
        <f>not_parti_hrs!C12/$B12</f>
        <v>0.39632611977856064</v>
      </c>
      <c r="D12" s="16">
        <f>not_parti_hrs!D12/$B12</f>
        <v>0.6036738802214393</v>
      </c>
      <c r="E12" s="16">
        <f>not_parti_hrs!E12/$B12</f>
        <v>0.4650226472068445</v>
      </c>
      <c r="F12" s="16">
        <f>not_parti_hrs!F12/$B12</f>
        <v>0.061147458480120785</v>
      </c>
      <c r="G12" s="16">
        <f>not_parti_hrs!G12/$B12</f>
        <v>0.050830397584297936</v>
      </c>
      <c r="H12" s="16">
        <f>not_parti_hrs!H12/$B12</f>
        <v>0.026170105686965275</v>
      </c>
      <c r="I12" s="16">
        <f>not_parti_hrs!I12/$B12</f>
        <v>0.0005032712632108706</v>
      </c>
    </row>
    <row r="13" spans="1:9" ht="15">
      <c r="A13" s="24" t="s">
        <v>12</v>
      </c>
      <c r="B13" s="21">
        <f>not_parti_hrs!B13</f>
        <v>19677</v>
      </c>
      <c r="C13" s="207">
        <f>not_parti_hrs!C13/$B13</f>
        <v>0.2585251816841998</v>
      </c>
      <c r="D13" s="16">
        <f>not_parti_hrs!D13/$B13</f>
        <v>0.7414748183158002</v>
      </c>
      <c r="E13" s="16">
        <f>not_parti_hrs!E13/$B13</f>
        <v>0.6410021852924734</v>
      </c>
      <c r="F13" s="16">
        <f>not_parti_hrs!F13/$B13</f>
        <v>0.04538293439040504</v>
      </c>
      <c r="G13" s="16">
        <f>not_parti_hrs!G13/$B13</f>
        <v>0.037251613558977485</v>
      </c>
      <c r="H13" s="16">
        <f>not_parti_hrs!H13/$B13</f>
        <v>0.01697413223560502</v>
      </c>
      <c r="I13" s="16">
        <f>not_parti_hrs!I13/$B13</f>
        <v>0.0008639528383391777</v>
      </c>
    </row>
    <row r="14" spans="1:9" ht="15">
      <c r="A14" s="24" t="s">
        <v>14</v>
      </c>
      <c r="B14" s="21">
        <f>not_parti_hrs!B14</f>
        <v>6296</v>
      </c>
      <c r="C14" s="207">
        <f>not_parti_hrs!C14/$B14</f>
        <v>0.24698221092757305</v>
      </c>
      <c r="D14" s="16">
        <f>not_parti_hrs!D14/$B14</f>
        <v>0.7530177890724269</v>
      </c>
      <c r="E14" s="16">
        <f>not_parti_hrs!E14/$B14</f>
        <v>0.6537484116899619</v>
      </c>
      <c r="F14" s="16">
        <f>not_parti_hrs!F14/$B14</f>
        <v>0.016041931385006352</v>
      </c>
      <c r="G14" s="16">
        <f>not_parti_hrs!G14/$B14</f>
        <v>0.03875476493011436</v>
      </c>
      <c r="H14" s="16">
        <f>not_parti_hrs!H14/$B14</f>
        <v>0.04050190597204574</v>
      </c>
      <c r="I14" s="16">
        <f>not_parti_hrs!I14/$B14</f>
        <v>0.0039707750952986025</v>
      </c>
    </row>
    <row r="15" spans="1:9" ht="15">
      <c r="A15" s="24" t="s">
        <v>15</v>
      </c>
      <c r="B15" s="21">
        <f>not_parti_hrs!B15</f>
        <v>232538</v>
      </c>
      <c r="C15" s="207">
        <f>not_parti_hrs!C15/$B15</f>
        <v>0.273138153764116</v>
      </c>
      <c r="D15" s="16">
        <f>not_parti_hrs!D15/$B15</f>
        <v>0.726861846235884</v>
      </c>
      <c r="E15" s="16">
        <f>not_parti_hrs!E15/$B15</f>
        <v>0.5889231007405241</v>
      </c>
      <c r="F15" s="16">
        <f>not_parti_hrs!F15/$B15</f>
        <v>0.048869432092819236</v>
      </c>
      <c r="G15" s="16">
        <f>not_parti_hrs!G15/$B15</f>
        <v>0.052812873594853316</v>
      </c>
      <c r="H15" s="16">
        <f>not_parti_hrs!H15/$B15</f>
        <v>0.03044663667873638</v>
      </c>
      <c r="I15" s="16">
        <f>not_parti_hrs!I15/$B15</f>
        <v>0.005809803128950967</v>
      </c>
    </row>
    <row r="16" spans="1:9" ht="15">
      <c r="A16" s="24" t="s">
        <v>17</v>
      </c>
      <c r="B16" s="21">
        <f>not_parti_hrs!B16</f>
        <v>6376</v>
      </c>
      <c r="C16" s="207">
        <f>not_parti_hrs!C16/$B16</f>
        <v>0.3577478042659975</v>
      </c>
      <c r="D16" s="16">
        <f>not_parti_hrs!D16/$B16</f>
        <v>0.6420953575909661</v>
      </c>
      <c r="E16" s="16">
        <f>not_parti_hrs!E16/$B16</f>
        <v>0.5116060225846926</v>
      </c>
      <c r="F16" s="16">
        <f>not_parti_hrs!F16/$B16</f>
        <v>0.05505018820577164</v>
      </c>
      <c r="G16" s="16">
        <f>not_parti_hrs!G16/$B16</f>
        <v>0.050188205771643665</v>
      </c>
      <c r="H16" s="16">
        <f>not_parti_hrs!H16/$B16</f>
        <v>0.021957340025094103</v>
      </c>
      <c r="I16" s="16">
        <f>not_parti_hrs!I16/$B16</f>
        <v>0.0032936010037641155</v>
      </c>
    </row>
    <row r="17" spans="1:9" ht="15">
      <c r="A17" s="24" t="s">
        <v>18</v>
      </c>
      <c r="B17" s="21">
        <f>not_parti_hrs!B17</f>
        <v>12873</v>
      </c>
      <c r="C17" s="207">
        <f>not_parti_hrs!C17/$B17</f>
        <v>0.2634195603200497</v>
      </c>
      <c r="D17" s="16">
        <f>not_parti_hrs!D17/$B17</f>
        <v>0.7365804396799502</v>
      </c>
      <c r="E17" s="16">
        <f>not_parti_hrs!E17/$B17</f>
        <v>0.584168414510992</v>
      </c>
      <c r="F17" s="16">
        <f>not_parti_hrs!F17/$B17</f>
        <v>0.05142546414977084</v>
      </c>
      <c r="G17" s="16">
        <f>not_parti_hrs!G17/$B17</f>
        <v>0.07659442243455294</v>
      </c>
      <c r="H17" s="16">
        <f>not_parti_hrs!H17/$B17</f>
        <v>0.022993863124368834</v>
      </c>
      <c r="I17" s="16">
        <f>not_parti_hrs!I17/$B17</f>
        <v>0.0013982754602656724</v>
      </c>
    </row>
    <row r="18" spans="1:9" ht="15">
      <c r="A18" s="24" t="s">
        <v>19</v>
      </c>
      <c r="B18" s="21">
        <f>not_parti_hrs!B18</f>
        <v>2133</v>
      </c>
      <c r="C18" s="207">
        <f>not_parti_hrs!C18/$B18</f>
        <v>0.25738396624472576</v>
      </c>
      <c r="D18" s="16">
        <f>not_parti_hrs!D18/$B18</f>
        <v>0.7426160337552743</v>
      </c>
      <c r="E18" s="16">
        <f>not_parti_hrs!E18/$B18</f>
        <v>0.6540084388185654</v>
      </c>
      <c r="F18" s="16">
        <f>not_parti_hrs!F18/$B18</f>
        <v>0.040787623066104076</v>
      </c>
      <c r="G18" s="16">
        <f>not_parti_hrs!G18/$B18</f>
        <v>0.04781997187060478</v>
      </c>
      <c r="H18" s="16">
        <f>not_parti_hrs!H18/$B18</f>
        <v>0.00046882325363338024</v>
      </c>
      <c r="I18" s="16">
        <f>not_parti_hrs!I18/$B18</f>
        <v>0</v>
      </c>
    </row>
    <row r="19" spans="1:9" ht="15">
      <c r="A19" s="24" t="s">
        <v>20</v>
      </c>
      <c r="B19" s="21">
        <f>not_parti_hrs!B19</f>
        <v>9599</v>
      </c>
      <c r="C19" s="207">
        <f>not_parti_hrs!C19/$B19</f>
        <v>0.1628294614022294</v>
      </c>
      <c r="D19" s="16">
        <f>not_parti_hrs!D19/$B19</f>
        <v>0.8370663610792791</v>
      </c>
      <c r="E19" s="16">
        <f>not_parti_hrs!E19/$B19</f>
        <v>0.7561204292113762</v>
      </c>
      <c r="F19" s="16">
        <f>not_parti_hrs!F19/$B19</f>
        <v>0.024794249400979268</v>
      </c>
      <c r="G19" s="16">
        <f>not_parti_hrs!G19/$B19</f>
        <v>0.03792061673090947</v>
      </c>
      <c r="H19" s="16">
        <f>not_parti_hrs!H19/$B19</f>
        <v>0.018231065736014167</v>
      </c>
      <c r="I19" s="16">
        <f>not_parti_hrs!I19/$B19</f>
        <v>0</v>
      </c>
    </row>
    <row r="20" spans="1:9" ht="15">
      <c r="A20" s="24" t="s">
        <v>21</v>
      </c>
      <c r="B20" s="21">
        <f>not_parti_hrs!B20</f>
        <v>18729</v>
      </c>
      <c r="C20" s="207">
        <f>not_parti_hrs!C20/$B20</f>
        <v>0.3198782636552939</v>
      </c>
      <c r="D20" s="16">
        <f>not_parti_hrs!D20/$B20</f>
        <v>0.680068343211063</v>
      </c>
      <c r="E20" s="16">
        <f>not_parti_hrs!E20/$B20</f>
        <v>0.569224197768167</v>
      </c>
      <c r="F20" s="16">
        <f>not_parti_hrs!F20/$B20</f>
        <v>0.04116610603876342</v>
      </c>
      <c r="G20" s="16">
        <f>not_parti_hrs!G20/$B20</f>
        <v>0.043141651983554914</v>
      </c>
      <c r="H20" s="16">
        <f>not_parti_hrs!H20/$B20</f>
        <v>0.020876715254418282</v>
      </c>
      <c r="I20" s="16">
        <f>not_parti_hrs!I20/$B20</f>
        <v>0.005659672166159432</v>
      </c>
    </row>
    <row r="21" spans="1:9" ht="15">
      <c r="A21" s="24" t="s">
        <v>101</v>
      </c>
      <c r="B21" s="170" t="s">
        <v>101</v>
      </c>
      <c r="C21" s="207" t="s">
        <v>101</v>
      </c>
      <c r="D21" s="185" t="s">
        <v>101</v>
      </c>
      <c r="E21" s="185" t="s">
        <v>101</v>
      </c>
      <c r="F21" s="185" t="s">
        <v>101</v>
      </c>
      <c r="G21" s="185" t="s">
        <v>101</v>
      </c>
      <c r="H21" s="185" t="s">
        <v>101</v>
      </c>
      <c r="I21" s="185" t="s">
        <v>101</v>
      </c>
    </row>
    <row r="22" spans="1:9" ht="15">
      <c r="A22" s="24" t="s">
        <v>23</v>
      </c>
      <c r="B22" s="21">
        <f>not_parti_hrs!B22</f>
        <v>26212</v>
      </c>
      <c r="C22" s="207">
        <f>not_parti_hrs!C22/$B22</f>
        <v>0.0828628109262933</v>
      </c>
      <c r="D22" s="16">
        <f>not_parti_hrs!D22/$B22</f>
        <v>0.9171371890737067</v>
      </c>
      <c r="E22" s="16">
        <f>not_parti_hrs!E22/$B22</f>
        <v>0.8037540057988708</v>
      </c>
      <c r="F22" s="16">
        <f>not_parti_hrs!F22/$B22</f>
        <v>0.042385167099038605</v>
      </c>
      <c r="G22" s="16">
        <f>not_parti_hrs!G22/$B22</f>
        <v>0.04940485273920342</v>
      </c>
      <c r="H22" s="16">
        <f>not_parti_hrs!H22/$B22</f>
        <v>0.019761941095681367</v>
      </c>
      <c r="I22" s="16">
        <f>not_parti_hrs!I22/$B22</f>
        <v>0.0018312223409125592</v>
      </c>
    </row>
    <row r="23" spans="1:9" ht="15">
      <c r="A23" s="24" t="s">
        <v>24</v>
      </c>
      <c r="B23" s="21" t="str">
        <f>not_parti_hrs!B23</f>
        <v>.</v>
      </c>
      <c r="C23" s="207" t="s">
        <v>101</v>
      </c>
      <c r="D23" s="185" t="s">
        <v>101</v>
      </c>
      <c r="E23" s="185" t="s">
        <v>101</v>
      </c>
      <c r="F23" s="185" t="s">
        <v>101</v>
      </c>
      <c r="G23" s="185" t="s">
        <v>101</v>
      </c>
      <c r="H23" s="185" t="s">
        <v>101</v>
      </c>
      <c r="I23" s="185" t="s">
        <v>101</v>
      </c>
    </row>
    <row r="24" spans="1:9" ht="15">
      <c r="A24" s="24" t="s">
        <v>25</v>
      </c>
      <c r="B24" s="21">
        <f>not_parti_hrs!B24</f>
        <v>5695</v>
      </c>
      <c r="C24" s="207">
        <f>not_parti_hrs!C24/$B24</f>
        <v>0.5915715539947323</v>
      </c>
      <c r="D24" s="16">
        <f>not_parti_hrs!D24/$B24</f>
        <v>0.40860403863037753</v>
      </c>
      <c r="E24" s="16">
        <f>not_parti_hrs!E24/$B24</f>
        <v>0.352414398595259</v>
      </c>
      <c r="F24" s="16">
        <f>not_parti_hrs!F24/$B24</f>
        <v>0.02159789288849868</v>
      </c>
      <c r="G24" s="16">
        <f>not_parti_hrs!G24/$B24</f>
        <v>0.024934152765583844</v>
      </c>
      <c r="H24" s="16">
        <f>not_parti_hrs!H24/$B24</f>
        <v>0.00948200175592625</v>
      </c>
      <c r="I24" s="16">
        <f>not_parti_hrs!I24/$B24</f>
        <v>0</v>
      </c>
    </row>
    <row r="25" spans="1:9" ht="15">
      <c r="A25" s="24" t="s">
        <v>26</v>
      </c>
      <c r="B25" s="21">
        <f>not_parti_hrs!B25</f>
        <v>344</v>
      </c>
      <c r="C25" s="207">
        <f>not_parti_hrs!C25/$B25</f>
        <v>0.42151162790697677</v>
      </c>
      <c r="D25" s="16">
        <f>not_parti_hrs!D25/$B25</f>
        <v>0.5784883720930233</v>
      </c>
      <c r="E25" s="16">
        <f>not_parti_hrs!E25/$B25</f>
        <v>0.3633720930232558</v>
      </c>
      <c r="F25" s="16">
        <f>not_parti_hrs!F25/$B25</f>
        <v>0.09593023255813954</v>
      </c>
      <c r="G25" s="16">
        <f>not_parti_hrs!G25/$B25</f>
        <v>0.0755813953488372</v>
      </c>
      <c r="H25" s="16">
        <f>not_parti_hrs!H25/$B25</f>
        <v>0.0377906976744186</v>
      </c>
      <c r="I25" s="16">
        <f>not_parti_hrs!I25/$B25</f>
        <v>0.00872093023255814</v>
      </c>
    </row>
    <row r="26" spans="1:9" ht="15">
      <c r="A26" s="24" t="s">
        <v>27</v>
      </c>
      <c r="B26" s="21">
        <f>not_parti_hrs!B26</f>
        <v>19199</v>
      </c>
      <c r="C26" s="207">
        <f>not_parti_hrs!C26/$B26</f>
        <v>0.5850304703369967</v>
      </c>
      <c r="D26" s="16">
        <f>not_parti_hrs!D26/$B26</f>
        <v>0.41496952966300327</v>
      </c>
      <c r="E26" s="16">
        <f>not_parti_hrs!E26/$B26</f>
        <v>0.3316839418719725</v>
      </c>
      <c r="F26" s="16">
        <f>not_parti_hrs!F26/$B26</f>
        <v>0.02505338819730194</v>
      </c>
      <c r="G26" s="16">
        <f>not_parti_hrs!G26/$B26</f>
        <v>0.03437679045783634</v>
      </c>
      <c r="H26" s="16">
        <f>not_parti_hrs!H26/$B26</f>
        <v>0.02390749518204073</v>
      </c>
      <c r="I26" s="16">
        <f>not_parti_hrs!I26/$B26</f>
        <v>0</v>
      </c>
    </row>
    <row r="27" spans="1:9" ht="15">
      <c r="A27" s="24" t="s">
        <v>28</v>
      </c>
      <c r="B27" s="21">
        <f>not_parti_hrs!B27</f>
        <v>29991</v>
      </c>
      <c r="C27" s="207">
        <f>not_parti_hrs!C27/$B27</f>
        <v>0.5850088359841286</v>
      </c>
      <c r="D27" s="16">
        <f>not_parti_hrs!D27/$B27</f>
        <v>0.4149578206795372</v>
      </c>
      <c r="E27" s="16">
        <f>not_parti_hrs!E27/$B27</f>
        <v>0.31479443833149945</v>
      </c>
      <c r="F27" s="16">
        <f>not_parti_hrs!F27/$B27</f>
        <v>0.047514254276282884</v>
      </c>
      <c r="G27" s="16">
        <f>not_parti_hrs!G27/$B27</f>
        <v>0.02924210596512287</v>
      </c>
      <c r="H27" s="16">
        <f>not_parti_hrs!H27/$B27</f>
        <v>0.021773198626254542</v>
      </c>
      <c r="I27" s="16">
        <f>not_parti_hrs!I27/$B27</f>
        <v>0.0016671668167116801</v>
      </c>
    </row>
    <row r="28" spans="1:9" ht="15">
      <c r="A28" s="24" t="s">
        <v>29</v>
      </c>
      <c r="B28" s="21">
        <f>not_parti_hrs!B28</f>
        <v>13546</v>
      </c>
      <c r="C28" s="207">
        <f>not_parti_hrs!C28/$B28</f>
        <v>0.5116639598405434</v>
      </c>
      <c r="D28" s="16">
        <f>not_parti_hrs!D28/$B28</f>
        <v>0.48833604015945664</v>
      </c>
      <c r="E28" s="16">
        <f>not_parti_hrs!E28/$B28</f>
        <v>0.3500664402775727</v>
      </c>
      <c r="F28" s="16">
        <f>not_parti_hrs!F28/$B28</f>
        <v>0.04399822825926473</v>
      </c>
      <c r="G28" s="16">
        <f>not_parti_hrs!G28/$B28</f>
        <v>0.06400413406171564</v>
      </c>
      <c r="H28" s="16">
        <f>not_parti_hrs!H28/$B28</f>
        <v>0.029233722131994686</v>
      </c>
      <c r="I28" s="16">
        <f>not_parti_hrs!I28/$B28</f>
        <v>0.001033515428908903</v>
      </c>
    </row>
    <row r="29" spans="1:9" ht="15">
      <c r="A29" s="24" t="s">
        <v>30</v>
      </c>
      <c r="B29" s="21">
        <f>not_parti_hrs!B29</f>
        <v>8065</v>
      </c>
      <c r="C29" s="207">
        <f>not_parti_hrs!C29/$B29</f>
        <v>0.8489770613763175</v>
      </c>
      <c r="D29" s="16">
        <f>not_parti_hrs!D29/$B29</f>
        <v>0.15114693118412895</v>
      </c>
      <c r="E29" s="16">
        <f>not_parti_hrs!E29/$B29</f>
        <v>0.11506509609423435</v>
      </c>
      <c r="F29" s="16">
        <f>not_parti_hrs!F29/$B29</f>
        <v>0.010539367637941723</v>
      </c>
      <c r="G29" s="16">
        <f>not_parti_hrs!G29/$B29</f>
        <v>0.010167389956602603</v>
      </c>
      <c r="H29" s="16">
        <f>not_parti_hrs!H29/$B29</f>
        <v>0.012151270923744576</v>
      </c>
      <c r="I29" s="16">
        <f>not_parti_hrs!I29/$B29</f>
        <v>0.0029758214507129574</v>
      </c>
    </row>
    <row r="30" spans="1:9" ht="15">
      <c r="A30" s="24" t="s">
        <v>31</v>
      </c>
      <c r="B30" s="21">
        <f>not_parti_hrs!B30</f>
        <v>16268</v>
      </c>
      <c r="C30" s="207">
        <f>not_parti_hrs!C30/$B30</f>
        <v>0.3313867715761003</v>
      </c>
      <c r="D30" s="16">
        <f>not_parti_hrs!D30/$B30</f>
        <v>0.6686746987951807</v>
      </c>
      <c r="E30" s="16">
        <f>not_parti_hrs!E30/$B30</f>
        <v>0.589562330956479</v>
      </c>
      <c r="F30" s="16">
        <f>not_parti_hrs!F30/$B30</f>
        <v>0.02710843373493976</v>
      </c>
      <c r="G30" s="16">
        <f>not_parti_hrs!G30/$B30</f>
        <v>0.03405458568969757</v>
      </c>
      <c r="H30" s="16">
        <f>not_parti_hrs!H30/$B30</f>
        <v>0.01573641504794689</v>
      </c>
      <c r="I30" s="16">
        <f>not_parti_hrs!I30/$B30</f>
        <v>0.0021514629948364886</v>
      </c>
    </row>
    <row r="31" spans="1:9" ht="15">
      <c r="A31" s="24" t="s">
        <v>32</v>
      </c>
      <c r="B31" s="21">
        <f>not_parti_hrs!B31</f>
        <v>9189</v>
      </c>
      <c r="C31" s="207">
        <f>not_parti_hrs!C31/$B31</f>
        <v>0.3870932636848406</v>
      </c>
      <c r="D31" s="16">
        <f>not_parti_hrs!D31/$B31</f>
        <v>0.6129067363151595</v>
      </c>
      <c r="E31" s="16">
        <f>not_parti_hrs!E31/$B31</f>
        <v>0.5097399064098378</v>
      </c>
      <c r="F31" s="16">
        <f>not_parti_hrs!F31/$B31</f>
        <v>0.03939492871912069</v>
      </c>
      <c r="G31" s="16">
        <f>not_parti_hrs!G31/$B31</f>
        <v>0.04374795951681358</v>
      </c>
      <c r="H31" s="16">
        <f>not_parti_hrs!H31/$B31</f>
        <v>0.019370987049733376</v>
      </c>
      <c r="I31" s="16">
        <f>not_parti_hrs!I31/$B31</f>
        <v>0.000652954619653934</v>
      </c>
    </row>
    <row r="32" spans="1:9" ht="15">
      <c r="A32" s="24" t="s">
        <v>101</v>
      </c>
      <c r="B32" s="170" t="s">
        <v>101</v>
      </c>
      <c r="C32" s="207" t="s">
        <v>101</v>
      </c>
      <c r="D32" s="185" t="s">
        <v>101</v>
      </c>
      <c r="E32" s="185" t="s">
        <v>101</v>
      </c>
      <c r="F32" s="185" t="s">
        <v>101</v>
      </c>
      <c r="G32" s="185" t="s">
        <v>101</v>
      </c>
      <c r="H32" s="185" t="s">
        <v>101</v>
      </c>
      <c r="I32" s="185" t="s">
        <v>101</v>
      </c>
    </row>
    <row r="33" spans="1:9" ht="15">
      <c r="A33" s="24" t="s">
        <v>33</v>
      </c>
      <c r="B33" s="21">
        <f>not_parti_hrs!B33</f>
        <v>7022</v>
      </c>
      <c r="C33" s="207">
        <f>not_parti_hrs!C33/$B33</f>
        <v>0.44502990600968384</v>
      </c>
      <c r="D33" s="16">
        <f>not_parti_hrs!D33/$B33</f>
        <v>0.5549700939903162</v>
      </c>
      <c r="E33" s="16">
        <f>not_parti_hrs!E33/$B33</f>
        <v>0.3289661065223583</v>
      </c>
      <c r="F33" s="16">
        <f>not_parti_hrs!F33/$B33</f>
        <v>0.030048419253773852</v>
      </c>
      <c r="G33" s="16">
        <f>not_parti_hrs!G33/$B33</f>
        <v>0.08800911421247508</v>
      </c>
      <c r="H33" s="16">
        <f>not_parti_hrs!H33/$B33</f>
        <v>0.09512959270863001</v>
      </c>
      <c r="I33" s="16">
        <f>not_parti_hrs!I33/$B33</f>
        <v>0.012816861293078895</v>
      </c>
    </row>
    <row r="34" spans="1:9" ht="15">
      <c r="A34" s="24" t="s">
        <v>34</v>
      </c>
      <c r="B34" s="170">
        <f>not_parti_hrs!B34</f>
        <v>16210</v>
      </c>
      <c r="C34" s="207">
        <f>not_parti_hrs!C34/$B34</f>
        <v>0.08297347316471314</v>
      </c>
      <c r="D34" s="16">
        <f>not_parti_hrs!D34/$B34</f>
        <v>0.9170265268352868</v>
      </c>
      <c r="E34" s="16">
        <f>not_parti_hrs!E34/$B34</f>
        <v>0.7962368908081431</v>
      </c>
      <c r="F34" s="16">
        <f>not_parti_hrs!F34/$B34</f>
        <v>0.06119679210363973</v>
      </c>
      <c r="G34" s="16">
        <f>not_parti_hrs!G34/$B34</f>
        <v>0.03966687230104873</v>
      </c>
      <c r="H34" s="16">
        <f>not_parti_hrs!H34/$B34</f>
        <v>0.018075262183837138</v>
      </c>
      <c r="I34" s="16">
        <f>not_parti_hrs!I34/$B34</f>
        <v>0.001850709438618137</v>
      </c>
    </row>
    <row r="35" spans="1:9" ht="15">
      <c r="A35" s="24" t="s">
        <v>35</v>
      </c>
      <c r="B35" s="21">
        <f>not_parti_hrs!B35</f>
        <v>6947</v>
      </c>
      <c r="C35" s="207">
        <f>not_parti_hrs!C35/$B35</f>
        <v>0.6090398733266158</v>
      </c>
      <c r="D35" s="16">
        <f>not_parti_hrs!D35/$B35</f>
        <v>0.3909601266733842</v>
      </c>
      <c r="E35" s="16">
        <f>not_parti_hrs!E35/$B35</f>
        <v>0.29624298258240966</v>
      </c>
      <c r="F35" s="16">
        <f>not_parti_hrs!F35/$B35</f>
        <v>0.04721462501799338</v>
      </c>
      <c r="G35" s="16">
        <f>not_parti_hrs!G35/$B35</f>
        <v>0.04750251907298114</v>
      </c>
      <c r="H35" s="16">
        <f>not_parti_hrs!H35/$B35</f>
        <v>0</v>
      </c>
      <c r="I35" s="16">
        <f>not_parti_hrs!I35/$B35</f>
        <v>0</v>
      </c>
    </row>
    <row r="36" spans="1:9" ht="15">
      <c r="A36" s="24" t="s">
        <v>36</v>
      </c>
      <c r="B36" s="21">
        <f>not_parti_hrs!B36</f>
        <v>41187</v>
      </c>
      <c r="C36" s="207">
        <f>not_parti_hrs!C36/$B36</f>
        <v>0.2881248937771627</v>
      </c>
      <c r="D36" s="16">
        <f>not_parti_hrs!D36/$B36</f>
        <v>0.711850826717168</v>
      </c>
      <c r="E36" s="16">
        <f>not_parti_hrs!E36/$B36</f>
        <v>0.5711510913637798</v>
      </c>
      <c r="F36" s="16">
        <f>not_parti_hrs!F36/$B36</f>
        <v>0.034161264476655254</v>
      </c>
      <c r="G36" s="16">
        <f>not_parti_hrs!G36/$B36</f>
        <v>0.07531502658605871</v>
      </c>
      <c r="H36" s="16">
        <f>not_parti_hrs!H36/$B36</f>
        <v>0.03122344429067424</v>
      </c>
      <c r="I36" s="16">
        <f>not_parti_hrs!I36/$B36</f>
        <v>0</v>
      </c>
    </row>
    <row r="37" spans="1:9" ht="15">
      <c r="A37" s="24" t="s">
        <v>37</v>
      </c>
      <c r="B37" s="21">
        <f>not_parti_hrs!B37</f>
        <v>21675</v>
      </c>
      <c r="C37" s="207">
        <f>not_parti_hrs!C37/$B37</f>
        <v>0.40387543252595154</v>
      </c>
      <c r="D37" s="16">
        <f>not_parti_hrs!D37/$B37</f>
        <v>0.5961245674740484</v>
      </c>
      <c r="E37" s="16">
        <f>not_parti_hrs!E37/$B37</f>
        <v>0.36262975778546713</v>
      </c>
      <c r="F37" s="16">
        <f>not_parti_hrs!F37/$B37</f>
        <v>0.10279123414071512</v>
      </c>
      <c r="G37" s="16">
        <f>not_parti_hrs!G37/$B37</f>
        <v>0.08982698961937716</v>
      </c>
      <c r="H37" s="16">
        <f>not_parti_hrs!H37/$B37</f>
        <v>0.04087658592848904</v>
      </c>
      <c r="I37" s="16">
        <f>not_parti_hrs!I37/$B37</f>
        <v>0</v>
      </c>
    </row>
    <row r="38" spans="1:9" ht="15">
      <c r="A38" s="24" t="s">
        <v>38</v>
      </c>
      <c r="B38" s="21">
        <f>not_parti_hrs!B38</f>
        <v>7401</v>
      </c>
      <c r="C38" s="207">
        <f>not_parti_hrs!C38/$B38</f>
        <v>0.18524523713011756</v>
      </c>
      <c r="D38" s="16">
        <f>not_parti_hrs!D38/$B38</f>
        <v>0.8148898797459803</v>
      </c>
      <c r="E38" s="16">
        <f>not_parti_hrs!E38/$B38</f>
        <v>0.6349142007836779</v>
      </c>
      <c r="F38" s="16">
        <f>not_parti_hrs!F38/$B38</f>
        <v>0.08147547628698824</v>
      </c>
      <c r="G38" s="16">
        <f>not_parti_hrs!G38/$B38</f>
        <v>0.07417916497770571</v>
      </c>
      <c r="H38" s="16">
        <f>not_parti_hrs!H38/$B38</f>
        <v>0.023510336441021483</v>
      </c>
      <c r="I38" s="16">
        <f>not_parti_hrs!I38/$B38</f>
        <v>0.0008107012565869477</v>
      </c>
    </row>
    <row r="39" spans="1:9" ht="15">
      <c r="A39" s="24" t="s">
        <v>39</v>
      </c>
      <c r="B39" s="21">
        <f>not_parti_hrs!B39</f>
        <v>28341</v>
      </c>
      <c r="C39" s="207">
        <f>not_parti_hrs!C39/$B39</f>
        <v>0.25295508274231676</v>
      </c>
      <c r="D39" s="16">
        <f>not_parti_hrs!D39/$B39</f>
        <v>0.7470802018277407</v>
      </c>
      <c r="E39" s="16">
        <f>not_parti_hrs!E39/$B39</f>
        <v>0.6639144702021806</v>
      </c>
      <c r="F39" s="16">
        <f>not_parti_hrs!F39/$B39</f>
        <v>0.028298225186126107</v>
      </c>
      <c r="G39" s="16">
        <f>not_parti_hrs!G39/$B39</f>
        <v>0.03930701104407043</v>
      </c>
      <c r="H39" s="16">
        <f>not_parti_hrs!H39/$B39</f>
        <v>0.014713665713983274</v>
      </c>
      <c r="I39" s="16">
        <f>not_parti_hrs!I39/$B39</f>
        <v>0.0008468296813803324</v>
      </c>
    </row>
    <row r="40" spans="1:9" ht="15">
      <c r="A40" s="24" t="s">
        <v>40</v>
      </c>
      <c r="B40" s="21">
        <f>not_parti_hrs!B40</f>
        <v>4585</v>
      </c>
      <c r="C40" s="207">
        <f>not_parti_hrs!C40/$B40</f>
        <v>0.8427480916030534</v>
      </c>
      <c r="D40" s="16">
        <f>not_parti_hrs!D40/$B40</f>
        <v>0.1574700109051254</v>
      </c>
      <c r="E40" s="16">
        <f>not_parti_hrs!E40/$B40</f>
        <v>0.03925845147219193</v>
      </c>
      <c r="F40" s="16">
        <f>not_parti_hrs!F40/$B40</f>
        <v>0.02639040348964013</v>
      </c>
      <c r="G40" s="16">
        <f>not_parti_hrs!G40/$B40</f>
        <v>0.05561613958560523</v>
      </c>
      <c r="H40" s="16">
        <f>not_parti_hrs!H40/$B40</f>
        <v>0.036205016357688115</v>
      </c>
      <c r="I40" s="16">
        <f>not_parti_hrs!I40/$B40</f>
        <v>0</v>
      </c>
    </row>
    <row r="41" spans="1:9" ht="15">
      <c r="A41" s="24" t="s">
        <v>41</v>
      </c>
      <c r="B41" s="21">
        <f>not_parti_hrs!B41</f>
        <v>5038</v>
      </c>
      <c r="C41" s="207">
        <f>not_parti_hrs!C41/$B41</f>
        <v>0.2761016276300119</v>
      </c>
      <c r="D41" s="16">
        <f>not_parti_hrs!D41/$B41</f>
        <v>0.723699880905121</v>
      </c>
      <c r="E41" s="16">
        <f>not_parti_hrs!E41/$B41</f>
        <v>0.6460897181421199</v>
      </c>
      <c r="F41" s="16">
        <f>not_parti_hrs!F41/$B41</f>
        <v>0.03969829297340215</v>
      </c>
      <c r="G41" s="16">
        <f>not_parti_hrs!G41/$B41</f>
        <v>0.03076617705438666</v>
      </c>
      <c r="H41" s="16">
        <f>not_parti_hrs!H41/$B41</f>
        <v>0.007145692735212386</v>
      </c>
      <c r="I41" s="16">
        <f>not_parti_hrs!I41/$B41</f>
        <v>0</v>
      </c>
    </row>
    <row r="42" spans="1:9" ht="15">
      <c r="A42" s="24" t="s">
        <v>42</v>
      </c>
      <c r="B42" s="21">
        <f>not_parti_hrs!B42</f>
        <v>6052</v>
      </c>
      <c r="C42" s="207">
        <f>not_parti_hrs!C42/$B42</f>
        <v>0.21513549239920687</v>
      </c>
      <c r="D42" s="16">
        <f>not_parti_hrs!D42/$B42</f>
        <v>0.7848645076007931</v>
      </c>
      <c r="E42" s="16">
        <f>not_parti_hrs!E42/$B42</f>
        <v>0.6297091870456047</v>
      </c>
      <c r="F42" s="16">
        <f>not_parti_hrs!F42/$B42</f>
        <v>0.11814276272306676</v>
      </c>
      <c r="G42" s="16">
        <f>not_parti_hrs!G42/$B42</f>
        <v>0.02858559153998678</v>
      </c>
      <c r="H42" s="16">
        <f>not_parti_hrs!H42/$B42</f>
        <v>0.008592200925313946</v>
      </c>
      <c r="I42" s="16">
        <f>not_parti_hrs!I42/$B42</f>
        <v>0</v>
      </c>
    </row>
    <row r="43" spans="1:9" ht="15">
      <c r="A43" s="24" t="s">
        <v>101</v>
      </c>
      <c r="B43" s="170" t="s">
        <v>101</v>
      </c>
      <c r="C43" s="207" t="s">
        <v>101</v>
      </c>
      <c r="D43" s="185" t="s">
        <v>101</v>
      </c>
      <c r="E43" s="185" t="s">
        <v>101</v>
      </c>
      <c r="F43" s="185" t="s">
        <v>101</v>
      </c>
      <c r="G43" s="185" t="s">
        <v>101</v>
      </c>
      <c r="H43" s="185" t="s">
        <v>101</v>
      </c>
      <c r="I43" s="185" t="s">
        <v>101</v>
      </c>
    </row>
    <row r="44" spans="1:9" ht="15">
      <c r="A44" s="24" t="s">
        <v>43</v>
      </c>
      <c r="B44" s="21">
        <f>not_parti_hrs!B44</f>
        <v>3006</v>
      </c>
      <c r="C44" s="207">
        <f>not_parti_hrs!C44/$B44</f>
        <v>0.405189620758483</v>
      </c>
      <c r="D44" s="16">
        <f>not_parti_hrs!D44/$B44</f>
        <v>0.5951430472388556</v>
      </c>
      <c r="E44" s="16">
        <f>not_parti_hrs!E44/$B44</f>
        <v>0.3396540252827678</v>
      </c>
      <c r="F44" s="16">
        <f>not_parti_hrs!F44/$B44</f>
        <v>0.08715901530272788</v>
      </c>
      <c r="G44" s="16">
        <f>not_parti_hrs!G44/$B44</f>
        <v>0.08616101131071191</v>
      </c>
      <c r="H44" s="16">
        <f>not_parti_hrs!H44/$B44</f>
        <v>0.06786427145708583</v>
      </c>
      <c r="I44" s="16">
        <f>not_parti_hrs!I44/$B44</f>
        <v>0.014304723885562209</v>
      </c>
    </row>
    <row r="45" spans="1:9" ht="15">
      <c r="A45" s="24" t="s">
        <v>44</v>
      </c>
      <c r="B45" s="21">
        <f>not_parti_hrs!B45</f>
        <v>22894</v>
      </c>
      <c r="C45" s="207">
        <f>not_parti_hrs!C45/$B45</f>
        <v>0.3646370228007338</v>
      </c>
      <c r="D45" s="16">
        <f>not_parti_hrs!D45/$B45</f>
        <v>0.6354066567659649</v>
      </c>
      <c r="E45" s="16">
        <f>not_parti_hrs!E45/$B45</f>
        <v>0.5161177601118196</v>
      </c>
      <c r="F45" s="16">
        <f>not_parti_hrs!F45/$B45</f>
        <v>0.0503188608369005</v>
      </c>
      <c r="G45" s="16">
        <f>not_parti_hrs!G45/$B45</f>
        <v>0.04595090416703066</v>
      </c>
      <c r="H45" s="16">
        <f>not_parti_hrs!H45/$B45</f>
        <v>0.01799598147986372</v>
      </c>
      <c r="I45" s="16">
        <f>not_parti_hrs!I45/$B45</f>
        <v>0.004979470603651612</v>
      </c>
    </row>
    <row r="46" spans="1:9" ht="15">
      <c r="A46" s="24" t="s">
        <v>45</v>
      </c>
      <c r="B46" s="21">
        <f>not_parti_hrs!B46</f>
        <v>10186</v>
      </c>
      <c r="C46" s="207">
        <f>not_parti_hrs!C46/$B46</f>
        <v>0.4265658747300216</v>
      </c>
      <c r="D46" s="16">
        <f>not_parti_hrs!D46/$B46</f>
        <v>0.5735322992342431</v>
      </c>
      <c r="E46" s="16">
        <f>not_parti_hrs!E46/$B46</f>
        <v>0.48527390536029846</v>
      </c>
      <c r="F46" s="16">
        <f>not_parti_hrs!F46/$B46</f>
        <v>0.027390536029844884</v>
      </c>
      <c r="G46" s="16">
        <f>not_parti_hrs!G46/$B46</f>
        <v>0.03269193010013744</v>
      </c>
      <c r="H46" s="16">
        <f>not_parti_hrs!H46/$B46</f>
        <v>0.02464166503043393</v>
      </c>
      <c r="I46" s="16">
        <f>not_parti_hrs!I46/$B46</f>
        <v>0.0033379147849990185</v>
      </c>
    </row>
    <row r="47" spans="1:9" ht="15">
      <c r="A47" s="24" t="s">
        <v>46</v>
      </c>
      <c r="B47" s="21">
        <f>not_parti_hrs!B47</f>
        <v>95100</v>
      </c>
      <c r="C47" s="207">
        <f>not_parti_hrs!C47/$B47</f>
        <v>0.3874868559411146</v>
      </c>
      <c r="D47" s="16">
        <f>not_parti_hrs!D47/$B47</f>
        <v>0.6125026288117771</v>
      </c>
      <c r="E47" s="16">
        <f>not_parti_hrs!E47/$B47</f>
        <v>0.5422502628811777</v>
      </c>
      <c r="F47" s="16">
        <f>not_parti_hrs!F47/$B47</f>
        <v>0.02017875920084122</v>
      </c>
      <c r="G47" s="16">
        <f>not_parti_hrs!G47/$B47</f>
        <v>0.03487907465825447</v>
      </c>
      <c r="H47" s="16">
        <f>not_parti_hrs!H47/$B47</f>
        <v>0.014921135646687697</v>
      </c>
      <c r="I47" s="16">
        <f>not_parti_hrs!I47/$B47</f>
        <v>0.0002733964248159832</v>
      </c>
    </row>
    <row r="48" spans="1:9" ht="15">
      <c r="A48" s="24" t="s">
        <v>47</v>
      </c>
      <c r="B48" s="21">
        <f>not_parti_hrs!B48</f>
        <v>17420</v>
      </c>
      <c r="C48" s="207">
        <f>not_parti_hrs!C48/$B48</f>
        <v>0.2826061997703789</v>
      </c>
      <c r="D48" s="16">
        <f>not_parti_hrs!D48/$B48</f>
        <v>0.7173363949483352</v>
      </c>
      <c r="E48" s="16">
        <f>not_parti_hrs!E48/$B48</f>
        <v>0.5876578645235362</v>
      </c>
      <c r="F48" s="16">
        <f>not_parti_hrs!F48/$B48</f>
        <v>0.04730195177956372</v>
      </c>
      <c r="G48" s="16">
        <f>not_parti_hrs!G48/$B48</f>
        <v>0.06446613088404134</v>
      </c>
      <c r="H48" s="16">
        <f>not_parti_hrs!H48/$B48</f>
        <v>0.0169345579793341</v>
      </c>
      <c r="I48" s="16">
        <f>not_parti_hrs!I48/$B48</f>
        <v>0.0009184845005740528</v>
      </c>
    </row>
    <row r="49" spans="1:9" ht="15">
      <c r="A49" s="24" t="s">
        <v>48</v>
      </c>
      <c r="B49" s="21">
        <f>not_parti_hrs!B49</f>
        <v>1793</v>
      </c>
      <c r="C49" s="207">
        <f>not_parti_hrs!C49/$B49</f>
        <v>0.3078639152258784</v>
      </c>
      <c r="D49" s="16">
        <f>not_parti_hrs!D49/$B49</f>
        <v>0.6921360847741216</v>
      </c>
      <c r="E49" s="16">
        <f>not_parti_hrs!E49/$B49</f>
        <v>0.3976575571667596</v>
      </c>
      <c r="F49" s="16">
        <f>not_parti_hrs!F49/$B49</f>
        <v>0.09202453987730061</v>
      </c>
      <c r="G49" s="16">
        <f>not_parti_hrs!G49/$B49</f>
        <v>0.14221974344673732</v>
      </c>
      <c r="H49" s="16">
        <f>not_parti_hrs!H49/$B49</f>
        <v>0.05744562186279978</v>
      </c>
      <c r="I49" s="16">
        <f>not_parti_hrs!I49/$B49</f>
        <v>0.002788622420524261</v>
      </c>
    </row>
    <row r="50" spans="1:9" ht="15">
      <c r="A50" s="24" t="s">
        <v>49</v>
      </c>
      <c r="B50" s="21">
        <f>not_parti_hrs!B50</f>
        <v>41623</v>
      </c>
      <c r="C50" s="207">
        <f>not_parti_hrs!C50/$B50</f>
        <v>0.562117098719458</v>
      </c>
      <c r="D50" s="16">
        <f>not_parti_hrs!D50/$B50</f>
        <v>0.437882901280542</v>
      </c>
      <c r="E50" s="16">
        <f>not_parti_hrs!E50/$B50</f>
        <v>0.30653725103908896</v>
      </c>
      <c r="F50" s="16">
        <f>not_parti_hrs!F50/$B50</f>
        <v>0.040170098262979605</v>
      </c>
      <c r="G50" s="16">
        <f>not_parti_hrs!G50/$B50</f>
        <v>0.04571991447036494</v>
      </c>
      <c r="H50" s="16">
        <f>not_parti_hrs!H50/$B50</f>
        <v>0.03983374576556231</v>
      </c>
      <c r="I50" s="16">
        <f>not_parti_hrs!I50/$B50</f>
        <v>0.005621891742546188</v>
      </c>
    </row>
    <row r="51" spans="1:9" ht="15">
      <c r="A51" s="24" t="s">
        <v>50</v>
      </c>
      <c r="B51" s="21">
        <f>not_parti_hrs!B51</f>
        <v>6711</v>
      </c>
      <c r="C51" s="207">
        <f>not_parti_hrs!C51/$B51</f>
        <v>0.266577261212934</v>
      </c>
      <c r="D51" s="16">
        <f>not_parti_hrs!D51/$B51</f>
        <v>0.733422738787066</v>
      </c>
      <c r="E51" s="16">
        <f>not_parti_hrs!E51/$B51</f>
        <v>0.523170913425719</v>
      </c>
      <c r="F51" s="16">
        <f>not_parti_hrs!F51/$B51</f>
        <v>0.06884219937416182</v>
      </c>
      <c r="G51" s="16">
        <f>not_parti_hrs!G51/$B51</f>
        <v>0.07092832662792431</v>
      </c>
      <c r="H51" s="16">
        <f>not_parti_hrs!H51/$B51</f>
        <v>0.04604380867232901</v>
      </c>
      <c r="I51" s="16">
        <f>not_parti_hrs!I51/$B51</f>
        <v>0.024437490686931903</v>
      </c>
    </row>
    <row r="52" spans="1:9" ht="15">
      <c r="A52" s="24" t="s">
        <v>51</v>
      </c>
      <c r="B52" s="21">
        <f>not_parti_hrs!B52</f>
        <v>10287</v>
      </c>
      <c r="C52" s="207">
        <f>not_parti_hrs!C52/$B52</f>
        <v>0.6124234470691163</v>
      </c>
      <c r="D52" s="16">
        <f>not_parti_hrs!D52/$B52</f>
        <v>0.38757655293088367</v>
      </c>
      <c r="E52" s="16">
        <f>not_parti_hrs!E52/$B52</f>
        <v>0.3693010595897735</v>
      </c>
      <c r="F52" s="16">
        <f>not_parti_hrs!F52/$B52</f>
        <v>0.006027024399727812</v>
      </c>
      <c r="G52" s="16">
        <f>not_parti_hrs!G52/$B52</f>
        <v>0.0051521337610576454</v>
      </c>
      <c r="H52" s="16">
        <f>not_parti_hrs!H52/$B52</f>
        <v>0.006124234470691163</v>
      </c>
      <c r="I52" s="16">
        <f>not_parti_hrs!I52/$B52</f>
        <v>0.000972100709633518</v>
      </c>
    </row>
    <row r="53" spans="1:9" ht="15">
      <c r="A53" s="24" t="s">
        <v>52</v>
      </c>
      <c r="B53" s="21">
        <f>not_parti_hrs!B53</f>
        <v>48679</v>
      </c>
      <c r="C53" s="207">
        <f>not_parti_hrs!C53/$B53</f>
        <v>0.10415168758602272</v>
      </c>
      <c r="D53" s="16">
        <f>not_parti_hrs!D53/$B53</f>
        <v>0.8958483124139773</v>
      </c>
      <c r="E53" s="16">
        <f>not_parti_hrs!E53/$B53</f>
        <v>0.7246040387025205</v>
      </c>
      <c r="F53" s="16">
        <f>not_parti_hrs!F53/$B53</f>
        <v>0.06296349555249697</v>
      </c>
      <c r="G53" s="16">
        <f>not_parti_hrs!G53/$B53</f>
        <v>0.08128761889110293</v>
      </c>
      <c r="H53" s="16">
        <f>not_parti_hrs!H53/$B53</f>
        <v>0.02473345795928429</v>
      </c>
      <c r="I53" s="16">
        <f>not_parti_hrs!I53/$B53</f>
        <v>0.002280244047741326</v>
      </c>
    </row>
    <row r="54" spans="1:9" ht="15">
      <c r="A54" s="24" t="s">
        <v>101</v>
      </c>
      <c r="B54" s="170" t="s">
        <v>101</v>
      </c>
      <c r="C54" s="207" t="s">
        <v>101</v>
      </c>
      <c r="D54" s="185" t="s">
        <v>101</v>
      </c>
      <c r="E54" s="185" t="s">
        <v>101</v>
      </c>
      <c r="F54" s="185" t="s">
        <v>101</v>
      </c>
      <c r="G54" s="185" t="s">
        <v>101</v>
      </c>
      <c r="H54" s="185" t="s">
        <v>101</v>
      </c>
      <c r="I54" s="185" t="s">
        <v>101</v>
      </c>
    </row>
    <row r="55" spans="1:9" ht="15">
      <c r="A55" s="24" t="s">
        <v>53</v>
      </c>
      <c r="B55" s="21">
        <f>not_parti_hrs!B55</f>
        <v>20036</v>
      </c>
      <c r="C55" s="207">
        <f>not_parti_hrs!C55/$B55</f>
        <v>0.05679776402475544</v>
      </c>
      <c r="D55" s="16">
        <f>not_parti_hrs!D55/$B55</f>
        <v>0.9432022359752446</v>
      </c>
      <c r="E55" s="16">
        <f>not_parti_hrs!E55/$B55</f>
        <v>0.9220403274106608</v>
      </c>
      <c r="F55" s="16">
        <f>not_parti_hrs!F55/$B55</f>
        <v>0.0018466759832301857</v>
      </c>
      <c r="G55" s="16">
        <f>not_parti_hrs!G55/$B55</f>
        <v>0.01357556398482731</v>
      </c>
      <c r="H55" s="16">
        <f>not_parti_hrs!H55/$B55</f>
        <v>0.005739668596526253</v>
      </c>
      <c r="I55" s="16">
        <f>not_parti_hrs!I55/$B55</f>
        <v>0</v>
      </c>
    </row>
    <row r="56" spans="1:9" ht="15">
      <c r="A56" s="24" t="s">
        <v>54</v>
      </c>
      <c r="B56" s="21">
        <f>not_parti_hrs!B56</f>
        <v>9915</v>
      </c>
      <c r="C56" s="207">
        <f>not_parti_hrs!C56/$B56</f>
        <v>0.24669692385274836</v>
      </c>
      <c r="D56" s="16">
        <f>not_parti_hrs!D56/$B56</f>
        <v>0.7533030761472517</v>
      </c>
      <c r="E56" s="16">
        <f>not_parti_hrs!E56/$B56</f>
        <v>0.5696419566313666</v>
      </c>
      <c r="F56" s="16">
        <f>not_parti_hrs!F56/$B56</f>
        <v>0.0497226424609178</v>
      </c>
      <c r="G56" s="16">
        <f>not_parti_hrs!G56/$B56</f>
        <v>0.0940998487140696</v>
      </c>
      <c r="H56" s="16">
        <f>not_parti_hrs!H56/$B56</f>
        <v>0.03993948562783661</v>
      </c>
      <c r="I56" s="16">
        <f>not_parti_hrs!I56/$B56</f>
        <v>0</v>
      </c>
    </row>
    <row r="57" spans="1:9" ht="15">
      <c r="A57" s="24" t="s">
        <v>55</v>
      </c>
      <c r="B57" s="21">
        <f>not_parti_hrs!B57</f>
        <v>7475</v>
      </c>
      <c r="C57" s="207">
        <f>not_parti_hrs!C57/$B57</f>
        <v>0.5224080267558529</v>
      </c>
      <c r="D57" s="16">
        <f>not_parti_hrs!D57/$B57</f>
        <v>0.47759197324414715</v>
      </c>
      <c r="E57" s="16">
        <f>not_parti_hrs!E57/$B57</f>
        <v>0.33953177257525086</v>
      </c>
      <c r="F57" s="16">
        <f>not_parti_hrs!F57/$B57</f>
        <v>0.0634113712374582</v>
      </c>
      <c r="G57" s="16">
        <f>not_parti_hrs!G57/$B57</f>
        <v>0.04548494983277592</v>
      </c>
      <c r="H57" s="16">
        <f>not_parti_hrs!H57/$B57</f>
        <v>0.029163879598662207</v>
      </c>
      <c r="I57" s="16">
        <f>not_parti_hrs!I57/$B57</f>
        <v>0</v>
      </c>
    </row>
    <row r="58" spans="1:9" ht="15">
      <c r="A58" s="24" t="s">
        <v>56</v>
      </c>
      <c r="B58" s="21">
        <f>not_parti_hrs!B58</f>
        <v>932</v>
      </c>
      <c r="C58" s="207">
        <f>not_parti_hrs!C58/$B58</f>
        <v>0.4270386266094421</v>
      </c>
      <c r="D58" s="16">
        <f>not_parti_hrs!D58/$B58</f>
        <v>0.572961373390558</v>
      </c>
      <c r="E58" s="16">
        <f>not_parti_hrs!E58/$B58</f>
        <v>0.351931330472103</v>
      </c>
      <c r="F58" s="16">
        <f>not_parti_hrs!F58/$B58</f>
        <v>0.07939914163090128</v>
      </c>
      <c r="G58" s="16">
        <f>not_parti_hrs!G58/$B58</f>
        <v>0.0944206008583691</v>
      </c>
      <c r="H58" s="16">
        <f>not_parti_hrs!H58/$B58</f>
        <v>0.04721030042918455</v>
      </c>
      <c r="I58" s="16">
        <f>not_parti_hrs!I58/$B58</f>
        <v>0</v>
      </c>
    </row>
    <row r="59" spans="1:9" ht="15">
      <c r="A59" s="24" t="s">
        <v>57</v>
      </c>
      <c r="B59" s="21">
        <f>not_parti_hrs!B59</f>
        <v>35218</v>
      </c>
      <c r="C59" s="207">
        <f>not_parti_hrs!C59/$B59</f>
        <v>0.41282866715883926</v>
      </c>
      <c r="D59" s="16">
        <f>not_parti_hrs!D59/$B59</f>
        <v>0.5871713328411607</v>
      </c>
      <c r="E59" s="16">
        <f>not_parti_hrs!E59/$B59</f>
        <v>0.36606280879095915</v>
      </c>
      <c r="F59" s="16">
        <f>not_parti_hrs!F59/$B59</f>
        <v>0.03580555397807939</v>
      </c>
      <c r="G59" s="16">
        <f>not_parti_hrs!G59/$B59</f>
        <v>0.10718950536657391</v>
      </c>
      <c r="H59" s="16">
        <f>not_parti_hrs!H59/$B59</f>
        <v>0.044181952410699075</v>
      </c>
      <c r="I59" s="16">
        <f>not_parti_hrs!I59/$B59</f>
        <v>0.03395990686580726</v>
      </c>
    </row>
    <row r="60" spans="1:9" ht="15">
      <c r="A60" s="24" t="s">
        <v>58</v>
      </c>
      <c r="B60" s="21">
        <f>not_parti_hrs!B60</f>
        <v>51834</v>
      </c>
      <c r="C60" s="207">
        <f>not_parti_hrs!C60/$B60</f>
        <v>0.2959447466913609</v>
      </c>
      <c r="D60" s="16">
        <f>not_parti_hrs!D60/$B60</f>
        <v>0.7040359609522707</v>
      </c>
      <c r="E60" s="16">
        <f>not_parti_hrs!E60/$B60</f>
        <v>0.6396380753945287</v>
      </c>
      <c r="F60" s="16">
        <f>not_parti_hrs!F60/$B60</f>
        <v>0.03738858664197245</v>
      </c>
      <c r="G60" s="16">
        <f>not_parti_hrs!G60/$B60</f>
        <v>0.02133734614345796</v>
      </c>
      <c r="H60" s="16">
        <f>not_parti_hrs!H60/$B60</f>
        <v>0.005671952772311611</v>
      </c>
      <c r="I60" s="16">
        <f>not_parti_hrs!I60/$B60</f>
        <v>0</v>
      </c>
    </row>
    <row r="61" spans="1:9" ht="15">
      <c r="A61" s="24" t="s">
        <v>59</v>
      </c>
      <c r="B61" s="21">
        <f>not_parti_hrs!B61</f>
        <v>5164</v>
      </c>
      <c r="C61" s="207">
        <f>not_parti_hrs!C61/$B61</f>
        <v>0.2786599535243997</v>
      </c>
      <c r="D61" s="16">
        <f>not_parti_hrs!D61/$B61</f>
        <v>0.7215336948102247</v>
      </c>
      <c r="E61" s="16">
        <f>not_parti_hrs!E61/$B61</f>
        <v>0.4347405112316034</v>
      </c>
      <c r="F61" s="16">
        <f>not_parti_hrs!F61/$B61</f>
        <v>0.10883036405886909</v>
      </c>
      <c r="G61" s="16">
        <f>not_parti_hrs!G61/$B61</f>
        <v>0.09817970565453137</v>
      </c>
      <c r="H61" s="16">
        <f>not_parti_hrs!H61/$B61</f>
        <v>0.05731990704879938</v>
      </c>
      <c r="I61" s="16">
        <f>not_parti_hrs!I61/$B61</f>
        <v>0.0226568551510457</v>
      </c>
    </row>
    <row r="62" spans="1:9" ht="15">
      <c r="A62" s="24" t="s">
        <v>60</v>
      </c>
      <c r="B62" s="21">
        <f>not_parti_hrs!B62</f>
        <v>3656</v>
      </c>
      <c r="C62" s="207">
        <f>not_parti_hrs!C62/$B62</f>
        <v>0.21389496717724288</v>
      </c>
      <c r="D62" s="16">
        <f>not_parti_hrs!D62/$B62</f>
        <v>0.7861050328227571</v>
      </c>
      <c r="E62" s="16">
        <f>not_parti_hrs!E62/$B62</f>
        <v>0.5563457330415755</v>
      </c>
      <c r="F62" s="16">
        <f>not_parti_hrs!F62/$B62</f>
        <v>0.09354485776805252</v>
      </c>
      <c r="G62" s="16">
        <f>not_parti_hrs!G62/$B62</f>
        <v>0.09463894967177243</v>
      </c>
      <c r="H62" s="16">
        <f>not_parti_hrs!H62/$B62</f>
        <v>0.03911378555798687</v>
      </c>
      <c r="I62" s="16">
        <f>not_parti_hrs!I62/$B62</f>
        <v>0.002735229759299781</v>
      </c>
    </row>
    <row r="63" spans="1:9" ht="15">
      <c r="A63" s="24" t="s">
        <v>61</v>
      </c>
      <c r="B63" s="21">
        <f>not_parti_hrs!B63</f>
        <v>484</v>
      </c>
      <c r="C63" s="207">
        <f>not_parti_hrs!C63/$B63</f>
        <v>0.16942148760330578</v>
      </c>
      <c r="D63" s="16">
        <f>not_parti_hrs!D63/$B63</f>
        <v>0.8285123966942148</v>
      </c>
      <c r="E63" s="16">
        <f>not_parti_hrs!E63/$B63</f>
        <v>0.8057851239669421</v>
      </c>
      <c r="F63" s="16">
        <f>not_parti_hrs!F63/$B63</f>
        <v>0.002066115702479339</v>
      </c>
      <c r="G63" s="16">
        <f>not_parti_hrs!G63/$B63</f>
        <v>0.002066115702479339</v>
      </c>
      <c r="H63" s="16">
        <f>not_parti_hrs!H63/$B63</f>
        <v>0.006198347107438017</v>
      </c>
      <c r="I63" s="16">
        <f>not_parti_hrs!I63/$B63</f>
        <v>0.012396694214876033</v>
      </c>
    </row>
    <row r="64" spans="1:9" ht="15">
      <c r="A64" s="24" t="s">
        <v>62</v>
      </c>
      <c r="B64" s="21">
        <f>not_parti_hrs!B64</f>
        <v>9579</v>
      </c>
      <c r="C64" s="207">
        <f>not_parti_hrs!C64/$B64</f>
        <v>0.42864599645056894</v>
      </c>
      <c r="D64" s="16">
        <f>not_parti_hrs!D64/$B64</f>
        <v>0.571354003549431</v>
      </c>
      <c r="E64" s="16">
        <f>not_parti_hrs!E64/$B64</f>
        <v>0.36861885374256187</v>
      </c>
      <c r="F64" s="16">
        <f>not_parti_hrs!F64/$B64</f>
        <v>0.07558200229669068</v>
      </c>
      <c r="G64" s="16">
        <f>not_parti_hrs!G64/$B64</f>
        <v>0.08957093642342624</v>
      </c>
      <c r="H64" s="16">
        <f>not_parti_hrs!H64/$B64</f>
        <v>0.0376866061175488</v>
      </c>
      <c r="I64" s="16">
        <f>not_parti_hrs!I64/$B64</f>
        <v>0</v>
      </c>
    </row>
    <row r="65" spans="1:9" ht="15">
      <c r="A65" s="24" t="s">
        <v>101</v>
      </c>
      <c r="B65" s="170" t="s">
        <v>101</v>
      </c>
      <c r="C65" s="207" t="s">
        <v>101</v>
      </c>
      <c r="D65" s="185" t="s">
        <v>101</v>
      </c>
      <c r="E65" s="185" t="s">
        <v>101</v>
      </c>
      <c r="F65" s="185" t="s">
        <v>101</v>
      </c>
      <c r="G65" s="185" t="s">
        <v>101</v>
      </c>
      <c r="H65" s="185" t="s">
        <v>101</v>
      </c>
      <c r="I65" s="185" t="s">
        <v>101</v>
      </c>
    </row>
    <row r="66" spans="1:9" ht="15">
      <c r="A66" s="24" t="s">
        <v>63</v>
      </c>
      <c r="B66" s="21">
        <f>not_parti_hrs!B66</f>
        <v>32166</v>
      </c>
      <c r="C66" s="207">
        <f>not_parti_hrs!C66/$B66</f>
        <v>0.49760616800348195</v>
      </c>
      <c r="D66" s="16">
        <f>not_parti_hrs!D66/$B66</f>
        <v>0.5023938319965181</v>
      </c>
      <c r="E66" s="16">
        <f>not_parti_hrs!E66/$B66</f>
        <v>0.17596219610769134</v>
      </c>
      <c r="F66" s="16">
        <f>not_parti_hrs!F66/$B66</f>
        <v>0.1153080892868246</v>
      </c>
      <c r="G66" s="16">
        <f>not_parti_hrs!G66/$B66</f>
        <v>0.14555742087918921</v>
      </c>
      <c r="H66" s="16">
        <f>not_parti_hrs!H66/$B66</f>
        <v>0.05655039482683579</v>
      </c>
      <c r="I66" s="16">
        <f>not_parti_hrs!I66/$B66</f>
        <v>0.009046819623204626</v>
      </c>
    </row>
    <row r="67" spans="1:9" ht="15">
      <c r="A67" s="24" t="s">
        <v>64</v>
      </c>
      <c r="B67" s="21">
        <f>not_parti_hrs!B67</f>
        <v>9788</v>
      </c>
      <c r="C67" s="207">
        <f>not_parti_hrs!C67/$B67</f>
        <v>0.19370657948508377</v>
      </c>
      <c r="D67" s="16">
        <f>not_parti_hrs!D67/$B67</f>
        <v>0.8062934205149163</v>
      </c>
      <c r="E67" s="16">
        <f>not_parti_hrs!E67/$B67</f>
        <v>0.6772578667756436</v>
      </c>
      <c r="F67" s="16">
        <f>not_parti_hrs!F67/$B67</f>
        <v>0.042603187576624436</v>
      </c>
      <c r="G67" s="16">
        <f>not_parti_hrs!G67/$B67</f>
        <v>0.04577033101757254</v>
      </c>
      <c r="H67" s="16">
        <f>not_parti_hrs!H67/$B67</f>
        <v>0.03953821005312628</v>
      </c>
      <c r="I67" s="16">
        <f>not_parti_hrs!I67/$B67</f>
        <v>0.001021659174499387</v>
      </c>
    </row>
    <row r="68" spans="1:9" ht="15">
      <c r="A68" s="24" t="s">
        <v>65</v>
      </c>
      <c r="B68" s="21">
        <f>not_parti_hrs!B68</f>
        <v>6878</v>
      </c>
      <c r="C68" s="207">
        <f>not_parti_hrs!C68/$B68</f>
        <v>0.6922070369293399</v>
      </c>
      <c r="D68" s="16">
        <f>not_parti_hrs!D68/$B68</f>
        <v>0.30793835417272464</v>
      </c>
      <c r="E68" s="16">
        <f>not_parti_hrs!E68/$B68</f>
        <v>0.09988368711834836</v>
      </c>
      <c r="F68" s="16">
        <f>not_parti_hrs!F68/$B68</f>
        <v>0.09828438499563827</v>
      </c>
      <c r="G68" s="16">
        <f>not_parti_hrs!G68/$B68</f>
        <v>0.07313172433847048</v>
      </c>
      <c r="H68" s="16">
        <f>not_parti_hrs!H68/$B68</f>
        <v>0.029369002617039838</v>
      </c>
      <c r="I68" s="16">
        <f>not_parti_hrs!I68/$B68</f>
        <v>0.007269555103227682</v>
      </c>
    </row>
    <row r="69" spans="1:9" ht="15.75" thickBot="1">
      <c r="A69" s="25" t="s">
        <v>66</v>
      </c>
      <c r="B69" s="61">
        <f>not_parti_hrs!B69</f>
        <v>96</v>
      </c>
      <c r="C69" s="208">
        <f>not_parti_hrs!C69/$B69</f>
        <v>0.8333333333333334</v>
      </c>
      <c r="D69" s="73">
        <f>not_parti_hrs!D69/$B69</f>
        <v>0.17708333333333334</v>
      </c>
      <c r="E69" s="73">
        <f>not_parti_hrs!E69/$B69</f>
        <v>0.11458333333333333</v>
      </c>
      <c r="F69" s="73">
        <f>not_parti_hrs!F69/$B69</f>
        <v>0.041666666666666664</v>
      </c>
      <c r="G69" s="73">
        <f>not_parti_hrs!G69/$B69</f>
        <v>0.020833333333333332</v>
      </c>
      <c r="H69" s="73">
        <f>not_parti_hrs!H69/$B69</f>
        <v>0.010416666666666666</v>
      </c>
      <c r="I69" s="73">
        <f>not_parti_hrs!I69/$B69</f>
        <v>0</v>
      </c>
    </row>
    <row r="70" ht="12.75">
      <c r="A70" t="s">
        <v>400</v>
      </c>
    </row>
    <row r="71" ht="12.75">
      <c r="A71" t="s">
        <v>365</v>
      </c>
    </row>
  </sheetData>
  <mergeCells count="4">
    <mergeCell ref="A2:H2"/>
    <mergeCell ref="A3:I3"/>
    <mergeCell ref="A4:I4"/>
    <mergeCell ref="D7:I7"/>
  </mergeCells>
  <printOptions/>
  <pageMargins left="0.75" right="0.75" top="1" bottom="1" header="0.5" footer="0.5"/>
  <pageSetup fitToHeight="1" fitToWidth="1" horizontalDpi="600" verticalDpi="600" orientation="portrait" scale="58" r:id="rId1"/>
</worksheet>
</file>

<file path=xl/worksheets/sheet18.xml><?xml version="1.0" encoding="utf-8"?>
<worksheet xmlns="http://schemas.openxmlformats.org/spreadsheetml/2006/main" xmlns:r="http://schemas.openxmlformats.org/officeDocument/2006/relationships">
  <sheetPr>
    <pageSetUpPr fitToPage="1"/>
  </sheetPr>
  <dimension ref="A1:G71"/>
  <sheetViews>
    <sheetView workbookViewId="0" topLeftCell="A14">
      <selection activeCell="B29" sqref="B29"/>
    </sheetView>
  </sheetViews>
  <sheetFormatPr defaultColWidth="9.140625" defaultRowHeight="12.75"/>
  <cols>
    <col min="1" max="1" width="21.57421875" style="0" customWidth="1"/>
    <col min="2" max="2" width="15.00390625" style="0" customWidth="1"/>
    <col min="3" max="3" width="18.00390625" style="0" customWidth="1"/>
    <col min="4" max="4" width="3.00390625" style="0" customWidth="1"/>
    <col min="5" max="5" width="4.28125" style="0" customWidth="1"/>
    <col min="6" max="6" width="27.8515625" style="0" customWidth="1"/>
  </cols>
  <sheetData>
    <row r="1" ht="15.75">
      <c r="F1" s="173" t="s">
        <v>287</v>
      </c>
    </row>
    <row r="2" spans="1:7" ht="12.75">
      <c r="A2" s="226" t="s">
        <v>258</v>
      </c>
      <c r="B2" s="226"/>
      <c r="C2" s="226"/>
      <c r="D2" s="44"/>
      <c r="E2" s="44"/>
      <c r="F2" s="44"/>
      <c r="G2" s="44"/>
    </row>
    <row r="3" spans="1:7" ht="12.75">
      <c r="A3" s="226" t="s">
        <v>256</v>
      </c>
      <c r="B3" s="226"/>
      <c r="C3" s="226"/>
      <c r="D3" s="44"/>
      <c r="E3" s="44"/>
      <c r="F3" s="44"/>
      <c r="G3" s="44"/>
    </row>
    <row r="4" spans="1:7" ht="12.75">
      <c r="A4" s="226" t="s">
        <v>354</v>
      </c>
      <c r="B4" s="226"/>
      <c r="C4" s="226"/>
      <c r="D4" s="44"/>
      <c r="E4" s="44"/>
      <c r="F4" s="44"/>
      <c r="G4" s="44"/>
    </row>
    <row r="5" ht="12.75">
      <c r="A5" s="5"/>
    </row>
    <row r="6" ht="13.5" thickBot="1">
      <c r="A6" s="5"/>
    </row>
    <row r="7" spans="1:6" ht="15.75">
      <c r="A7" s="7"/>
      <c r="B7" s="174" t="s">
        <v>206</v>
      </c>
      <c r="C7" s="175" t="s">
        <v>181</v>
      </c>
      <c r="E7" s="12"/>
      <c r="F7" s="3" t="s">
        <v>6</v>
      </c>
    </row>
    <row r="8" spans="1:6" ht="16.5" thickBot="1">
      <c r="A8" s="15" t="s">
        <v>3</v>
      </c>
      <c r="B8" s="176" t="s">
        <v>86</v>
      </c>
      <c r="C8" s="177" t="s">
        <v>86</v>
      </c>
      <c r="E8" s="13" t="s">
        <v>10</v>
      </c>
      <c r="F8" s="4" t="s">
        <v>353</v>
      </c>
    </row>
    <row r="9" spans="1:6" ht="12.75">
      <c r="A9" s="118" t="s">
        <v>7</v>
      </c>
      <c r="B9" s="212">
        <v>0.41600000000000004</v>
      </c>
      <c r="C9" s="212">
        <v>0.39399999999999996</v>
      </c>
      <c r="E9" s="13"/>
      <c r="F9" s="4" t="s">
        <v>262</v>
      </c>
    </row>
    <row r="10" spans="1:6" ht="12.75">
      <c r="A10" s="178"/>
      <c r="B10" s="217"/>
      <c r="C10" s="217"/>
      <c r="E10" s="13"/>
      <c r="F10" s="4" t="s">
        <v>263</v>
      </c>
    </row>
    <row r="11" spans="1:6" ht="13.5" thickBot="1">
      <c r="A11" s="118" t="s">
        <v>8</v>
      </c>
      <c r="B11" s="16">
        <v>0.36200000000000004</v>
      </c>
      <c r="C11" s="16">
        <v>0.299</v>
      </c>
      <c r="E11" s="14" t="s">
        <v>101</v>
      </c>
      <c r="F11" s="67" t="s">
        <v>261</v>
      </c>
    </row>
    <row r="12" spans="1:3" ht="12.75">
      <c r="A12" s="118" t="s">
        <v>9</v>
      </c>
      <c r="B12" s="16"/>
      <c r="C12" s="16"/>
    </row>
    <row r="13" spans="1:3" ht="12.75">
      <c r="A13" s="118" t="s">
        <v>12</v>
      </c>
      <c r="B13" s="16"/>
      <c r="C13" s="16"/>
    </row>
    <row r="14" spans="1:3" ht="12.75">
      <c r="A14" s="118" t="s">
        <v>14</v>
      </c>
      <c r="B14" s="16"/>
      <c r="C14" s="16"/>
    </row>
    <row r="15" spans="1:3" ht="12.75">
      <c r="A15" s="118" t="s">
        <v>15</v>
      </c>
      <c r="B15" s="16">
        <v>0.457</v>
      </c>
      <c r="C15" s="16">
        <v>0.41100000000000003</v>
      </c>
    </row>
    <row r="16" spans="1:3" ht="12.75">
      <c r="A16" s="118" t="s">
        <v>17</v>
      </c>
      <c r="B16" s="16"/>
      <c r="C16" s="16"/>
    </row>
    <row r="17" spans="1:3" ht="12.75">
      <c r="A17" s="118" t="s">
        <v>18</v>
      </c>
      <c r="B17" s="16">
        <v>0.26899999999999996</v>
      </c>
      <c r="C17" s="16">
        <v>0.215</v>
      </c>
    </row>
    <row r="18" spans="1:3" ht="12.75">
      <c r="A18" s="118" t="s">
        <v>19</v>
      </c>
      <c r="B18" s="16">
        <v>0.326</v>
      </c>
      <c r="C18" s="16">
        <v>0.08</v>
      </c>
    </row>
    <row r="19" spans="1:3" ht="12.75">
      <c r="A19" s="118" t="s">
        <v>20</v>
      </c>
      <c r="B19" s="16">
        <v>0.004</v>
      </c>
      <c r="C19" s="16"/>
    </row>
    <row r="20" spans="1:3" ht="12.75">
      <c r="A20" s="118" t="s">
        <v>21</v>
      </c>
      <c r="B20" s="16">
        <v>0.465</v>
      </c>
      <c r="C20" s="16">
        <v>0.332</v>
      </c>
    </row>
    <row r="21" spans="1:3" ht="12.75">
      <c r="A21" s="178"/>
      <c r="B21" s="217"/>
      <c r="C21" s="217"/>
    </row>
    <row r="22" spans="1:3" ht="12.75">
      <c r="A22" s="118" t="s">
        <v>23</v>
      </c>
      <c r="B22" s="16">
        <v>0.096</v>
      </c>
      <c r="C22" s="16">
        <v>0.068</v>
      </c>
    </row>
    <row r="23" spans="1:3" ht="12.75">
      <c r="A23" s="118" t="s">
        <v>24</v>
      </c>
      <c r="B23" s="16"/>
      <c r="C23" s="16"/>
    </row>
    <row r="24" spans="1:3" ht="12.75">
      <c r="A24" s="118" t="s">
        <v>25</v>
      </c>
      <c r="B24" s="16">
        <v>0.71</v>
      </c>
      <c r="C24" s="16">
        <v>0</v>
      </c>
    </row>
    <row r="25" spans="1:3" ht="12.75">
      <c r="A25" s="118" t="s">
        <v>26</v>
      </c>
      <c r="B25" s="16"/>
      <c r="C25" s="16"/>
    </row>
    <row r="26" spans="1:3" ht="12.75">
      <c r="A26" s="118" t="s">
        <v>27</v>
      </c>
      <c r="B26" s="16">
        <v>0.20800000000000002</v>
      </c>
      <c r="C26" s="16">
        <v>0.6859999999999999</v>
      </c>
    </row>
    <row r="27" spans="1:3" ht="12.75">
      <c r="A27" s="118" t="s">
        <v>28</v>
      </c>
      <c r="B27" s="16">
        <v>0.789</v>
      </c>
      <c r="C27" s="16">
        <v>0.695</v>
      </c>
    </row>
    <row r="28" spans="1:3" ht="12.75">
      <c r="A28" s="118" t="s">
        <v>364</v>
      </c>
      <c r="B28" s="16">
        <v>0.025</v>
      </c>
      <c r="C28" s="16"/>
    </row>
    <row r="29" spans="1:3" ht="12.75">
      <c r="A29" s="118" t="s">
        <v>30</v>
      </c>
      <c r="B29" s="16"/>
      <c r="C29" s="16"/>
    </row>
    <row r="30" spans="1:3" ht="12.75">
      <c r="A30" s="118" t="s">
        <v>31</v>
      </c>
      <c r="B30" s="16"/>
      <c r="C30" s="16"/>
    </row>
    <row r="31" spans="1:3" ht="12.75">
      <c r="A31" s="118" t="s">
        <v>32</v>
      </c>
      <c r="B31" s="16"/>
      <c r="C31" s="16"/>
    </row>
    <row r="32" spans="1:3" ht="12.75">
      <c r="A32" s="178"/>
      <c r="B32" s="217"/>
      <c r="C32" s="217"/>
    </row>
    <row r="33" spans="1:3" ht="12.75">
      <c r="A33" s="118" t="s">
        <v>33</v>
      </c>
      <c r="B33" s="16">
        <v>0.158</v>
      </c>
      <c r="C33" s="16">
        <v>0.302</v>
      </c>
    </row>
    <row r="34" spans="1:3" ht="12.75">
      <c r="A34" s="118" t="s">
        <v>34</v>
      </c>
      <c r="B34" s="16">
        <v>0.033</v>
      </c>
      <c r="C34" s="16">
        <v>0.142</v>
      </c>
    </row>
    <row r="35" spans="1:3" ht="12.75">
      <c r="A35" s="118" t="s">
        <v>35</v>
      </c>
      <c r="B35" s="16">
        <v>0.35700000000000004</v>
      </c>
      <c r="C35" s="16">
        <v>0.4</v>
      </c>
    </row>
    <row r="36" spans="1:3" ht="12.75">
      <c r="A36" s="118" t="s">
        <v>36</v>
      </c>
      <c r="B36" s="16"/>
      <c r="C36" s="16"/>
    </row>
    <row r="37" spans="1:3" ht="12.75">
      <c r="A37" s="118" t="s">
        <v>37</v>
      </c>
      <c r="B37" s="16">
        <v>0.701</v>
      </c>
      <c r="C37" s="16">
        <v>0.716</v>
      </c>
    </row>
    <row r="38" spans="1:3" ht="12.75">
      <c r="A38" s="118" t="s">
        <v>38</v>
      </c>
      <c r="B38" s="16"/>
      <c r="C38" s="16"/>
    </row>
    <row r="39" spans="1:3" ht="12.75">
      <c r="A39" s="118" t="s">
        <v>39</v>
      </c>
      <c r="B39" s="16">
        <v>0.08800000000000001</v>
      </c>
      <c r="C39" s="16">
        <v>0.183</v>
      </c>
    </row>
    <row r="40" spans="1:3" ht="12.75">
      <c r="A40" s="118" t="s">
        <v>40</v>
      </c>
      <c r="B40" s="16"/>
      <c r="C40" s="16"/>
    </row>
    <row r="41" spans="1:3" ht="12.75">
      <c r="A41" s="118" t="s">
        <v>41</v>
      </c>
      <c r="B41" s="16">
        <v>0.147</v>
      </c>
      <c r="C41" s="16">
        <v>0.185</v>
      </c>
    </row>
    <row r="42" spans="1:3" ht="12.75">
      <c r="A42" s="118" t="s">
        <v>42</v>
      </c>
      <c r="B42" s="16">
        <v>0.29100000000000004</v>
      </c>
      <c r="C42" s="16">
        <v>0.265</v>
      </c>
    </row>
    <row r="43" spans="1:3" ht="12.75">
      <c r="A43" s="178"/>
      <c r="B43" s="217"/>
      <c r="C43" s="217"/>
    </row>
    <row r="44" spans="1:3" ht="12.75">
      <c r="A44" s="118" t="s">
        <v>43</v>
      </c>
      <c r="B44" s="16"/>
      <c r="C44" s="16"/>
    </row>
    <row r="45" spans="1:3" ht="12.75">
      <c r="A45" s="118" t="s">
        <v>44</v>
      </c>
      <c r="B45" s="16">
        <v>0.34</v>
      </c>
      <c r="C45" s="16">
        <v>0.33899999999999997</v>
      </c>
    </row>
    <row r="46" spans="1:3" ht="12.75">
      <c r="A46" s="118" t="s">
        <v>45</v>
      </c>
      <c r="B46" s="16"/>
      <c r="C46" s="16"/>
    </row>
    <row r="47" spans="1:3" ht="12.75">
      <c r="A47" s="118" t="s">
        <v>46</v>
      </c>
      <c r="B47" s="16">
        <v>0.374</v>
      </c>
      <c r="C47" s="16">
        <v>0.54</v>
      </c>
    </row>
    <row r="48" spans="1:3" ht="12.75">
      <c r="A48" s="118" t="s">
        <v>47</v>
      </c>
      <c r="B48" s="16">
        <v>0.7070000000000001</v>
      </c>
      <c r="C48" s="16">
        <v>0.852</v>
      </c>
    </row>
    <row r="49" spans="1:3" ht="12.75">
      <c r="A49" s="118" t="s">
        <v>48</v>
      </c>
      <c r="B49" s="16"/>
      <c r="C49" s="16"/>
    </row>
    <row r="50" spans="1:3" ht="12.75">
      <c r="A50" s="118" t="s">
        <v>49</v>
      </c>
      <c r="B50" s="16"/>
      <c r="C50" s="16"/>
    </row>
    <row r="51" spans="1:3" ht="12.75">
      <c r="A51" s="118" t="s">
        <v>50</v>
      </c>
      <c r="B51" s="16"/>
      <c r="C51" s="16"/>
    </row>
    <row r="52" spans="1:3" ht="12.75">
      <c r="A52" s="118" t="s">
        <v>51</v>
      </c>
      <c r="B52" s="16"/>
      <c r="C52" s="16"/>
    </row>
    <row r="53" spans="1:3" ht="12.75">
      <c r="A53" s="118" t="s">
        <v>52</v>
      </c>
      <c r="B53" s="16"/>
      <c r="C53" s="16"/>
    </row>
    <row r="54" spans="1:3" ht="12.75">
      <c r="A54" s="178"/>
      <c r="B54" s="217"/>
      <c r="C54" s="217"/>
    </row>
    <row r="55" spans="1:3" ht="12.75">
      <c r="A55" s="118" t="s">
        <v>53</v>
      </c>
      <c r="B55" s="16"/>
      <c r="C55" s="16"/>
    </row>
    <row r="56" spans="1:3" ht="12.75">
      <c r="A56" s="118" t="s">
        <v>54</v>
      </c>
      <c r="B56" s="16">
        <v>0.16</v>
      </c>
      <c r="C56" s="16">
        <v>0.079</v>
      </c>
    </row>
    <row r="57" spans="1:3" ht="12.75">
      <c r="A57" s="118" t="s">
        <v>55</v>
      </c>
      <c r="B57" s="16"/>
      <c r="C57" s="16"/>
    </row>
    <row r="58" spans="1:3" ht="12.75">
      <c r="A58" s="118" t="s">
        <v>56</v>
      </c>
      <c r="B58" s="16"/>
      <c r="C58" s="16"/>
    </row>
    <row r="59" spans="1:3" ht="12.75">
      <c r="A59" s="118" t="s">
        <v>57</v>
      </c>
      <c r="B59" s="16">
        <v>0.488</v>
      </c>
      <c r="C59" s="16">
        <v>0.465</v>
      </c>
    </row>
    <row r="60" spans="1:3" ht="12.75">
      <c r="A60" s="118" t="s">
        <v>58</v>
      </c>
      <c r="B60" s="16">
        <v>0.342</v>
      </c>
      <c r="C60" s="16">
        <v>0.369</v>
      </c>
    </row>
    <row r="61" spans="1:3" ht="12.75">
      <c r="A61" s="118" t="s">
        <v>59</v>
      </c>
      <c r="B61" s="16">
        <v>0.51</v>
      </c>
      <c r="C61" s="16">
        <v>0.45899999999999996</v>
      </c>
    </row>
    <row r="62" spans="1:3" ht="12.75">
      <c r="A62" s="118" t="s">
        <v>60</v>
      </c>
      <c r="B62" s="16">
        <v>0.022000000000000002</v>
      </c>
      <c r="C62" s="16">
        <v>0.021</v>
      </c>
    </row>
    <row r="63" spans="1:3" ht="12.75">
      <c r="A63" s="118" t="s">
        <v>61</v>
      </c>
      <c r="B63" s="16"/>
      <c r="C63" s="16"/>
    </row>
    <row r="64" spans="1:3" ht="12.75">
      <c r="A64" s="118" t="s">
        <v>62</v>
      </c>
      <c r="B64" s="16">
        <v>0.603</v>
      </c>
      <c r="C64" s="16">
        <v>0.506</v>
      </c>
    </row>
    <row r="65" spans="1:3" ht="12.75">
      <c r="A65" s="178"/>
      <c r="B65" s="217"/>
      <c r="C65" s="217"/>
    </row>
    <row r="66" spans="1:3" ht="12.75">
      <c r="A66" s="118" t="s">
        <v>63</v>
      </c>
      <c r="B66" s="16">
        <v>0.418</v>
      </c>
      <c r="C66" s="16">
        <v>0.39799999999999996</v>
      </c>
    </row>
    <row r="67" spans="1:3" ht="12.75">
      <c r="A67" s="118" t="s">
        <v>64</v>
      </c>
      <c r="B67" s="16"/>
      <c r="C67" s="16"/>
    </row>
    <row r="68" spans="1:3" ht="12.75">
      <c r="A68" s="118" t="s">
        <v>65</v>
      </c>
      <c r="B68" s="16">
        <v>0.5</v>
      </c>
      <c r="C68" s="16">
        <v>0.386</v>
      </c>
    </row>
    <row r="69" spans="1:3" ht="13.5" thickBot="1">
      <c r="A69" s="119" t="s">
        <v>66</v>
      </c>
      <c r="B69" s="11" t="s">
        <v>10</v>
      </c>
      <c r="C69" s="11"/>
    </row>
    <row r="71" ht="12.75">
      <c r="A71" t="s">
        <v>365</v>
      </c>
    </row>
  </sheetData>
  <mergeCells count="3">
    <mergeCell ref="A2:C2"/>
    <mergeCell ref="A3:C3"/>
    <mergeCell ref="A4:C4"/>
  </mergeCells>
  <printOptions/>
  <pageMargins left="0.75" right="0.75" top="1" bottom="1" header="0.5" footer="0.5"/>
  <pageSetup fitToHeight="1" fitToWidth="1" horizontalDpi="600" verticalDpi="600" orientation="portrait" scale="72" r:id="rId1"/>
</worksheet>
</file>

<file path=xl/worksheets/sheet19.xml><?xml version="1.0" encoding="utf-8"?>
<worksheet xmlns="http://schemas.openxmlformats.org/spreadsheetml/2006/main" xmlns:r="http://schemas.openxmlformats.org/officeDocument/2006/relationships">
  <sheetPr>
    <pageSetUpPr fitToPage="1"/>
  </sheetPr>
  <dimension ref="A1:H71"/>
  <sheetViews>
    <sheetView workbookViewId="0" topLeftCell="A28">
      <selection activeCell="B36" sqref="B36"/>
    </sheetView>
  </sheetViews>
  <sheetFormatPr defaultColWidth="9.140625" defaultRowHeight="12.75"/>
  <cols>
    <col min="1" max="1" width="18.7109375" style="0" customWidth="1"/>
    <col min="2" max="2" width="10.7109375" style="0" customWidth="1"/>
    <col min="3" max="3" width="10.28125" style="0" customWidth="1"/>
    <col min="4" max="4" width="10.57421875" style="0" customWidth="1"/>
    <col min="5" max="5" width="17.140625" style="0" customWidth="1"/>
    <col min="6" max="6" width="3.28125" style="0" customWidth="1"/>
    <col min="8" max="8" width="26.8515625" style="0" customWidth="1"/>
  </cols>
  <sheetData>
    <row r="1" ht="15.75">
      <c r="H1" s="173" t="s">
        <v>341</v>
      </c>
    </row>
    <row r="2" spans="1:5" ht="12.75">
      <c r="A2" s="226" t="s">
        <v>258</v>
      </c>
      <c r="B2" s="226"/>
      <c r="C2" s="226"/>
      <c r="D2" s="226"/>
      <c r="E2" s="226"/>
    </row>
    <row r="3" spans="1:5" ht="12.75">
      <c r="A3" s="226" t="s">
        <v>259</v>
      </c>
      <c r="B3" s="226"/>
      <c r="C3" s="226"/>
      <c r="D3" s="226"/>
      <c r="E3" s="226"/>
    </row>
    <row r="4" spans="1:5" ht="12.75">
      <c r="A4" s="226" t="s">
        <v>354</v>
      </c>
      <c r="B4" s="226"/>
      <c r="C4" s="226"/>
      <c r="D4" s="226"/>
      <c r="E4" s="226"/>
    </row>
    <row r="5" ht="13.5" thickBot="1">
      <c r="A5" s="5"/>
    </row>
    <row r="6" spans="1:8" ht="16.5" thickBot="1">
      <c r="A6" s="7"/>
      <c r="B6" s="228" t="s">
        <v>102</v>
      </c>
      <c r="C6" s="221"/>
      <c r="D6" s="228" t="s">
        <v>103</v>
      </c>
      <c r="E6" s="221"/>
      <c r="G6" s="12"/>
      <c r="H6" s="3" t="s">
        <v>6</v>
      </c>
    </row>
    <row r="7" spans="1:8" ht="15.75">
      <c r="A7" s="10"/>
      <c r="B7" s="174" t="s">
        <v>98</v>
      </c>
      <c r="C7" s="174" t="s">
        <v>99</v>
      </c>
      <c r="D7" s="179" t="s">
        <v>98</v>
      </c>
      <c r="E7" s="175" t="s">
        <v>99</v>
      </c>
      <c r="G7" s="13" t="s">
        <v>10</v>
      </c>
      <c r="H7" s="4" t="s">
        <v>353</v>
      </c>
    </row>
    <row r="8" spans="1:8" ht="16.5" thickBot="1">
      <c r="A8" s="15" t="s">
        <v>3</v>
      </c>
      <c r="B8" s="176" t="s">
        <v>100</v>
      </c>
      <c r="C8" s="176" t="s">
        <v>100</v>
      </c>
      <c r="D8" s="180" t="s">
        <v>100</v>
      </c>
      <c r="E8" s="177" t="s">
        <v>100</v>
      </c>
      <c r="G8" s="13"/>
      <c r="H8" s="4" t="s">
        <v>262</v>
      </c>
    </row>
    <row r="9" spans="1:8" ht="12.75">
      <c r="A9" s="118" t="s">
        <v>7</v>
      </c>
      <c r="B9" s="212">
        <v>0.387</v>
      </c>
      <c r="C9" s="212">
        <v>0.41600000000000004</v>
      </c>
      <c r="D9" s="212">
        <v>0.369</v>
      </c>
      <c r="E9" s="212">
        <v>0.39399999999999996</v>
      </c>
      <c r="G9" s="13"/>
      <c r="H9" s="4" t="s">
        <v>263</v>
      </c>
    </row>
    <row r="10" spans="1:8" ht="13.5" thickBot="1">
      <c r="A10" s="178" t="s">
        <v>260</v>
      </c>
      <c r="B10" s="217"/>
      <c r="C10" s="217"/>
      <c r="D10" s="217"/>
      <c r="E10" s="217"/>
      <c r="G10" s="14" t="s">
        <v>101</v>
      </c>
      <c r="H10" s="67" t="s">
        <v>261</v>
      </c>
    </row>
    <row r="11" spans="1:5" ht="12.75">
      <c r="A11" s="118" t="s">
        <v>8</v>
      </c>
      <c r="B11" s="16">
        <v>0.36200000000000004</v>
      </c>
      <c r="C11" s="16" t="s">
        <v>101</v>
      </c>
      <c r="D11" s="16">
        <v>0.299</v>
      </c>
      <c r="E11" s="16"/>
    </row>
    <row r="12" spans="1:5" ht="12.75">
      <c r="A12" s="118" t="s">
        <v>9</v>
      </c>
      <c r="B12" s="16"/>
      <c r="C12" s="16"/>
      <c r="D12" s="16"/>
      <c r="E12" s="16"/>
    </row>
    <row r="13" spans="1:5" ht="12.75">
      <c r="A13" s="118" t="s">
        <v>12</v>
      </c>
      <c r="B13" s="16"/>
      <c r="C13" s="16"/>
      <c r="D13" s="16"/>
      <c r="E13" s="16"/>
    </row>
    <row r="14" spans="1:5" ht="12.75">
      <c r="A14" s="118" t="s">
        <v>14</v>
      </c>
      <c r="B14" s="16"/>
      <c r="C14" s="16"/>
      <c r="D14" s="16"/>
      <c r="E14" s="16"/>
    </row>
    <row r="15" spans="1:5" ht="12.75">
      <c r="A15" s="118" t="s">
        <v>15</v>
      </c>
      <c r="B15" s="16">
        <v>0.457</v>
      </c>
      <c r="C15" s="16"/>
      <c r="D15" s="16">
        <v>0.41100000000000003</v>
      </c>
      <c r="E15" s="16"/>
    </row>
    <row r="16" spans="1:5" ht="12.75">
      <c r="A16" s="118" t="s">
        <v>17</v>
      </c>
      <c r="B16" s="16"/>
      <c r="C16" s="16"/>
      <c r="D16" s="16"/>
      <c r="E16" s="16"/>
    </row>
    <row r="17" spans="1:5" ht="12.75">
      <c r="A17" s="118" t="s">
        <v>18</v>
      </c>
      <c r="B17" s="16">
        <v>0.26899999999999996</v>
      </c>
      <c r="C17" s="16"/>
      <c r="D17" s="16">
        <v>0.215</v>
      </c>
      <c r="E17" s="16"/>
    </row>
    <row r="18" spans="1:5" ht="12.75">
      <c r="A18" s="118" t="s">
        <v>19</v>
      </c>
      <c r="B18" s="16">
        <v>0.17600000000000002</v>
      </c>
      <c r="C18" s="16">
        <v>0.326</v>
      </c>
      <c r="D18" s="16">
        <v>0.1</v>
      </c>
      <c r="E18" s="16">
        <v>0.08</v>
      </c>
    </row>
    <row r="19" spans="1:5" ht="12.75">
      <c r="A19" s="118" t="s">
        <v>20</v>
      </c>
      <c r="B19" s="16">
        <v>0.004</v>
      </c>
      <c r="C19" s="16"/>
      <c r="D19" s="16"/>
      <c r="E19" s="16"/>
    </row>
    <row r="20" spans="1:5" ht="12.75">
      <c r="A20" s="118" t="s">
        <v>21</v>
      </c>
      <c r="B20" s="16">
        <v>0.465</v>
      </c>
      <c r="C20" s="16"/>
      <c r="D20" s="16">
        <v>0.332</v>
      </c>
      <c r="E20" s="16"/>
    </row>
    <row r="21" spans="1:5" ht="12.75">
      <c r="A21" s="178"/>
      <c r="B21" s="217"/>
      <c r="C21" s="217"/>
      <c r="D21" s="217"/>
      <c r="E21" s="217"/>
    </row>
    <row r="22" spans="1:5" ht="12.75">
      <c r="A22" s="118" t="s">
        <v>23</v>
      </c>
      <c r="B22" s="16">
        <v>0.096</v>
      </c>
      <c r="C22" s="16"/>
      <c r="D22" s="16">
        <v>0.068</v>
      </c>
      <c r="E22" s="16"/>
    </row>
    <row r="23" spans="1:5" ht="12.75">
      <c r="A23" s="118" t="s">
        <v>24</v>
      </c>
      <c r="B23" s="185" t="s">
        <v>101</v>
      </c>
      <c r="C23" s="16"/>
      <c r="D23" s="16"/>
      <c r="E23" s="16"/>
    </row>
    <row r="24" spans="1:5" ht="12.75">
      <c r="A24" s="118" t="s">
        <v>25</v>
      </c>
      <c r="B24" s="16">
        <v>0.312</v>
      </c>
      <c r="C24" s="16">
        <v>0.71</v>
      </c>
      <c r="D24" s="16">
        <v>0</v>
      </c>
      <c r="E24" s="16">
        <v>0</v>
      </c>
    </row>
    <row r="25" spans="1:5" ht="12.75">
      <c r="A25" s="118" t="s">
        <v>26</v>
      </c>
      <c r="B25" s="16"/>
      <c r="C25" s="16"/>
      <c r="D25" s="16"/>
      <c r="E25" s="16"/>
    </row>
    <row r="26" spans="1:5" ht="12.75">
      <c r="A26" s="118" t="s">
        <v>27</v>
      </c>
      <c r="B26" s="16">
        <v>0.208</v>
      </c>
      <c r="C26" s="16"/>
      <c r="D26" s="16">
        <v>0.6859999999999999</v>
      </c>
      <c r="E26" s="16"/>
    </row>
    <row r="27" spans="1:5" ht="12.75">
      <c r="A27" s="118" t="s">
        <v>28</v>
      </c>
      <c r="B27" s="16">
        <v>0.616</v>
      </c>
      <c r="C27" s="16">
        <v>0.789</v>
      </c>
      <c r="D27" s="16">
        <v>0.509</v>
      </c>
      <c r="E27" s="16">
        <v>0.695</v>
      </c>
    </row>
    <row r="28" spans="1:5" ht="12.75">
      <c r="A28" s="118" t="s">
        <v>364</v>
      </c>
      <c r="B28" s="16">
        <v>0.025</v>
      </c>
      <c r="C28" s="16"/>
      <c r="D28" s="16"/>
      <c r="E28" s="16"/>
    </row>
    <row r="29" spans="1:5" ht="12.75">
      <c r="A29" s="118" t="s">
        <v>30</v>
      </c>
      <c r="B29" s="16"/>
      <c r="C29" s="16"/>
      <c r="D29" s="16"/>
      <c r="E29" s="16"/>
    </row>
    <row r="30" spans="1:5" ht="12.75">
      <c r="A30" s="118" t="s">
        <v>31</v>
      </c>
      <c r="B30" s="16"/>
      <c r="C30" s="16"/>
      <c r="D30" s="16"/>
      <c r="E30" s="16"/>
    </row>
    <row r="31" spans="1:5" ht="12.75">
      <c r="A31" s="118" t="s">
        <v>32</v>
      </c>
      <c r="B31" s="16"/>
      <c r="C31" s="16"/>
      <c r="D31" s="16"/>
      <c r="E31" s="16"/>
    </row>
    <row r="32" spans="1:5" ht="12.75">
      <c r="A32" s="178"/>
      <c r="B32" s="217"/>
      <c r="C32" s="217"/>
      <c r="D32" s="217"/>
      <c r="E32" s="217"/>
    </row>
    <row r="33" spans="1:5" ht="12.75">
      <c r="A33" s="118" t="s">
        <v>33</v>
      </c>
      <c r="B33" s="16">
        <v>0.158</v>
      </c>
      <c r="C33" s="16"/>
      <c r="D33" s="16">
        <v>0.302</v>
      </c>
      <c r="E33" s="16"/>
    </row>
    <row r="34" spans="1:5" ht="12.75">
      <c r="A34" s="118" t="s">
        <v>34</v>
      </c>
      <c r="B34" s="16">
        <v>0.033</v>
      </c>
      <c r="C34" s="16"/>
      <c r="D34" s="16">
        <v>0.142</v>
      </c>
      <c r="E34" s="16"/>
    </row>
    <row r="35" spans="1:5" ht="12.75">
      <c r="A35" s="118" t="s">
        <v>35</v>
      </c>
      <c r="B35" s="16">
        <v>0.257</v>
      </c>
      <c r="C35" s="16">
        <v>0.357</v>
      </c>
      <c r="D35" s="16">
        <v>0.4</v>
      </c>
      <c r="E35" s="16">
        <v>0.4</v>
      </c>
    </row>
    <row r="36" spans="1:5" ht="12.75">
      <c r="A36" s="118" t="s">
        <v>36</v>
      </c>
      <c r="B36" s="16"/>
      <c r="C36" s="16"/>
      <c r="D36" s="16"/>
      <c r="E36" s="16"/>
    </row>
    <row r="37" spans="1:5" ht="12.75">
      <c r="A37" s="118" t="s">
        <v>37</v>
      </c>
      <c r="B37" s="16">
        <v>0.479</v>
      </c>
      <c r="C37" s="16">
        <v>0.701</v>
      </c>
      <c r="D37" s="16">
        <v>0.45</v>
      </c>
      <c r="E37" s="16">
        <v>0.716</v>
      </c>
    </row>
    <row r="38" spans="1:5" ht="12.75">
      <c r="A38" s="118" t="s">
        <v>38</v>
      </c>
      <c r="B38" s="16"/>
      <c r="C38" s="16"/>
      <c r="D38" s="16"/>
      <c r="E38" s="16"/>
    </row>
    <row r="39" spans="1:5" ht="12.75">
      <c r="A39" s="118" t="s">
        <v>39</v>
      </c>
      <c r="B39" s="16">
        <v>0.08800000000000001</v>
      </c>
      <c r="C39" s="16"/>
      <c r="D39" s="16">
        <v>0.183</v>
      </c>
      <c r="E39" s="16"/>
    </row>
    <row r="40" spans="1:5" ht="12.75">
      <c r="A40" s="118" t="s">
        <v>40</v>
      </c>
      <c r="B40" s="16"/>
      <c r="C40" s="16"/>
      <c r="D40" s="16"/>
      <c r="E40" s="16"/>
    </row>
    <row r="41" spans="1:5" ht="12.75">
      <c r="A41" s="118" t="s">
        <v>41</v>
      </c>
      <c r="B41" s="16">
        <v>0.121</v>
      </c>
      <c r="C41" s="16">
        <v>0.147</v>
      </c>
      <c r="D41" s="16">
        <v>0.16699999999999998</v>
      </c>
      <c r="E41" s="16">
        <v>0.185</v>
      </c>
    </row>
    <row r="42" spans="1:5" ht="12.75">
      <c r="A42" s="118" t="s">
        <v>42</v>
      </c>
      <c r="B42" s="16">
        <v>0.29100000000000004</v>
      </c>
      <c r="C42" s="16"/>
      <c r="D42" s="16">
        <v>0.265</v>
      </c>
      <c r="E42" s="16"/>
    </row>
    <row r="43" spans="1:5" ht="12.75">
      <c r="A43" s="178"/>
      <c r="B43" s="217"/>
      <c r="C43" s="217"/>
      <c r="D43" s="217"/>
      <c r="E43" s="217"/>
    </row>
    <row r="44" spans="1:5" ht="12.75">
      <c r="A44" s="118" t="s">
        <v>43</v>
      </c>
      <c r="B44" s="16"/>
      <c r="C44" s="16"/>
      <c r="D44" s="16"/>
      <c r="E44" s="16"/>
    </row>
    <row r="45" spans="1:5" ht="12.75">
      <c r="A45" s="118" t="s">
        <v>44</v>
      </c>
      <c r="B45" s="16">
        <v>0.34</v>
      </c>
      <c r="C45" s="16"/>
      <c r="D45" s="16">
        <v>0.33899999999999997</v>
      </c>
      <c r="E45" s="16"/>
    </row>
    <row r="46" spans="1:5" ht="12.75">
      <c r="A46" s="118" t="s">
        <v>45</v>
      </c>
      <c r="B46" s="16"/>
      <c r="C46" s="16"/>
      <c r="D46" s="16"/>
      <c r="E46" s="16"/>
    </row>
    <row r="47" spans="1:5" ht="12.75">
      <c r="A47" s="118" t="s">
        <v>46</v>
      </c>
      <c r="B47" s="16">
        <v>0.374</v>
      </c>
      <c r="C47" s="16"/>
      <c r="D47" s="16">
        <v>0.54</v>
      </c>
      <c r="E47" s="16"/>
    </row>
    <row r="48" spans="1:5" ht="12.75">
      <c r="A48" s="118" t="s">
        <v>47</v>
      </c>
      <c r="B48" s="16">
        <v>0.7070000000000001</v>
      </c>
      <c r="C48" s="16"/>
      <c r="D48" s="16">
        <v>0.852</v>
      </c>
      <c r="E48" s="16"/>
    </row>
    <row r="49" spans="1:5" ht="12.75">
      <c r="A49" s="118" t="s">
        <v>48</v>
      </c>
      <c r="B49" s="16"/>
      <c r="C49" s="16"/>
      <c r="D49" s="16"/>
      <c r="E49" s="16"/>
    </row>
    <row r="50" spans="1:5" ht="12.75">
      <c r="A50" s="118" t="s">
        <v>49</v>
      </c>
      <c r="B50" s="16"/>
      <c r="C50" s="16"/>
      <c r="D50" s="16"/>
      <c r="E50" s="16"/>
    </row>
    <row r="51" spans="1:5" ht="12.75">
      <c r="A51" s="118" t="s">
        <v>50</v>
      </c>
      <c r="B51" s="16"/>
      <c r="C51" s="16"/>
      <c r="D51" s="16"/>
      <c r="E51" s="16"/>
    </row>
    <row r="52" spans="1:5" ht="12.75">
      <c r="A52" s="118" t="s">
        <v>51</v>
      </c>
      <c r="B52" s="16"/>
      <c r="C52" s="16"/>
      <c r="D52" s="16"/>
      <c r="E52" s="16"/>
    </row>
    <row r="53" spans="1:5" ht="12.75">
      <c r="A53" s="118" t="s">
        <v>52</v>
      </c>
      <c r="B53" s="16"/>
      <c r="C53" s="16"/>
      <c r="D53" s="16"/>
      <c r="E53" s="16"/>
    </row>
    <row r="54" spans="1:5" ht="12.75">
      <c r="A54" s="178"/>
      <c r="B54" s="217"/>
      <c r="C54" s="217"/>
      <c r="D54" s="217"/>
      <c r="E54" s="217"/>
    </row>
    <row r="55" spans="1:5" ht="12.75">
      <c r="A55" s="118" t="s">
        <v>53</v>
      </c>
      <c r="B55" s="16"/>
      <c r="C55" s="16"/>
      <c r="D55" s="16"/>
      <c r="E55" s="16"/>
    </row>
    <row r="56" spans="1:5" ht="12.75">
      <c r="A56" s="118" t="s">
        <v>54</v>
      </c>
      <c r="B56" s="16">
        <v>0.16</v>
      </c>
      <c r="C56" s="16"/>
      <c r="D56" s="16">
        <v>0.079</v>
      </c>
      <c r="E56" s="16"/>
    </row>
    <row r="57" spans="1:5" ht="12.75">
      <c r="A57" s="118" t="s">
        <v>55</v>
      </c>
      <c r="B57" s="16"/>
      <c r="C57" s="16"/>
      <c r="D57" s="16"/>
      <c r="E57" s="16"/>
    </row>
    <row r="58" spans="1:5" ht="12.75">
      <c r="A58" s="118" t="s">
        <v>56</v>
      </c>
      <c r="B58" s="16"/>
      <c r="C58" s="16"/>
      <c r="D58" s="16"/>
      <c r="E58" s="16"/>
    </row>
    <row r="59" spans="1:5" ht="12.75">
      <c r="A59" s="118" t="s">
        <v>57</v>
      </c>
      <c r="B59" s="16">
        <v>0.172</v>
      </c>
      <c r="C59" s="16">
        <v>0.488</v>
      </c>
      <c r="D59" s="16">
        <v>0.125</v>
      </c>
      <c r="E59" s="16">
        <v>0.465</v>
      </c>
    </row>
    <row r="60" spans="1:5" ht="12.75">
      <c r="A60" s="118" t="s">
        <v>58</v>
      </c>
      <c r="B60" s="16">
        <v>0.22899999999999998</v>
      </c>
      <c r="C60" s="16">
        <v>0.342</v>
      </c>
      <c r="D60" s="16">
        <v>0.252</v>
      </c>
      <c r="E60" s="16">
        <v>0.369</v>
      </c>
    </row>
    <row r="61" spans="1:5" ht="12.75">
      <c r="A61" s="118" t="s">
        <v>59</v>
      </c>
      <c r="B61" s="16">
        <v>0.51</v>
      </c>
      <c r="C61" s="16"/>
      <c r="D61" s="16">
        <v>0.45899999999999996</v>
      </c>
      <c r="E61" s="16"/>
    </row>
    <row r="62" spans="1:5" ht="12.75">
      <c r="A62" s="118" t="s">
        <v>60</v>
      </c>
      <c r="B62" s="16">
        <v>0.022000000000000002</v>
      </c>
      <c r="C62" s="16"/>
      <c r="D62" s="16">
        <v>0.021</v>
      </c>
      <c r="E62" s="16"/>
    </row>
    <row r="63" spans="1:5" ht="12.75">
      <c r="A63" s="118" t="s">
        <v>61</v>
      </c>
      <c r="B63" s="16"/>
      <c r="C63" s="16"/>
      <c r="D63" s="16"/>
      <c r="E63" s="16"/>
    </row>
    <row r="64" spans="1:5" ht="12.75">
      <c r="A64" s="118" t="s">
        <v>62</v>
      </c>
      <c r="B64" s="16">
        <v>0.42</v>
      </c>
      <c r="C64" s="16">
        <v>0.603</v>
      </c>
      <c r="D64" s="16">
        <v>0.332</v>
      </c>
      <c r="E64" s="16">
        <v>0.506</v>
      </c>
    </row>
    <row r="65" spans="1:5" ht="12.75">
      <c r="A65" s="178"/>
      <c r="B65" s="217"/>
      <c r="C65" s="217"/>
      <c r="D65" s="217"/>
      <c r="E65" s="217"/>
    </row>
    <row r="66" spans="1:5" ht="12.75">
      <c r="A66" s="118" t="s">
        <v>63</v>
      </c>
      <c r="B66" s="16">
        <v>0.418</v>
      </c>
      <c r="C66" s="16"/>
      <c r="D66" s="16">
        <v>0.39799999999999996</v>
      </c>
      <c r="E66" s="16"/>
    </row>
    <row r="67" spans="1:5" ht="12.75">
      <c r="A67" s="118" t="s">
        <v>64</v>
      </c>
      <c r="B67" s="16"/>
      <c r="C67" s="16"/>
      <c r="D67" s="16"/>
      <c r="E67" s="16"/>
    </row>
    <row r="68" spans="1:5" ht="12.75">
      <c r="A68" s="118" t="s">
        <v>65</v>
      </c>
      <c r="B68" s="16">
        <v>0.5</v>
      </c>
      <c r="C68" s="16"/>
      <c r="D68" s="16">
        <v>0.386</v>
      </c>
      <c r="E68" s="16"/>
    </row>
    <row r="69" spans="1:5" ht="13.5" thickBot="1">
      <c r="A69" s="119" t="s">
        <v>66</v>
      </c>
      <c r="B69" s="11" t="s">
        <v>10</v>
      </c>
      <c r="C69" s="11"/>
      <c r="D69" s="11"/>
      <c r="E69" s="11"/>
    </row>
    <row r="71" ht="12.75">
      <c r="A71" s="2" t="s">
        <v>365</v>
      </c>
    </row>
  </sheetData>
  <mergeCells count="5">
    <mergeCell ref="A2:E2"/>
    <mergeCell ref="A3:E3"/>
    <mergeCell ref="A4:E4"/>
    <mergeCell ref="B6:C6"/>
    <mergeCell ref="D6:E6"/>
  </mergeCells>
  <printOptions/>
  <pageMargins left="0.75" right="0.75" top="1" bottom="1" header="0.5" footer="0.5"/>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codeName="Sheet2"/>
  <dimension ref="A1:O71"/>
  <sheetViews>
    <sheetView workbookViewId="0" topLeftCell="A1">
      <selection activeCell="A1" sqref="A1"/>
    </sheetView>
  </sheetViews>
  <sheetFormatPr defaultColWidth="9.140625" defaultRowHeight="12.75"/>
  <cols>
    <col min="1" max="1" width="17.421875" style="0" customWidth="1"/>
    <col min="4" max="4" width="13.421875" style="0" customWidth="1"/>
    <col min="5" max="5" width="8.57421875" style="0" customWidth="1"/>
    <col min="6" max="6" width="1.7109375" style="0" hidden="1" customWidth="1"/>
    <col min="9" max="9" width="13.00390625" style="0" customWidth="1"/>
    <col min="11" max="11" width="1.7109375" style="0" customWidth="1"/>
    <col min="12" max="12" width="3.28125" style="0" customWidth="1"/>
    <col min="13" max="13" width="35.140625" style="0" customWidth="1"/>
    <col min="15" max="15" width="8.57421875" style="0" customWidth="1"/>
  </cols>
  <sheetData>
    <row r="1" spans="1:13" ht="12.75">
      <c r="A1" s="53"/>
      <c r="M1" s="53" t="s">
        <v>213</v>
      </c>
    </row>
    <row r="2" spans="1:15" ht="12.75">
      <c r="A2" s="226" t="s">
        <v>157</v>
      </c>
      <c r="B2" s="226"/>
      <c r="C2" s="226"/>
      <c r="D2" s="226"/>
      <c r="E2" s="226"/>
      <c r="F2" s="226"/>
      <c r="G2" s="226"/>
      <c r="H2" s="226"/>
      <c r="I2" s="226"/>
      <c r="J2" s="226"/>
      <c r="K2" s="226"/>
      <c r="L2" s="226"/>
      <c r="M2" s="226"/>
      <c r="N2" s="226"/>
      <c r="O2" s="226"/>
    </row>
    <row r="3" spans="1:15" ht="12.75">
      <c r="A3" s="226" t="s">
        <v>240</v>
      </c>
      <c r="B3" s="226"/>
      <c r="C3" s="226"/>
      <c r="D3" s="226"/>
      <c r="E3" s="226"/>
      <c r="F3" s="226"/>
      <c r="G3" s="226"/>
      <c r="H3" s="226"/>
      <c r="I3" s="226"/>
      <c r="J3" s="226"/>
      <c r="K3" s="226"/>
      <c r="L3" s="226"/>
      <c r="M3" s="226"/>
      <c r="N3" s="226"/>
      <c r="O3" s="226"/>
    </row>
    <row r="4" spans="1:15" ht="12.75">
      <c r="A4" s="226" t="s">
        <v>355</v>
      </c>
      <c r="B4" s="226"/>
      <c r="C4" s="226"/>
      <c r="D4" s="226"/>
      <c r="E4" s="226"/>
      <c r="F4" s="226"/>
      <c r="G4" s="226"/>
      <c r="H4" s="226"/>
      <c r="I4" s="226"/>
      <c r="J4" s="226"/>
      <c r="K4" s="226"/>
      <c r="L4" s="226"/>
      <c r="M4" s="226"/>
      <c r="N4" s="226"/>
      <c r="O4" s="226"/>
    </row>
    <row r="5" spans="1:2" ht="13.5" thickBot="1">
      <c r="A5" s="8"/>
      <c r="B5" s="5"/>
    </row>
    <row r="6" spans="1:12" ht="13.5" thickBot="1">
      <c r="A6" s="7"/>
      <c r="B6" s="223" t="s">
        <v>208</v>
      </c>
      <c r="C6" s="224"/>
      <c r="D6" s="224"/>
      <c r="E6" s="225"/>
      <c r="F6" s="1"/>
      <c r="G6" s="223" t="s">
        <v>412</v>
      </c>
      <c r="H6" s="224"/>
      <c r="I6" s="224"/>
      <c r="J6" s="225"/>
      <c r="K6" s="1"/>
      <c r="L6" s="64"/>
    </row>
    <row r="7" spans="1:12" ht="13.5" thickBot="1">
      <c r="A7" s="10"/>
      <c r="B7" s="38" t="s">
        <v>98</v>
      </c>
      <c r="C7" s="39" t="s">
        <v>99</v>
      </c>
      <c r="D7" s="46" t="s">
        <v>1</v>
      </c>
      <c r="E7" s="38" t="s">
        <v>2</v>
      </c>
      <c r="F7" s="40"/>
      <c r="G7" s="38" t="s">
        <v>98</v>
      </c>
      <c r="H7" s="38" t="s">
        <v>99</v>
      </c>
      <c r="I7" s="38" t="s">
        <v>1</v>
      </c>
      <c r="J7" s="38" t="s">
        <v>2</v>
      </c>
      <c r="L7" s="5"/>
    </row>
    <row r="8" spans="1:13" ht="13.5" thickBot="1">
      <c r="A8" s="15" t="s">
        <v>3</v>
      </c>
      <c r="B8" s="15" t="s">
        <v>100</v>
      </c>
      <c r="C8" s="39" t="s">
        <v>100</v>
      </c>
      <c r="D8" s="41" t="s">
        <v>359</v>
      </c>
      <c r="E8" s="41" t="s">
        <v>5</v>
      </c>
      <c r="F8" s="42"/>
      <c r="G8" s="43" t="s">
        <v>100</v>
      </c>
      <c r="H8" s="41" t="s">
        <v>100</v>
      </c>
      <c r="I8" s="41" t="s">
        <v>359</v>
      </c>
      <c r="J8" s="41" t="s">
        <v>5</v>
      </c>
      <c r="K8" s="5"/>
      <c r="L8" s="12"/>
      <c r="M8" s="3" t="s">
        <v>6</v>
      </c>
    </row>
    <row r="9" spans="1:13" ht="12.75">
      <c r="A9" s="118" t="s">
        <v>7</v>
      </c>
      <c r="B9" s="212">
        <v>0.289</v>
      </c>
      <c r="C9" s="212">
        <v>0.33399999999999996</v>
      </c>
      <c r="D9" s="57"/>
      <c r="E9" s="54"/>
      <c r="G9" s="212">
        <v>0.442</v>
      </c>
      <c r="H9" s="212">
        <v>0.494</v>
      </c>
      <c r="I9" s="9"/>
      <c r="J9" s="54"/>
      <c r="L9" s="13" t="s">
        <v>10</v>
      </c>
      <c r="M9" s="4" t="s">
        <v>11</v>
      </c>
    </row>
    <row r="10" spans="1:13" ht="12.75">
      <c r="A10" s="118"/>
      <c r="B10" s="213" t="s">
        <v>101</v>
      </c>
      <c r="C10" s="213"/>
      <c r="D10" s="58"/>
      <c r="E10" s="9"/>
      <c r="G10" s="214" t="s">
        <v>101</v>
      </c>
      <c r="H10" s="213" t="s">
        <v>101</v>
      </c>
      <c r="I10" s="9"/>
      <c r="J10" s="9"/>
      <c r="L10" s="13"/>
      <c r="M10" s="4" t="s">
        <v>13</v>
      </c>
    </row>
    <row r="11" spans="1:13" ht="13.5">
      <c r="A11" s="118" t="s">
        <v>8</v>
      </c>
      <c r="B11" s="16">
        <v>0.373</v>
      </c>
      <c r="C11" s="16"/>
      <c r="D11" s="59">
        <f>CASELOAD!G12</f>
        <v>0</v>
      </c>
      <c r="E11" s="218" t="s">
        <v>408</v>
      </c>
      <c r="G11" s="16" t="s">
        <v>10</v>
      </c>
      <c r="H11" s="16"/>
      <c r="I11" s="6" t="s">
        <v>101</v>
      </c>
      <c r="J11" s="17" t="s">
        <v>22</v>
      </c>
      <c r="L11" s="13"/>
      <c r="M11" s="4"/>
    </row>
    <row r="12" spans="1:13" ht="13.5">
      <c r="A12" s="118" t="s">
        <v>9</v>
      </c>
      <c r="B12" s="16">
        <v>0.396</v>
      </c>
      <c r="C12" s="16"/>
      <c r="D12" s="59">
        <f>CASELOAD!G13</f>
        <v>0.0869607651766543</v>
      </c>
      <c r="E12" s="218" t="s">
        <v>408</v>
      </c>
      <c r="G12" s="16">
        <v>0.445</v>
      </c>
      <c r="H12" s="16"/>
      <c r="I12" s="6">
        <f>CASELOAD!N13</f>
        <v>0.35950155763239877</v>
      </c>
      <c r="J12" s="218" t="s">
        <v>408</v>
      </c>
      <c r="L12" s="13" t="s">
        <v>16</v>
      </c>
      <c r="M12" s="4" t="s">
        <v>159</v>
      </c>
    </row>
    <row r="13" spans="1:13" ht="13.5">
      <c r="A13" s="118" t="s">
        <v>12</v>
      </c>
      <c r="B13" s="16">
        <v>0.259</v>
      </c>
      <c r="C13" s="16"/>
      <c r="D13" s="59">
        <f>CASELOAD!G14</f>
        <v>0.048325883444378825</v>
      </c>
      <c r="E13" s="218" t="s">
        <v>408</v>
      </c>
      <c r="G13" s="16">
        <v>0.522</v>
      </c>
      <c r="H13" s="16"/>
      <c r="I13" s="6">
        <f>CASELOAD!N14</f>
        <v>0.44832588344437885</v>
      </c>
      <c r="J13" s="218" t="s">
        <v>408</v>
      </c>
      <c r="L13" s="13"/>
      <c r="M13" s="4" t="s">
        <v>160</v>
      </c>
    </row>
    <row r="14" spans="1:13" ht="13.5">
      <c r="A14" s="118" t="s">
        <v>14</v>
      </c>
      <c r="B14" s="16">
        <v>0.214</v>
      </c>
      <c r="C14" s="16"/>
      <c r="D14" s="59">
        <f>CASELOAD!G15</f>
        <v>0</v>
      </c>
      <c r="E14" s="218" t="s">
        <v>408</v>
      </c>
      <c r="G14" s="16">
        <v>0.244</v>
      </c>
      <c r="H14" s="16"/>
      <c r="I14" s="6">
        <f>CASELOAD!N15</f>
        <v>0.3994546427395457</v>
      </c>
      <c r="J14" s="218" t="s">
        <v>409</v>
      </c>
      <c r="L14" s="13"/>
      <c r="M14" s="4" t="s">
        <v>410</v>
      </c>
    </row>
    <row r="15" spans="1:13" ht="14.25" thickBot="1">
      <c r="A15" s="118" t="s">
        <v>15</v>
      </c>
      <c r="B15" s="16">
        <v>0.273</v>
      </c>
      <c r="C15" s="16"/>
      <c r="D15" s="59">
        <f>CASELOAD!G16</f>
        <v>0.0666152421420807</v>
      </c>
      <c r="E15" s="218" t="s">
        <v>408</v>
      </c>
      <c r="G15" s="16" t="s">
        <v>10</v>
      </c>
      <c r="H15" s="16"/>
      <c r="I15" s="6" t="s">
        <v>101</v>
      </c>
      <c r="J15" s="17" t="s">
        <v>22</v>
      </c>
      <c r="L15" s="14"/>
      <c r="M15" s="67" t="s">
        <v>411</v>
      </c>
    </row>
    <row r="16" spans="1:10" ht="13.5">
      <c r="A16" s="118" t="s">
        <v>17</v>
      </c>
      <c r="B16" s="16">
        <v>0.359</v>
      </c>
      <c r="C16" s="16"/>
      <c r="D16" s="59">
        <f>CASELOAD!G17</f>
        <v>0</v>
      </c>
      <c r="E16" s="218" t="s">
        <v>408</v>
      </c>
      <c r="G16" s="16">
        <v>0.456</v>
      </c>
      <c r="H16" s="16" t="s">
        <v>101</v>
      </c>
      <c r="I16" s="6">
        <f>CASELOAD!N17</f>
        <v>0.2349932135107331</v>
      </c>
      <c r="J16" s="218" t="s">
        <v>408</v>
      </c>
    </row>
    <row r="17" spans="1:10" ht="13.5">
      <c r="A17" s="118" t="s">
        <v>18</v>
      </c>
      <c r="B17" s="16">
        <v>0.266</v>
      </c>
      <c r="C17" s="16"/>
      <c r="D17" s="59">
        <f>CASELOAD!G18</f>
        <v>0.20984668361072395</v>
      </c>
      <c r="E17" s="218" t="s">
        <v>408</v>
      </c>
      <c r="G17" s="16" t="s">
        <v>10</v>
      </c>
      <c r="H17" s="16" t="s">
        <v>101</v>
      </c>
      <c r="I17" s="6" t="s">
        <v>101</v>
      </c>
      <c r="J17" s="17" t="s">
        <v>22</v>
      </c>
    </row>
    <row r="18" spans="1:10" ht="13.5">
      <c r="A18" s="118" t="s">
        <v>19</v>
      </c>
      <c r="B18" s="16">
        <v>0.11699999999999999</v>
      </c>
      <c r="C18" s="16">
        <v>0.258</v>
      </c>
      <c r="D18" s="59">
        <f>CASELOAD!G19</f>
        <v>0.06705336426914155</v>
      </c>
      <c r="E18" s="218" t="s">
        <v>408</v>
      </c>
      <c r="G18" s="16" t="s">
        <v>10</v>
      </c>
      <c r="H18" s="16"/>
      <c r="I18" s="6" t="s">
        <v>101</v>
      </c>
      <c r="J18" s="17" t="s">
        <v>22</v>
      </c>
    </row>
    <row r="19" spans="1:15" ht="13.5">
      <c r="A19" s="118" t="s">
        <v>20</v>
      </c>
      <c r="B19" s="16">
        <v>0.16399999999999998</v>
      </c>
      <c r="C19" s="16"/>
      <c r="D19" s="59">
        <f>CASELOAD!G20</f>
        <v>0.11196759864123335</v>
      </c>
      <c r="E19" s="218" t="s">
        <v>408</v>
      </c>
      <c r="G19" s="16">
        <v>0.134</v>
      </c>
      <c r="H19" s="16"/>
      <c r="I19" s="6">
        <f>CASELOAD!N20</f>
        <v>0.2535353535353535</v>
      </c>
      <c r="J19" s="218" t="s">
        <v>409</v>
      </c>
      <c r="N19" s="5"/>
      <c r="O19" s="5"/>
    </row>
    <row r="20" spans="1:15" ht="13.5">
      <c r="A20" s="118" t="s">
        <v>21</v>
      </c>
      <c r="B20" s="16">
        <v>0.304</v>
      </c>
      <c r="C20" s="16"/>
      <c r="D20" s="59">
        <f>CASELOAD!G21</f>
        <v>0</v>
      </c>
      <c r="E20" s="218" t="s">
        <v>408</v>
      </c>
      <c r="G20" s="16" t="s">
        <v>10</v>
      </c>
      <c r="H20" s="16" t="s">
        <v>101</v>
      </c>
      <c r="I20" s="6" t="s">
        <v>101</v>
      </c>
      <c r="J20" s="17" t="s">
        <v>22</v>
      </c>
      <c r="L20" s="5"/>
      <c r="N20" s="5"/>
      <c r="O20" s="5"/>
    </row>
    <row r="21" spans="1:15" ht="13.5">
      <c r="A21" s="118"/>
      <c r="B21" s="213" t="s">
        <v>101</v>
      </c>
      <c r="C21" s="213"/>
      <c r="D21" s="58" t="s">
        <v>101</v>
      </c>
      <c r="E21" s="219"/>
      <c r="G21" s="214"/>
      <c r="H21" s="213"/>
      <c r="I21" s="9" t="s">
        <v>101</v>
      </c>
      <c r="J21" s="219"/>
      <c r="L21" s="5"/>
      <c r="N21" s="5"/>
      <c r="O21" s="5"/>
    </row>
    <row r="22" spans="1:15" ht="13.5">
      <c r="A22" s="118" t="s">
        <v>23</v>
      </c>
      <c r="B22" s="16">
        <v>0.08199999999999999</v>
      </c>
      <c r="C22" s="16"/>
      <c r="D22" s="59">
        <f>CASELOAD!G23</f>
        <v>0</v>
      </c>
      <c r="E22" s="218" t="s">
        <v>408</v>
      </c>
      <c r="G22" s="16" t="s">
        <v>10</v>
      </c>
      <c r="H22" s="16" t="s">
        <v>101</v>
      </c>
      <c r="I22" s="6" t="s">
        <v>101</v>
      </c>
      <c r="J22" s="17" t="s">
        <v>22</v>
      </c>
      <c r="L22" s="5"/>
      <c r="N22" s="5"/>
      <c r="O22" s="5"/>
    </row>
    <row r="23" spans="1:15" ht="13.5">
      <c r="A23" s="118" t="s">
        <v>24</v>
      </c>
      <c r="B23" s="16">
        <v>0</v>
      </c>
      <c r="C23" s="16"/>
      <c r="D23" s="59">
        <f>CASELOAD!G24</f>
        <v>0.5</v>
      </c>
      <c r="E23" s="218" t="s">
        <v>409</v>
      </c>
      <c r="G23" s="16">
        <v>0</v>
      </c>
      <c r="H23" s="16"/>
      <c r="I23" s="6">
        <f>CASELOAD!N24</f>
        <v>0.9</v>
      </c>
      <c r="J23" s="218" t="s">
        <v>409</v>
      </c>
      <c r="L23" s="5"/>
      <c r="N23" s="5"/>
      <c r="O23" s="5"/>
    </row>
    <row r="24" spans="1:15" ht="13.5">
      <c r="A24" s="118" t="s">
        <v>25</v>
      </c>
      <c r="B24" s="16">
        <v>0.325</v>
      </c>
      <c r="C24" s="16">
        <v>0.588</v>
      </c>
      <c r="D24" s="59">
        <f>CASELOAD!G25</f>
        <v>0.26594075851250343</v>
      </c>
      <c r="E24" s="218" t="s">
        <v>408</v>
      </c>
      <c r="G24" s="16" t="s">
        <v>10</v>
      </c>
      <c r="H24" s="16"/>
      <c r="I24" s="6" t="s">
        <v>101</v>
      </c>
      <c r="J24" s="17" t="s">
        <v>22</v>
      </c>
      <c r="L24" s="5"/>
      <c r="N24" s="5"/>
      <c r="O24" s="5"/>
    </row>
    <row r="25" spans="1:15" ht="13.5">
      <c r="A25" s="118" t="s">
        <v>26</v>
      </c>
      <c r="B25" s="16">
        <v>0.40700000000000003</v>
      </c>
      <c r="C25" s="16"/>
      <c r="D25" s="59">
        <f>CASELOAD!G26</f>
        <v>0.15933807480996465</v>
      </c>
      <c r="E25" s="218" t="s">
        <v>408</v>
      </c>
      <c r="G25" s="16">
        <v>0.402</v>
      </c>
      <c r="H25" s="16"/>
      <c r="I25" s="6">
        <f>CASELOAD!N26</f>
        <v>0.08619361936193615</v>
      </c>
      <c r="J25" s="218" t="s">
        <v>408</v>
      </c>
      <c r="L25" s="5"/>
      <c r="N25" s="5"/>
      <c r="O25" s="5"/>
    </row>
    <row r="26" spans="1:15" ht="13.5">
      <c r="A26" s="118" t="s">
        <v>27</v>
      </c>
      <c r="B26" s="16">
        <v>0.584</v>
      </c>
      <c r="C26" s="16"/>
      <c r="D26" s="59">
        <f>CASELOAD!G27</f>
        <v>0</v>
      </c>
      <c r="E26" s="218" t="s">
        <v>408</v>
      </c>
      <c r="G26" s="16" t="s">
        <v>10</v>
      </c>
      <c r="H26" s="16" t="s">
        <v>101</v>
      </c>
      <c r="I26" s="6" t="s">
        <v>101</v>
      </c>
      <c r="J26" s="17" t="s">
        <v>22</v>
      </c>
      <c r="L26" s="5"/>
      <c r="N26" s="5"/>
      <c r="O26" s="5"/>
    </row>
    <row r="27" spans="1:15" ht="13.5">
      <c r="A27" s="118" t="s">
        <v>28</v>
      </c>
      <c r="B27" s="16">
        <v>0.45299999999999996</v>
      </c>
      <c r="C27" s="16">
        <v>0.626</v>
      </c>
      <c r="D27" s="59">
        <f>CASELOAD!G28</f>
        <v>0.15376878295589624</v>
      </c>
      <c r="E27" s="218" t="s">
        <v>408</v>
      </c>
      <c r="G27" s="16" t="s">
        <v>10</v>
      </c>
      <c r="H27" s="16" t="s">
        <v>101</v>
      </c>
      <c r="I27" s="6" t="s">
        <v>101</v>
      </c>
      <c r="J27" s="17" t="s">
        <v>22</v>
      </c>
      <c r="L27" s="5"/>
      <c r="N27" s="5"/>
      <c r="O27" s="5"/>
    </row>
    <row r="28" spans="1:15" ht="13.5">
      <c r="A28" s="118" t="s">
        <v>29</v>
      </c>
      <c r="B28" s="16">
        <v>0.512</v>
      </c>
      <c r="C28" s="16"/>
      <c r="D28" s="59">
        <f>CASELOAD!G29</f>
        <v>0.06365065007446397</v>
      </c>
      <c r="E28" s="218" t="s">
        <v>408</v>
      </c>
      <c r="G28" s="16">
        <v>0.41600000000000004</v>
      </c>
      <c r="H28" s="16"/>
      <c r="I28" s="6">
        <f>CASELOAD!N29</f>
        <v>0.3461512327703359</v>
      </c>
      <c r="J28" s="218" t="s">
        <v>408</v>
      </c>
      <c r="L28" s="5"/>
      <c r="N28" s="5"/>
      <c r="O28" s="63"/>
    </row>
    <row r="29" spans="1:15" ht="13.5">
      <c r="A29" s="118" t="s">
        <v>30</v>
      </c>
      <c r="B29" s="16">
        <v>0.376</v>
      </c>
      <c r="C29" s="16">
        <v>0.848</v>
      </c>
      <c r="D29" s="59">
        <f>CASELOAD!G30</f>
        <v>0.38384929630679143</v>
      </c>
      <c r="E29" s="218" t="s">
        <v>408</v>
      </c>
      <c r="G29" s="16">
        <v>0.385</v>
      </c>
      <c r="H29" s="16">
        <v>0.861</v>
      </c>
      <c r="I29" s="6">
        <f>CASELOAD!N30</f>
        <v>0.7838492963067915</v>
      </c>
      <c r="J29" s="218" t="s">
        <v>408</v>
      </c>
      <c r="L29" s="5"/>
      <c r="N29" s="5"/>
      <c r="O29" s="63"/>
    </row>
    <row r="30" spans="1:15" ht="13.5">
      <c r="A30" s="118" t="s">
        <v>31</v>
      </c>
      <c r="B30" s="16">
        <v>0.324</v>
      </c>
      <c r="C30" s="16"/>
      <c r="D30" s="59">
        <f>CASELOAD!G31</f>
        <v>0.029326514910325785</v>
      </c>
      <c r="E30" s="218" t="s">
        <v>408</v>
      </c>
      <c r="G30" s="16">
        <v>0.43700000000000006</v>
      </c>
      <c r="H30" s="16"/>
      <c r="I30" s="6">
        <f>CASELOAD!N31</f>
        <v>0.08016504934892599</v>
      </c>
      <c r="J30" s="218" t="s">
        <v>408</v>
      </c>
      <c r="L30" s="5"/>
      <c r="N30" s="5"/>
      <c r="O30" s="5"/>
    </row>
    <row r="31" spans="1:15" ht="13.5">
      <c r="A31" s="118" t="s">
        <v>32</v>
      </c>
      <c r="B31" s="16">
        <v>0.387</v>
      </c>
      <c r="C31" s="16"/>
      <c r="D31" s="59">
        <f>CASELOAD!G32</f>
        <v>0</v>
      </c>
      <c r="E31" s="218" t="s">
        <v>408</v>
      </c>
      <c r="G31" s="16">
        <v>0.5720000000000001</v>
      </c>
      <c r="H31" s="16"/>
      <c r="I31" s="6">
        <f>CASELOAD!N32</f>
        <v>0.29222257020565834</v>
      </c>
      <c r="J31" s="218" t="s">
        <v>408</v>
      </c>
      <c r="L31" s="5"/>
      <c r="N31" s="5"/>
      <c r="O31" s="5"/>
    </row>
    <row r="32" spans="1:15" ht="13.5">
      <c r="A32" s="118"/>
      <c r="B32" s="213" t="s">
        <v>101</v>
      </c>
      <c r="C32" s="213"/>
      <c r="D32" s="58" t="s">
        <v>101</v>
      </c>
      <c r="E32" s="219"/>
      <c r="G32" s="214"/>
      <c r="H32" s="213"/>
      <c r="I32" s="9" t="s">
        <v>101</v>
      </c>
      <c r="J32" s="219"/>
      <c r="L32" s="5"/>
      <c r="N32" s="5"/>
      <c r="O32" s="5"/>
    </row>
    <row r="33" spans="1:15" ht="13.5">
      <c r="A33" s="118" t="s">
        <v>33</v>
      </c>
      <c r="B33" s="16">
        <v>0.445</v>
      </c>
      <c r="C33" s="16"/>
      <c r="D33" s="59">
        <f>CASELOAD!G34</f>
        <v>0.019314096063427655</v>
      </c>
      <c r="E33" s="218" t="s">
        <v>408</v>
      </c>
      <c r="G33" s="16">
        <v>0.5820000000000001</v>
      </c>
      <c r="H33" s="16"/>
      <c r="I33" s="6">
        <f>CASELOAD!N34</f>
        <v>0.059138655462184886</v>
      </c>
      <c r="J33" s="218" t="s">
        <v>408</v>
      </c>
      <c r="L33" s="5"/>
      <c r="N33" s="5"/>
      <c r="O33" s="5"/>
    </row>
    <row r="34" spans="1:15" ht="13.5">
      <c r="A34" s="118" t="s">
        <v>34</v>
      </c>
      <c r="B34" s="16">
        <v>0.083</v>
      </c>
      <c r="C34" s="16"/>
      <c r="D34" s="59">
        <f>CASELOAD!G35</f>
        <v>0.062283673092320024</v>
      </c>
      <c r="E34" s="218" t="s">
        <v>408</v>
      </c>
      <c r="G34" s="16" t="s">
        <v>10</v>
      </c>
      <c r="H34" s="16" t="s">
        <v>101</v>
      </c>
      <c r="I34" s="6" t="s">
        <v>101</v>
      </c>
      <c r="J34" s="218" t="s">
        <v>22</v>
      </c>
      <c r="L34" s="5"/>
      <c r="N34" s="5"/>
      <c r="O34" s="63"/>
    </row>
    <row r="35" spans="1:15" ht="13.5">
      <c r="A35" s="118" t="s">
        <v>35</v>
      </c>
      <c r="B35" s="16">
        <v>0.092</v>
      </c>
      <c r="C35" s="16">
        <v>0.609</v>
      </c>
      <c r="D35" s="59">
        <f>CASELOAD!G36</f>
        <v>0.008150557252211144</v>
      </c>
      <c r="E35" s="218" t="s">
        <v>408</v>
      </c>
      <c r="G35" s="16">
        <v>0.129</v>
      </c>
      <c r="H35" s="16">
        <v>0.6970000000000001</v>
      </c>
      <c r="I35" s="6">
        <f>CASELOAD!N36</f>
        <v>0.40815055725221117</v>
      </c>
      <c r="J35" s="218" t="s">
        <v>408</v>
      </c>
      <c r="L35" s="5"/>
      <c r="N35" s="5"/>
      <c r="O35" s="63"/>
    </row>
    <row r="36" spans="1:15" ht="13.5">
      <c r="A36" s="118" t="s">
        <v>36</v>
      </c>
      <c r="B36" s="16">
        <v>0.289</v>
      </c>
      <c r="C36" s="16"/>
      <c r="D36" s="59">
        <f>CASELOAD!G37</f>
        <v>0</v>
      </c>
      <c r="E36" s="218" t="s">
        <v>408</v>
      </c>
      <c r="G36" s="16">
        <v>0.465</v>
      </c>
      <c r="H36" s="16"/>
      <c r="I36" s="6">
        <f>CASELOAD!N37</f>
        <v>0.045988536613536635</v>
      </c>
      <c r="J36" s="218" t="s">
        <v>408</v>
      </c>
      <c r="L36" s="5"/>
      <c r="N36" s="5"/>
      <c r="O36" s="5"/>
    </row>
    <row r="37" spans="1:15" ht="13.5">
      <c r="A37" s="118" t="s">
        <v>37</v>
      </c>
      <c r="B37" s="16">
        <v>0.312</v>
      </c>
      <c r="C37" s="16">
        <v>0.40399999999999997</v>
      </c>
      <c r="D37" s="59">
        <f>CASELOAD!G38</f>
        <v>0.1285995315650184</v>
      </c>
      <c r="E37" s="218" t="s">
        <v>408</v>
      </c>
      <c r="G37" s="16" t="s">
        <v>10</v>
      </c>
      <c r="H37" s="16" t="s">
        <v>101</v>
      </c>
      <c r="I37" s="6" t="s">
        <v>101</v>
      </c>
      <c r="J37" s="17" t="s">
        <v>22</v>
      </c>
      <c r="L37" s="5"/>
      <c r="N37" s="5"/>
      <c r="O37" s="5"/>
    </row>
    <row r="38" spans="1:15" ht="13.5">
      <c r="A38" s="118" t="s">
        <v>38</v>
      </c>
      <c r="B38" s="16">
        <v>0.185</v>
      </c>
      <c r="C38" s="16"/>
      <c r="D38" s="59">
        <f>CASELOAD!G39</f>
        <v>0.1251919611128034</v>
      </c>
      <c r="E38" s="218" t="s">
        <v>408</v>
      </c>
      <c r="G38" s="16" t="s">
        <v>10</v>
      </c>
      <c r="H38" s="16" t="s">
        <v>101</v>
      </c>
      <c r="I38" s="6" t="s">
        <v>101</v>
      </c>
      <c r="J38" s="17" t="s">
        <v>22</v>
      </c>
      <c r="L38" s="5"/>
      <c r="N38" s="5"/>
      <c r="O38" s="5"/>
    </row>
    <row r="39" spans="1:15" ht="13.5">
      <c r="A39" s="118" t="s">
        <v>39</v>
      </c>
      <c r="B39" s="16">
        <v>0.254</v>
      </c>
      <c r="C39" s="16"/>
      <c r="D39" s="59">
        <f>CASELOAD!G40</f>
        <v>0.05675875429736055</v>
      </c>
      <c r="E39" s="218" t="s">
        <v>408</v>
      </c>
      <c r="G39" s="16">
        <v>0.275</v>
      </c>
      <c r="H39" s="16" t="s">
        <v>101</v>
      </c>
      <c r="I39" s="6">
        <f>CASELOAD!N40</f>
        <v>0.4171247357293869</v>
      </c>
      <c r="J39" s="218" t="s">
        <v>409</v>
      </c>
      <c r="L39" s="5"/>
      <c r="N39" s="5"/>
      <c r="O39" s="5"/>
    </row>
    <row r="40" spans="1:15" ht="13.5">
      <c r="A40" s="118" t="s">
        <v>40</v>
      </c>
      <c r="B40" s="16">
        <v>0.379</v>
      </c>
      <c r="C40" s="16">
        <v>0.8420000000000001</v>
      </c>
      <c r="D40" s="59">
        <f>CASELOAD!G41</f>
        <v>0</v>
      </c>
      <c r="E40" s="218" t="s">
        <v>408</v>
      </c>
      <c r="G40" s="16">
        <v>0.5479999999999999</v>
      </c>
      <c r="H40" s="16">
        <v>0.935</v>
      </c>
      <c r="I40" s="6">
        <f>CASELOAD!N41</f>
        <v>0.3402945113788487</v>
      </c>
      <c r="J40" s="218" t="s">
        <v>408</v>
      </c>
      <c r="L40" s="5"/>
      <c r="N40" s="5"/>
      <c r="O40" s="5"/>
    </row>
    <row r="41" spans="1:15" ht="13.5">
      <c r="A41" s="118" t="s">
        <v>41</v>
      </c>
      <c r="B41" s="16">
        <v>0.228</v>
      </c>
      <c r="C41" s="16">
        <v>0.281</v>
      </c>
      <c r="D41" s="59">
        <f>CASELOAD!G42</f>
        <v>0.17566860655201727</v>
      </c>
      <c r="E41" s="218" t="s">
        <v>408</v>
      </c>
      <c r="G41" s="16" t="s">
        <v>10</v>
      </c>
      <c r="H41" s="16"/>
      <c r="I41" s="6" t="s">
        <v>101</v>
      </c>
      <c r="J41" s="17" t="s">
        <v>22</v>
      </c>
      <c r="L41" s="5"/>
      <c r="N41" s="5"/>
      <c r="O41" s="5"/>
    </row>
    <row r="42" spans="1:15" ht="13.5">
      <c r="A42" s="118" t="s">
        <v>42</v>
      </c>
      <c r="B42" s="16">
        <v>0.21600000000000003</v>
      </c>
      <c r="C42" s="16"/>
      <c r="D42" s="59">
        <f>CASELOAD!G43</f>
        <v>0.04109371021135727</v>
      </c>
      <c r="E42" s="218" t="s">
        <v>408</v>
      </c>
      <c r="G42" s="16" t="s">
        <v>10</v>
      </c>
      <c r="H42" s="16"/>
      <c r="I42" s="6" t="s">
        <v>101</v>
      </c>
      <c r="J42" s="17" t="s">
        <v>22</v>
      </c>
      <c r="L42" s="5"/>
      <c r="N42" s="5"/>
      <c r="O42" s="5"/>
    </row>
    <row r="43" spans="1:15" ht="13.5">
      <c r="A43" s="118"/>
      <c r="B43" s="213" t="s">
        <v>101</v>
      </c>
      <c r="C43" s="213"/>
      <c r="D43" s="58" t="s">
        <v>101</v>
      </c>
      <c r="E43" s="219"/>
      <c r="G43" s="214" t="s">
        <v>101</v>
      </c>
      <c r="H43" s="213"/>
      <c r="I43" s="9" t="s">
        <v>101</v>
      </c>
      <c r="J43" s="219"/>
      <c r="L43" s="5"/>
      <c r="N43" s="5"/>
      <c r="O43" s="5"/>
    </row>
    <row r="44" spans="1:15" ht="13.5">
      <c r="A44" s="118" t="s">
        <v>43</v>
      </c>
      <c r="B44" s="16">
        <v>0.326</v>
      </c>
      <c r="C44" s="16">
        <v>0.418</v>
      </c>
      <c r="D44" s="59">
        <f>CASELOAD!G45</f>
        <v>0.023981481481481493</v>
      </c>
      <c r="E44" s="218" t="s">
        <v>408</v>
      </c>
      <c r="G44" s="16">
        <v>0.304</v>
      </c>
      <c r="H44" s="16">
        <v>0.31</v>
      </c>
      <c r="I44" s="6">
        <f>CASELOAD!N45</f>
        <v>0.18057553956834538</v>
      </c>
      <c r="J44" s="218" t="s">
        <v>408</v>
      </c>
      <c r="L44" s="5"/>
      <c r="N44" s="5"/>
      <c r="O44" s="63"/>
    </row>
    <row r="45" spans="1:15" ht="13.5">
      <c r="A45" s="118" t="s">
        <v>44</v>
      </c>
      <c r="B45" s="16">
        <v>0.364</v>
      </c>
      <c r="C45" s="16"/>
      <c r="D45" s="59">
        <f>CASELOAD!G46</f>
        <v>0</v>
      </c>
      <c r="E45" s="218" t="s">
        <v>408</v>
      </c>
      <c r="G45" s="16" t="s">
        <v>10</v>
      </c>
      <c r="H45" s="16"/>
      <c r="I45" s="6" t="s">
        <v>101</v>
      </c>
      <c r="J45" s="17" t="s">
        <v>22</v>
      </c>
      <c r="L45" s="5"/>
      <c r="N45" s="5"/>
      <c r="O45" s="5"/>
    </row>
    <row r="46" spans="1:15" ht="13.5">
      <c r="A46" s="118" t="s">
        <v>45</v>
      </c>
      <c r="B46" s="16">
        <v>0.42700000000000005</v>
      </c>
      <c r="C46" s="16"/>
      <c r="D46" s="59">
        <f>CASELOAD!G47</f>
        <v>0.08282768164750515</v>
      </c>
      <c r="E46" s="218" t="s">
        <v>408</v>
      </c>
      <c r="G46" s="16">
        <v>0.575</v>
      </c>
      <c r="H46" s="16"/>
      <c r="I46" s="6">
        <f>CASELOAD!N47</f>
        <v>0.48282768164750517</v>
      </c>
      <c r="J46" s="218" t="s">
        <v>408</v>
      </c>
      <c r="L46" s="5"/>
      <c r="N46" s="5"/>
      <c r="O46" s="5"/>
    </row>
    <row r="47" spans="1:15" ht="13.5">
      <c r="A47" s="118" t="s">
        <v>46</v>
      </c>
      <c r="B47" s="16">
        <v>0.385</v>
      </c>
      <c r="C47" s="16"/>
      <c r="D47" s="59">
        <f>CASELOAD!G48</f>
        <v>0</v>
      </c>
      <c r="E47" s="218" t="s">
        <v>408</v>
      </c>
      <c r="G47" s="16">
        <v>0.563</v>
      </c>
      <c r="H47" s="16"/>
      <c r="I47" s="6">
        <f>CASELOAD!N48</f>
        <v>0.11818908509555992</v>
      </c>
      <c r="J47" s="218" t="s">
        <v>408</v>
      </c>
      <c r="L47" s="5"/>
      <c r="N47" s="5"/>
      <c r="O47" s="5"/>
    </row>
    <row r="48" spans="1:15" ht="13.5">
      <c r="A48" s="118" t="s">
        <v>47</v>
      </c>
      <c r="B48" s="16">
        <v>0.27399999999999997</v>
      </c>
      <c r="C48" s="16"/>
      <c r="D48" s="59">
        <f>CASELOAD!G49</f>
        <v>0</v>
      </c>
      <c r="E48" s="218" t="s">
        <v>408</v>
      </c>
      <c r="G48" s="16">
        <v>0.467</v>
      </c>
      <c r="H48" s="16"/>
      <c r="I48" s="6">
        <f>CASELOAD!N49</f>
        <v>0.3456537978100169</v>
      </c>
      <c r="J48" s="218" t="s">
        <v>408</v>
      </c>
      <c r="L48" s="5"/>
      <c r="N48" s="5"/>
      <c r="O48" s="5"/>
    </row>
    <row r="49" spans="1:15" ht="13.5">
      <c r="A49" s="118" t="s">
        <v>48</v>
      </c>
      <c r="B49" s="16">
        <v>0.304</v>
      </c>
      <c r="C49" s="16"/>
      <c r="D49" s="59">
        <f>CASELOAD!G50</f>
        <v>0.07510386705017574</v>
      </c>
      <c r="E49" s="218" t="s">
        <v>408</v>
      </c>
      <c r="G49" s="16" t="s">
        <v>10</v>
      </c>
      <c r="H49" s="16"/>
      <c r="I49" s="6" t="s">
        <v>101</v>
      </c>
      <c r="J49" s="17" t="s">
        <v>22</v>
      </c>
      <c r="L49" s="5"/>
      <c r="N49" s="5"/>
      <c r="O49" s="5"/>
    </row>
    <row r="50" spans="1:12" ht="13.5">
      <c r="A50" s="118" t="s">
        <v>49</v>
      </c>
      <c r="B50" s="16">
        <v>0.561</v>
      </c>
      <c r="C50" s="16">
        <v>0.563</v>
      </c>
      <c r="D50" s="59">
        <f>CASELOAD!G51</f>
        <v>0</v>
      </c>
      <c r="E50" s="218" t="s">
        <v>408</v>
      </c>
      <c r="G50" s="16">
        <v>0.6</v>
      </c>
      <c r="H50" s="16">
        <v>0.6</v>
      </c>
      <c r="I50" s="6">
        <f>CASELOAD!N51</f>
        <v>0.07620788270597945</v>
      </c>
      <c r="J50" s="218" t="s">
        <v>408</v>
      </c>
      <c r="L50" s="5"/>
    </row>
    <row r="51" spans="1:12" ht="13.5">
      <c r="A51" s="118" t="s">
        <v>50</v>
      </c>
      <c r="B51" s="16">
        <v>0.267</v>
      </c>
      <c r="C51" s="16"/>
      <c r="D51" s="59">
        <f>CASELOAD!G52</f>
        <v>0.029495050978641135</v>
      </c>
      <c r="E51" s="218" t="s">
        <v>408</v>
      </c>
      <c r="G51" s="16" t="s">
        <v>10</v>
      </c>
      <c r="H51" s="16"/>
      <c r="I51" s="6" t="s">
        <v>101</v>
      </c>
      <c r="J51" s="17" t="s">
        <v>22</v>
      </c>
      <c r="L51" s="5"/>
    </row>
    <row r="52" spans="1:12" ht="13.5">
      <c r="A52" s="118" t="s">
        <v>51</v>
      </c>
      <c r="B52" s="16">
        <v>0.08</v>
      </c>
      <c r="C52" s="16">
        <v>0.611</v>
      </c>
      <c r="D52" s="59">
        <f>CASELOAD!G53</f>
        <v>0</v>
      </c>
      <c r="E52" s="218" t="s">
        <v>408</v>
      </c>
      <c r="G52" s="16">
        <v>0.18899999999999997</v>
      </c>
      <c r="H52" s="16">
        <v>0.5379999999999999</v>
      </c>
      <c r="I52" s="6">
        <f>CASELOAD!N53</f>
        <v>0.3173078896070586</v>
      </c>
      <c r="J52" s="218" t="s">
        <v>408</v>
      </c>
      <c r="L52" s="5"/>
    </row>
    <row r="53" spans="1:12" ht="13.5">
      <c r="A53" s="118" t="s">
        <v>52</v>
      </c>
      <c r="B53" s="16">
        <v>0.10400000000000001</v>
      </c>
      <c r="C53" s="16"/>
      <c r="D53" s="59">
        <f>CASELOAD!G54</f>
        <v>0</v>
      </c>
      <c r="E53" s="218" t="s">
        <v>408</v>
      </c>
      <c r="G53" s="16">
        <v>0.11</v>
      </c>
      <c r="H53" s="16" t="s">
        <v>101</v>
      </c>
      <c r="I53" s="6">
        <f>CASELOAD!N54</f>
        <v>0.03929565533099366</v>
      </c>
      <c r="J53" s="218" t="s">
        <v>408</v>
      </c>
      <c r="L53" s="5"/>
    </row>
    <row r="54" spans="1:12" ht="13.5">
      <c r="A54" s="118"/>
      <c r="B54" s="213" t="s">
        <v>101</v>
      </c>
      <c r="C54" s="213"/>
      <c r="D54" s="58" t="s">
        <v>101</v>
      </c>
      <c r="E54" s="219"/>
      <c r="G54" s="214"/>
      <c r="H54" s="213" t="s">
        <v>254</v>
      </c>
      <c r="I54" s="9" t="s">
        <v>101</v>
      </c>
      <c r="J54" s="219"/>
      <c r="L54" s="5"/>
    </row>
    <row r="55" spans="1:12" ht="13.5">
      <c r="A55" s="118" t="s">
        <v>53</v>
      </c>
      <c r="B55" s="16">
        <v>0.055999999999999994</v>
      </c>
      <c r="C55" s="16"/>
      <c r="D55" s="59">
        <f>CASELOAD!G56</f>
        <v>0</v>
      </c>
      <c r="E55" s="218" t="s">
        <v>408</v>
      </c>
      <c r="G55" s="16" t="s">
        <v>10</v>
      </c>
      <c r="H55" s="16"/>
      <c r="I55" s="6" t="s">
        <v>101</v>
      </c>
      <c r="J55" s="17" t="s">
        <v>22</v>
      </c>
      <c r="L55" s="5"/>
    </row>
    <row r="56" spans="1:12" ht="13.5">
      <c r="A56" s="118" t="s">
        <v>54</v>
      </c>
      <c r="B56" s="16">
        <v>0.24600000000000002</v>
      </c>
      <c r="C56" s="16"/>
      <c r="D56" s="59">
        <f>CASELOAD!G57</f>
        <v>0.22938632062719655</v>
      </c>
      <c r="E56" s="218" t="s">
        <v>408</v>
      </c>
      <c r="G56" s="16">
        <v>0.938</v>
      </c>
      <c r="H56" s="16"/>
      <c r="I56" s="6">
        <f>CASELOAD!N57</f>
        <v>0.6293863206271966</v>
      </c>
      <c r="J56" s="218" t="s">
        <v>408</v>
      </c>
      <c r="L56" s="5"/>
    </row>
    <row r="57" spans="1:12" ht="13.5">
      <c r="A57" s="118" t="s">
        <v>55</v>
      </c>
      <c r="B57" s="16">
        <v>0.302</v>
      </c>
      <c r="C57" s="16">
        <v>0.524</v>
      </c>
      <c r="D57" s="59">
        <f>CASELOAD!G58</f>
        <v>0.006815567941310552</v>
      </c>
      <c r="E57" s="218" t="s">
        <v>408</v>
      </c>
      <c r="G57" s="16">
        <v>0.301</v>
      </c>
      <c r="H57" s="16">
        <v>0.547</v>
      </c>
      <c r="I57" s="6">
        <f>CASELOAD!N58</f>
        <v>0.4068155679413106</v>
      </c>
      <c r="J57" s="218" t="s">
        <v>408</v>
      </c>
      <c r="L57" s="5"/>
    </row>
    <row r="58" spans="1:12" ht="13.5">
      <c r="A58" s="118" t="s">
        <v>56</v>
      </c>
      <c r="B58" s="16">
        <v>0.425</v>
      </c>
      <c r="C58" s="16"/>
      <c r="D58" s="59">
        <f>CASELOAD!G59</f>
        <v>0.09260779163930838</v>
      </c>
      <c r="E58" s="218" t="s">
        <v>408</v>
      </c>
      <c r="G58" s="16" t="s">
        <v>10</v>
      </c>
      <c r="H58" s="16" t="s">
        <v>101</v>
      </c>
      <c r="I58" s="6" t="s">
        <v>101</v>
      </c>
      <c r="J58" s="17" t="s">
        <v>22</v>
      </c>
      <c r="L58" s="5"/>
    </row>
    <row r="59" spans="1:12" ht="13.5">
      <c r="A59" s="118" t="s">
        <v>57</v>
      </c>
      <c r="B59" s="16">
        <v>0.14300000000000002</v>
      </c>
      <c r="C59" s="16">
        <v>0.41200000000000003</v>
      </c>
      <c r="D59" s="59">
        <f>CASELOAD!G60</f>
        <v>0.07803651607072465</v>
      </c>
      <c r="E59" s="218" t="s">
        <v>408</v>
      </c>
      <c r="G59" s="16" t="s">
        <v>10</v>
      </c>
      <c r="H59" s="16" t="s">
        <v>101</v>
      </c>
      <c r="I59" s="6" t="s">
        <v>101</v>
      </c>
      <c r="J59" s="17" t="s">
        <v>22</v>
      </c>
      <c r="L59" s="5"/>
    </row>
    <row r="60" spans="1:12" ht="13.5">
      <c r="A60" s="118" t="s">
        <v>58</v>
      </c>
      <c r="B60" s="16">
        <v>0.21100000000000002</v>
      </c>
      <c r="C60" s="16">
        <v>0.308</v>
      </c>
      <c r="D60" s="59">
        <f>CASELOAD!G61</f>
        <v>0</v>
      </c>
      <c r="E60" s="218" t="s">
        <v>408</v>
      </c>
      <c r="G60" s="16" t="s">
        <v>10</v>
      </c>
      <c r="H60" s="16"/>
      <c r="I60" s="6" t="s">
        <v>101</v>
      </c>
      <c r="J60" s="17" t="s">
        <v>22</v>
      </c>
      <c r="L60" s="5"/>
    </row>
    <row r="61" spans="1:12" ht="13.5">
      <c r="A61" s="118" t="s">
        <v>59</v>
      </c>
      <c r="B61" s="16">
        <v>0.27899999999999997</v>
      </c>
      <c r="C61" s="16"/>
      <c r="D61" s="59">
        <f>CASELOAD!G62</f>
        <v>0.11683085055261894</v>
      </c>
      <c r="E61" s="218" t="s">
        <v>408</v>
      </c>
      <c r="G61" s="16" t="s">
        <v>10</v>
      </c>
      <c r="H61" s="16" t="s">
        <v>101</v>
      </c>
      <c r="I61" s="6" t="s">
        <v>101</v>
      </c>
      <c r="J61" s="17" t="s">
        <v>22</v>
      </c>
      <c r="L61" s="5"/>
    </row>
    <row r="62" spans="1:12" ht="13.5">
      <c r="A62" s="118" t="s">
        <v>360</v>
      </c>
      <c r="B62" s="16">
        <v>0.214</v>
      </c>
      <c r="C62" s="16"/>
      <c r="D62" s="59">
        <f>CASELOAD!G63</f>
        <v>0.08767379124299646</v>
      </c>
      <c r="E62" s="218" t="s">
        <v>408</v>
      </c>
      <c r="G62" s="16">
        <v>0.327</v>
      </c>
      <c r="H62" s="16" t="s">
        <v>101</v>
      </c>
      <c r="I62" s="6">
        <f>CASELOAD!N63</f>
        <v>0.2433237616654702</v>
      </c>
      <c r="J62" s="218" t="s">
        <v>408</v>
      </c>
      <c r="L62" s="5"/>
    </row>
    <row r="63" spans="1:12" ht="13.5">
      <c r="A63" s="118" t="s">
        <v>61</v>
      </c>
      <c r="B63" s="16">
        <v>0.177</v>
      </c>
      <c r="C63" s="16"/>
      <c r="D63" s="59">
        <f>CASELOAD!G64</f>
        <v>0.06479357798165136</v>
      </c>
      <c r="E63" s="218" t="s">
        <v>408</v>
      </c>
      <c r="G63" s="16" t="s">
        <v>10</v>
      </c>
      <c r="H63" s="16"/>
      <c r="I63" s="6" t="s">
        <v>101</v>
      </c>
      <c r="J63" s="17" t="s">
        <v>22</v>
      </c>
      <c r="L63" s="5"/>
    </row>
    <row r="64" spans="1:12" ht="13.5">
      <c r="A64" s="118" t="s">
        <v>62</v>
      </c>
      <c r="B64" s="16">
        <v>0.226</v>
      </c>
      <c r="C64" s="16">
        <v>0.429</v>
      </c>
      <c r="D64" s="59">
        <f>CASELOAD!G65</f>
        <v>0</v>
      </c>
      <c r="E64" s="218" t="s">
        <v>408</v>
      </c>
      <c r="G64" s="16" t="s">
        <v>10</v>
      </c>
      <c r="H64" s="16" t="s">
        <v>101</v>
      </c>
      <c r="I64" s="6" t="s">
        <v>101</v>
      </c>
      <c r="J64" s="17" t="s">
        <v>22</v>
      </c>
      <c r="L64" s="5"/>
    </row>
    <row r="65" spans="1:12" ht="13.5">
      <c r="A65" s="118"/>
      <c r="B65" s="213" t="s">
        <v>101</v>
      </c>
      <c r="C65" s="213"/>
      <c r="D65" s="58" t="s">
        <v>101</v>
      </c>
      <c r="E65" s="219"/>
      <c r="G65" s="214"/>
      <c r="H65" s="213"/>
      <c r="I65" s="9" t="s">
        <v>101</v>
      </c>
      <c r="J65" s="219"/>
      <c r="L65" s="5"/>
    </row>
    <row r="66" spans="1:12" ht="13.5">
      <c r="A66" s="118" t="s">
        <v>63</v>
      </c>
      <c r="B66" s="16">
        <v>0.498</v>
      </c>
      <c r="C66" s="16"/>
      <c r="D66" s="59">
        <f>CASELOAD!G67</f>
        <v>0.07005342303126239</v>
      </c>
      <c r="E66" s="218" t="s">
        <v>408</v>
      </c>
      <c r="G66" s="16">
        <v>0.507</v>
      </c>
      <c r="H66" s="16"/>
      <c r="I66" s="6">
        <f>CASELOAD!N67</f>
        <v>0.4006841728025021</v>
      </c>
      <c r="J66" s="218" t="s">
        <v>408</v>
      </c>
      <c r="L66" s="5"/>
    </row>
    <row r="67" spans="1:12" ht="13.5">
      <c r="A67" s="118" t="s">
        <v>64</v>
      </c>
      <c r="B67" s="16">
        <v>0.192</v>
      </c>
      <c r="C67" s="16"/>
      <c r="D67" s="59">
        <f>CASELOAD!G68</f>
        <v>0</v>
      </c>
      <c r="E67" s="218" t="s">
        <v>408</v>
      </c>
      <c r="G67" s="16">
        <v>0.265</v>
      </c>
      <c r="H67" s="16" t="s">
        <v>101</v>
      </c>
      <c r="I67" s="6">
        <f>CASELOAD!N68</f>
        <v>0.28359502482380317</v>
      </c>
      <c r="J67" s="218" t="s">
        <v>409</v>
      </c>
      <c r="L67" s="5"/>
    </row>
    <row r="68" spans="1:12" ht="13.5">
      <c r="A68" s="118" t="s">
        <v>65</v>
      </c>
      <c r="B68" s="16">
        <v>0.6940000000000001</v>
      </c>
      <c r="C68" s="16"/>
      <c r="D68" s="59">
        <f>CASELOAD!G69</f>
        <v>0</v>
      </c>
      <c r="E68" s="218" t="s">
        <v>408</v>
      </c>
      <c r="G68" s="16">
        <v>0.39299999999999996</v>
      </c>
      <c r="H68" s="16"/>
      <c r="I68" s="6">
        <f>CASELOAD!N69</f>
        <v>0.36259293038167095</v>
      </c>
      <c r="J68" s="218" t="s">
        <v>408</v>
      </c>
      <c r="L68" s="5"/>
    </row>
    <row r="69" spans="1:12" ht="14.25" thickBot="1">
      <c r="A69" s="119" t="s">
        <v>66</v>
      </c>
      <c r="B69" s="73">
        <v>0.8290000000000001</v>
      </c>
      <c r="C69" s="73"/>
      <c r="D69" s="60">
        <f>CASELOAD!G70</f>
        <v>0</v>
      </c>
      <c r="E69" s="220" t="s">
        <v>408</v>
      </c>
      <c r="G69" s="73">
        <v>0.938</v>
      </c>
      <c r="H69" s="73"/>
      <c r="I69" s="71">
        <f>CASELOAD!N70</f>
        <v>0</v>
      </c>
      <c r="J69" s="220" t="s">
        <v>408</v>
      </c>
      <c r="L69" s="5"/>
    </row>
    <row r="71" ht="12.75">
      <c r="A71" s="22" t="s">
        <v>365</v>
      </c>
    </row>
  </sheetData>
  <mergeCells count="5">
    <mergeCell ref="A2:O2"/>
    <mergeCell ref="A3:O3"/>
    <mergeCell ref="A4:O4"/>
    <mergeCell ref="B6:E6"/>
    <mergeCell ref="G6:J6"/>
  </mergeCells>
  <printOptions horizontalCentered="1" verticalCentered="1"/>
  <pageMargins left="0.25" right="0.25" top="0.25" bottom="0.25" header="0" footer="0"/>
  <pageSetup horizontalDpi="600" verticalDpi="60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E1"/>
    </sheetView>
  </sheetViews>
  <sheetFormatPr defaultColWidth="9.140625" defaultRowHeight="12.75"/>
  <cols>
    <col min="1" max="1" width="21.28125" style="0" customWidth="1"/>
    <col min="3" max="3" width="10.421875" style="0" customWidth="1"/>
    <col min="4" max="4" width="16.421875" style="0" customWidth="1"/>
    <col min="5" max="5" width="15.421875" style="0" customWidth="1"/>
    <col min="8" max="8" width="10.28125" style="0" customWidth="1"/>
  </cols>
  <sheetData>
    <row r="1" spans="1:8" ht="12.75">
      <c r="A1" s="242" t="s">
        <v>0</v>
      </c>
      <c r="B1" s="242"/>
      <c r="C1" s="242"/>
      <c r="D1" s="242"/>
      <c r="E1" s="242"/>
      <c r="H1" s="22" t="s">
        <v>401</v>
      </c>
    </row>
    <row r="2" spans="1:5" ht="12.75">
      <c r="A2" s="242" t="s">
        <v>95</v>
      </c>
      <c r="B2" s="242"/>
      <c r="C2" s="242"/>
      <c r="D2" s="242"/>
      <c r="E2" s="242"/>
    </row>
    <row r="3" spans="1:5" ht="12.75">
      <c r="A3" s="242" t="s">
        <v>265</v>
      </c>
      <c r="B3" s="242"/>
      <c r="C3" s="242"/>
      <c r="D3" s="242"/>
      <c r="E3" s="242"/>
    </row>
    <row r="4" spans="1:5" ht="12.75">
      <c r="A4" s="242" t="s">
        <v>354</v>
      </c>
      <c r="B4" s="242"/>
      <c r="C4" s="242"/>
      <c r="D4" s="242"/>
      <c r="E4" s="242"/>
    </row>
    <row r="5" ht="13.5" thickBot="1"/>
    <row r="6" spans="1:5" ht="13.5" thickBot="1">
      <c r="A6" s="258"/>
      <c r="B6" s="243" t="s">
        <v>266</v>
      </c>
      <c r="C6" s="245"/>
      <c r="D6" s="243" t="s">
        <v>343</v>
      </c>
      <c r="E6" s="245"/>
    </row>
    <row r="7" spans="1:5" ht="26.25" thickBot="1">
      <c r="A7" s="259"/>
      <c r="B7" s="187" t="s">
        <v>267</v>
      </c>
      <c r="C7" s="187" t="s">
        <v>268</v>
      </c>
      <c r="D7" s="187" t="s">
        <v>267</v>
      </c>
      <c r="E7" s="187" t="s">
        <v>268</v>
      </c>
    </row>
    <row r="8" spans="1:5" ht="12.75">
      <c r="A8" s="23" t="s">
        <v>269</v>
      </c>
      <c r="B8" s="212">
        <v>0.289</v>
      </c>
      <c r="C8" s="212">
        <v>0.33399999999999996</v>
      </c>
      <c r="D8" s="212">
        <v>0.442</v>
      </c>
      <c r="E8" s="212">
        <v>0.494</v>
      </c>
    </row>
    <row r="9" spans="1:5" ht="12.75">
      <c r="A9" s="24" t="s">
        <v>101</v>
      </c>
      <c r="B9" s="16"/>
      <c r="C9" s="16"/>
      <c r="D9" s="16"/>
      <c r="E9" s="16"/>
    </row>
    <row r="10" spans="1:5" ht="12.75">
      <c r="A10" s="24" t="s">
        <v>270</v>
      </c>
      <c r="B10" s="16">
        <v>0.284</v>
      </c>
      <c r="C10" s="16">
        <v>0.313</v>
      </c>
      <c r="D10" s="16">
        <v>0.444</v>
      </c>
      <c r="E10" s="16">
        <v>0.48100000000000004</v>
      </c>
    </row>
    <row r="11" spans="1:5" ht="12.75">
      <c r="A11" s="24" t="s">
        <v>271</v>
      </c>
      <c r="B11" s="16">
        <v>0.244</v>
      </c>
      <c r="C11" s="16">
        <v>0.285</v>
      </c>
      <c r="D11" s="16">
        <v>0.429</v>
      </c>
      <c r="E11" s="16">
        <v>0.473</v>
      </c>
    </row>
    <row r="12" spans="1:5" ht="12.75">
      <c r="A12" s="24" t="s">
        <v>272</v>
      </c>
      <c r="B12" s="16">
        <v>0.289</v>
      </c>
      <c r="C12" s="16">
        <v>0.349</v>
      </c>
      <c r="D12" s="16">
        <v>0.491</v>
      </c>
      <c r="E12" s="16">
        <v>0.551</v>
      </c>
    </row>
    <row r="13" spans="1:5" ht="12.75">
      <c r="A13" s="24" t="s">
        <v>273</v>
      </c>
      <c r="B13" s="16">
        <v>0.33799999999999997</v>
      </c>
      <c r="C13" s="16">
        <v>0.397</v>
      </c>
      <c r="D13" s="16">
        <v>0.41600000000000004</v>
      </c>
      <c r="E13" s="16">
        <v>0.465</v>
      </c>
    </row>
    <row r="14" spans="1:5" ht="12.75">
      <c r="A14" s="24" t="s">
        <v>274</v>
      </c>
      <c r="B14" s="16">
        <v>0.324</v>
      </c>
      <c r="C14" s="16">
        <v>0.384</v>
      </c>
      <c r="D14" s="16">
        <v>0.46299999999999997</v>
      </c>
      <c r="E14" s="16">
        <v>0.539</v>
      </c>
    </row>
    <row r="15" spans="1:5" ht="12.75">
      <c r="A15" s="24" t="s">
        <v>275</v>
      </c>
      <c r="B15" s="16">
        <v>0.33399999999999996</v>
      </c>
      <c r="C15" s="16">
        <v>0.43200000000000005</v>
      </c>
      <c r="D15" s="16">
        <v>0.442</v>
      </c>
      <c r="E15" s="16">
        <v>0.528</v>
      </c>
    </row>
    <row r="16" spans="1:5" ht="12.75">
      <c r="A16" s="24" t="s">
        <v>276</v>
      </c>
      <c r="B16" s="16">
        <v>0.275</v>
      </c>
      <c r="C16" s="16">
        <v>0.336</v>
      </c>
      <c r="D16" s="16">
        <v>0.401</v>
      </c>
      <c r="E16" s="16">
        <v>0.43799999999999994</v>
      </c>
    </row>
    <row r="17" spans="1:5" ht="12.75">
      <c r="A17" s="24" t="s">
        <v>277</v>
      </c>
      <c r="B17" s="16">
        <v>0.301</v>
      </c>
      <c r="C17" s="16">
        <v>0.368</v>
      </c>
      <c r="D17" s="16">
        <v>0.42100000000000004</v>
      </c>
      <c r="E17" s="16">
        <v>0.5</v>
      </c>
    </row>
    <row r="18" spans="1:5" ht="12.75">
      <c r="A18" s="24" t="s">
        <v>278</v>
      </c>
      <c r="B18" s="16">
        <v>0.226</v>
      </c>
      <c r="C18" s="16">
        <v>0.281</v>
      </c>
      <c r="D18" s="16">
        <v>0.349</v>
      </c>
      <c r="E18" s="16">
        <v>0.36700000000000005</v>
      </c>
    </row>
    <row r="19" spans="1:5" ht="13.5" thickBot="1">
      <c r="A19" s="25" t="s">
        <v>279</v>
      </c>
      <c r="B19" s="73">
        <v>0.295</v>
      </c>
      <c r="C19" s="73">
        <v>0.35</v>
      </c>
      <c r="D19" s="73">
        <v>0.39</v>
      </c>
      <c r="E19" s="73">
        <v>0.42700000000000005</v>
      </c>
    </row>
    <row r="22" spans="1:5" ht="12.75">
      <c r="A22" s="186" t="s">
        <v>280</v>
      </c>
      <c r="B22" s="40"/>
      <c r="C22" s="40"/>
      <c r="D22" s="40"/>
      <c r="E22" s="40"/>
    </row>
    <row r="23" ht="12.75">
      <c r="A23" t="s">
        <v>281</v>
      </c>
    </row>
    <row r="24" ht="12.75">
      <c r="A24" t="s">
        <v>348</v>
      </c>
    </row>
    <row r="25" ht="12.75">
      <c r="A25" t="s">
        <v>282</v>
      </c>
    </row>
    <row r="26" ht="12.75">
      <c r="A26" t="s">
        <v>283</v>
      </c>
    </row>
    <row r="27" ht="12.75">
      <c r="A27" t="s">
        <v>284</v>
      </c>
    </row>
    <row r="28" ht="12.75">
      <c r="A28" t="s">
        <v>285</v>
      </c>
    </row>
    <row r="29" ht="12.75">
      <c r="A29" t="s">
        <v>286</v>
      </c>
    </row>
    <row r="30" ht="12.75">
      <c r="A30" t="s">
        <v>349</v>
      </c>
    </row>
    <row r="31" ht="12.75">
      <c r="A31" t="s">
        <v>350</v>
      </c>
    </row>
    <row r="33" ht="12.75">
      <c r="A33" t="s">
        <v>365</v>
      </c>
    </row>
  </sheetData>
  <mergeCells count="7">
    <mergeCell ref="A6:A7"/>
    <mergeCell ref="B6:C6"/>
    <mergeCell ref="D6:E6"/>
    <mergeCell ref="A1:E1"/>
    <mergeCell ref="A2:E2"/>
    <mergeCell ref="A3:E3"/>
    <mergeCell ref="A4:E4"/>
  </mergeCells>
  <printOptions horizontalCentered="1"/>
  <pageMargins left="0.75" right="0.75" top="1" bottom="1" header="0.5" footer="0.5"/>
  <pageSetup fitToHeight="1" fitToWidth="1" horizontalDpi="600" verticalDpi="600" orientation="portrait" scale="89" r:id="rId1"/>
</worksheet>
</file>

<file path=xl/worksheets/sheet21.xml><?xml version="1.0" encoding="utf-8"?>
<worksheet xmlns="http://schemas.openxmlformats.org/spreadsheetml/2006/main" xmlns:r="http://schemas.openxmlformats.org/officeDocument/2006/relationships">
  <sheetPr>
    <pageSetUpPr fitToPage="1"/>
  </sheetPr>
  <dimension ref="A1:I68"/>
  <sheetViews>
    <sheetView workbookViewId="0" topLeftCell="A1">
      <selection activeCell="A1" sqref="A1:D1"/>
    </sheetView>
  </sheetViews>
  <sheetFormatPr defaultColWidth="9.140625" defaultRowHeight="12.75"/>
  <cols>
    <col min="1" max="1" width="24.8515625" style="0" customWidth="1"/>
    <col min="2" max="2" width="10.7109375" style="0" customWidth="1"/>
    <col min="3" max="3" width="10.421875" style="0" customWidth="1"/>
    <col min="4" max="4" width="10.57421875" style="0" customWidth="1"/>
    <col min="5" max="5" width="8.7109375" style="0" customWidth="1"/>
    <col min="6" max="6" width="9.7109375" style="0" customWidth="1"/>
    <col min="7" max="7" width="8.8515625" style="0" customWidth="1"/>
    <col min="8" max="8" width="8.28125" style="0" customWidth="1"/>
    <col min="9" max="9" width="10.57421875" style="0" customWidth="1"/>
  </cols>
  <sheetData>
    <row r="1" spans="1:9" ht="12.75">
      <c r="A1" s="242" t="s">
        <v>0</v>
      </c>
      <c r="B1" s="242"/>
      <c r="C1" s="242"/>
      <c r="D1" s="242"/>
      <c r="E1" s="172"/>
      <c r="F1" s="172"/>
      <c r="G1" s="172"/>
      <c r="I1" s="22" t="s">
        <v>402</v>
      </c>
    </row>
    <row r="2" spans="1:7" ht="12.75">
      <c r="A2" s="242" t="s">
        <v>342</v>
      </c>
      <c r="B2" s="242"/>
      <c r="C2" s="242"/>
      <c r="D2" s="242"/>
      <c r="E2" s="172"/>
      <c r="F2" s="172"/>
      <c r="G2" s="172"/>
    </row>
    <row r="3" spans="1:7" ht="12.75">
      <c r="A3" s="242" t="s">
        <v>344</v>
      </c>
      <c r="B3" s="242"/>
      <c r="C3" s="242"/>
      <c r="D3" s="242"/>
      <c r="E3" s="172"/>
      <c r="F3" s="172"/>
      <c r="G3" s="172"/>
    </row>
    <row r="4" spans="1:7" ht="12.75">
      <c r="A4" s="242" t="s">
        <v>354</v>
      </c>
      <c r="B4" s="242"/>
      <c r="C4" s="242"/>
      <c r="D4" s="242"/>
      <c r="E4" s="172"/>
      <c r="F4" s="172"/>
      <c r="G4" s="172"/>
    </row>
    <row r="5" ht="13.5" thickBot="1"/>
    <row r="6" spans="1:9" ht="13.5" thickBot="1">
      <c r="A6" s="23"/>
      <c r="B6" s="243" t="s">
        <v>266</v>
      </c>
      <c r="C6" s="245"/>
      <c r="E6" s="260" t="s">
        <v>347</v>
      </c>
      <c r="F6" s="260"/>
      <c r="G6" s="260"/>
      <c r="H6" s="260"/>
      <c r="I6" s="260"/>
    </row>
    <row r="7" spans="1:9" ht="26.25" thickBot="1">
      <c r="A7" s="25" t="s">
        <v>346</v>
      </c>
      <c r="B7" s="187" t="s">
        <v>288</v>
      </c>
      <c r="C7" s="187" t="s">
        <v>289</v>
      </c>
      <c r="E7" s="260"/>
      <c r="F7" s="260"/>
      <c r="G7" s="260"/>
      <c r="H7" s="260"/>
      <c r="I7" s="260"/>
    </row>
    <row r="8" spans="1:9" ht="12.75">
      <c r="A8" s="23" t="s">
        <v>345</v>
      </c>
      <c r="B8" s="212">
        <v>0.28</v>
      </c>
      <c r="C8" s="212">
        <v>0.305</v>
      </c>
      <c r="E8" s="260"/>
      <c r="F8" s="260"/>
      <c r="G8" s="260"/>
      <c r="H8" s="260"/>
      <c r="I8" s="260"/>
    </row>
    <row r="9" spans="1:9" ht="12.75">
      <c r="A9" s="24"/>
      <c r="B9" s="216"/>
      <c r="C9" s="216"/>
      <c r="E9" s="260"/>
      <c r="F9" s="260"/>
      <c r="G9" s="260"/>
      <c r="H9" s="260"/>
      <c r="I9" s="260"/>
    </row>
    <row r="10" spans="1:9" ht="12.75">
      <c r="A10" s="24" t="s">
        <v>290</v>
      </c>
      <c r="B10" s="16">
        <v>0.063</v>
      </c>
      <c r="C10" s="16">
        <v>0.063</v>
      </c>
      <c r="E10" s="188"/>
      <c r="F10" s="188"/>
      <c r="G10" s="188"/>
      <c r="H10" s="188"/>
      <c r="I10" s="188"/>
    </row>
    <row r="11" spans="1:9" ht="12.75">
      <c r="A11" s="24" t="s">
        <v>291</v>
      </c>
      <c r="B11" s="16">
        <v>0.08900000000000001</v>
      </c>
      <c r="C11" s="16">
        <v>0.08900000000000001</v>
      </c>
      <c r="E11" s="188"/>
      <c r="F11" s="188"/>
      <c r="G11" s="188"/>
      <c r="H11" s="188"/>
      <c r="I11" s="188"/>
    </row>
    <row r="12" spans="1:9" ht="12.75">
      <c r="A12" s="24" t="s">
        <v>292</v>
      </c>
      <c r="B12" s="16">
        <v>0.353</v>
      </c>
      <c r="C12" s="16">
        <v>0.353</v>
      </c>
      <c r="E12" s="188"/>
      <c r="F12" s="188"/>
      <c r="G12" s="188"/>
      <c r="H12" s="188"/>
      <c r="I12" s="188"/>
    </row>
    <row r="13" spans="1:9" ht="12.75">
      <c r="A13" s="24" t="s">
        <v>293</v>
      </c>
      <c r="B13" s="16">
        <v>0.106</v>
      </c>
      <c r="C13" s="16">
        <v>0.528</v>
      </c>
      <c r="E13" s="188"/>
      <c r="F13" s="188"/>
      <c r="G13" s="188"/>
      <c r="H13" s="188"/>
      <c r="I13" s="188"/>
    </row>
    <row r="14" spans="1:3" ht="12.75">
      <c r="A14" s="24" t="s">
        <v>294</v>
      </c>
      <c r="B14" s="16">
        <v>0.344</v>
      </c>
      <c r="C14" s="16">
        <v>0.344</v>
      </c>
    </row>
    <row r="15" spans="1:3" ht="12.75">
      <c r="A15" s="24" t="s">
        <v>295</v>
      </c>
      <c r="B15" s="16">
        <v>0.245</v>
      </c>
      <c r="C15" s="16">
        <v>0.254</v>
      </c>
    </row>
    <row r="16" spans="1:3" ht="12.75">
      <c r="A16" s="24" t="s">
        <v>296</v>
      </c>
      <c r="B16" s="16">
        <v>0.5820000000000001</v>
      </c>
      <c r="C16" s="16">
        <v>0.5820000000000001</v>
      </c>
    </row>
    <row r="17" spans="1:3" ht="12.75">
      <c r="A17" s="24" t="s">
        <v>297</v>
      </c>
      <c r="B17" s="16">
        <v>0.6659999999999999</v>
      </c>
      <c r="C17" s="16">
        <v>0.669</v>
      </c>
    </row>
    <row r="18" spans="1:3" ht="12.75">
      <c r="A18" s="24" t="s">
        <v>298</v>
      </c>
      <c r="B18" s="16">
        <v>0.402</v>
      </c>
      <c r="C18" s="16">
        <v>0.40399999999999997</v>
      </c>
    </row>
    <row r="19" spans="1:3" ht="12.75">
      <c r="A19" s="24" t="s">
        <v>299</v>
      </c>
      <c r="B19" s="16">
        <v>0.644</v>
      </c>
      <c r="C19" s="16">
        <v>0.645</v>
      </c>
    </row>
    <row r="20" spans="1:3" ht="12.75">
      <c r="A20" s="24"/>
      <c r="B20" s="216" t="s">
        <v>101</v>
      </c>
      <c r="C20" s="216" t="s">
        <v>101</v>
      </c>
    </row>
    <row r="21" spans="1:3" ht="12.75">
      <c r="A21" s="24" t="s">
        <v>300</v>
      </c>
      <c r="B21" s="16">
        <v>0.214</v>
      </c>
      <c r="C21" s="16">
        <v>0.258</v>
      </c>
    </row>
    <row r="22" spans="1:3" ht="12.75">
      <c r="A22" s="24" t="s">
        <v>301</v>
      </c>
      <c r="B22" s="16">
        <v>0.349</v>
      </c>
      <c r="C22" s="16">
        <v>0.349</v>
      </c>
    </row>
    <row r="23" spans="1:3" ht="12.75">
      <c r="A23" s="24" t="s">
        <v>302</v>
      </c>
      <c r="B23" s="16">
        <v>0.263</v>
      </c>
      <c r="C23" s="16">
        <v>0.2633</v>
      </c>
    </row>
    <row r="24" spans="1:3" ht="12.75">
      <c r="A24" s="24" t="s">
        <v>303</v>
      </c>
      <c r="B24" s="16">
        <v>0.32799999999999996</v>
      </c>
      <c r="C24" s="16">
        <v>0.32799999999999996</v>
      </c>
    </row>
    <row r="25" spans="1:3" ht="12.75">
      <c r="A25" s="24" t="s">
        <v>304</v>
      </c>
      <c r="B25" s="16">
        <v>0.198</v>
      </c>
      <c r="C25" s="16">
        <v>0.265</v>
      </c>
    </row>
    <row r="26" spans="1:3" ht="12.75">
      <c r="A26" s="24" t="s">
        <v>305</v>
      </c>
      <c r="B26" s="16">
        <v>0.214</v>
      </c>
      <c r="C26" s="16">
        <v>0.214</v>
      </c>
    </row>
    <row r="27" spans="1:3" ht="12.75">
      <c r="A27" s="24" t="s">
        <v>306</v>
      </c>
      <c r="B27" s="16">
        <v>0.27</v>
      </c>
      <c r="C27" s="16">
        <v>0.27</v>
      </c>
    </row>
    <row r="28" spans="1:3" ht="12.75">
      <c r="A28" s="24" t="s">
        <v>307</v>
      </c>
      <c r="B28" s="16">
        <v>0.21600000000000003</v>
      </c>
      <c r="C28" s="16">
        <v>0.32</v>
      </c>
    </row>
    <row r="29" spans="1:3" ht="12.75">
      <c r="A29" s="24" t="s">
        <v>308</v>
      </c>
      <c r="B29" s="16">
        <v>0.397</v>
      </c>
      <c r="C29" s="16">
        <v>0.586</v>
      </c>
    </row>
    <row r="30" spans="1:3" ht="12.75">
      <c r="A30" s="24" t="s">
        <v>309</v>
      </c>
      <c r="B30" s="16">
        <v>0.223</v>
      </c>
      <c r="C30" s="16">
        <v>0.32</v>
      </c>
    </row>
    <row r="31" spans="1:3" ht="12.75">
      <c r="A31" s="24"/>
      <c r="B31" s="216" t="s">
        <v>101</v>
      </c>
      <c r="C31" s="216" t="s">
        <v>101</v>
      </c>
    </row>
    <row r="32" spans="1:3" ht="12.75">
      <c r="A32" s="24" t="s">
        <v>310</v>
      </c>
      <c r="B32" s="16">
        <v>0.19899999999999998</v>
      </c>
      <c r="C32" s="16">
        <v>0.19899999999999998</v>
      </c>
    </row>
    <row r="33" spans="1:3" ht="12.75">
      <c r="A33" s="24" t="s">
        <v>311</v>
      </c>
      <c r="B33" s="16">
        <v>0.17</v>
      </c>
      <c r="C33" s="16">
        <v>0.23199999999999998</v>
      </c>
    </row>
    <row r="34" spans="1:3" ht="12.75">
      <c r="A34" s="24" t="s">
        <v>312</v>
      </c>
      <c r="B34" s="16">
        <v>0.308</v>
      </c>
      <c r="C34" s="16">
        <v>0.308</v>
      </c>
    </row>
    <row r="35" spans="1:3" ht="12.75">
      <c r="A35" s="24" t="s">
        <v>313</v>
      </c>
      <c r="B35" s="16">
        <v>0.319</v>
      </c>
      <c r="C35" s="16">
        <v>0.319</v>
      </c>
    </row>
    <row r="36" spans="1:3" ht="12.75">
      <c r="A36" s="24" t="s">
        <v>314</v>
      </c>
      <c r="B36" s="16">
        <v>0.7070000000000001</v>
      </c>
      <c r="C36" s="16">
        <v>0.7070000000000001</v>
      </c>
    </row>
    <row r="37" spans="1:3" ht="12.75">
      <c r="A37" s="24" t="s">
        <v>315</v>
      </c>
      <c r="B37" s="16">
        <v>0.312</v>
      </c>
      <c r="C37" s="16">
        <v>0.405</v>
      </c>
    </row>
    <row r="38" spans="1:3" ht="12.75">
      <c r="A38" s="24" t="s">
        <v>316</v>
      </c>
      <c r="B38" s="16">
        <v>0.381</v>
      </c>
      <c r="C38" s="16">
        <v>0.381</v>
      </c>
    </row>
    <row r="39" spans="1:3" ht="12.75">
      <c r="A39" s="24" t="s">
        <v>317</v>
      </c>
      <c r="B39" s="16">
        <v>0.322</v>
      </c>
      <c r="C39" s="16">
        <v>0.322</v>
      </c>
    </row>
    <row r="40" spans="1:3" ht="12.75">
      <c r="A40" s="24" t="s">
        <v>46</v>
      </c>
      <c r="B40" s="16">
        <v>0.39</v>
      </c>
      <c r="C40" s="16">
        <v>0.39</v>
      </c>
    </row>
    <row r="41" spans="1:3" ht="12.75">
      <c r="A41" s="24" t="s">
        <v>318</v>
      </c>
      <c r="B41" s="16">
        <v>0.366</v>
      </c>
      <c r="C41" s="16">
        <v>0.366</v>
      </c>
    </row>
    <row r="42" spans="1:3" ht="12.75">
      <c r="A42" s="24"/>
      <c r="B42" s="216" t="s">
        <v>101</v>
      </c>
      <c r="C42" s="216" t="s">
        <v>101</v>
      </c>
    </row>
    <row r="43" spans="1:3" ht="12.75">
      <c r="A43" s="24" t="s">
        <v>319</v>
      </c>
      <c r="B43" s="16">
        <v>0.231</v>
      </c>
      <c r="C43" s="16">
        <v>0.449</v>
      </c>
    </row>
    <row r="44" spans="1:3" ht="12.75">
      <c r="A44" s="24" t="s">
        <v>320</v>
      </c>
      <c r="B44" s="16">
        <v>0.294</v>
      </c>
      <c r="C44" s="16">
        <v>0.294</v>
      </c>
    </row>
    <row r="45" spans="1:3" ht="12.75">
      <c r="A45" s="24" t="s">
        <v>321</v>
      </c>
      <c r="B45" s="16">
        <v>0.536</v>
      </c>
      <c r="C45" s="16">
        <v>0.536</v>
      </c>
    </row>
    <row r="46" spans="1:3" ht="12.75">
      <c r="A46" s="24" t="s">
        <v>322</v>
      </c>
      <c r="B46" s="16">
        <v>0.35</v>
      </c>
      <c r="C46" s="16">
        <v>0.35</v>
      </c>
    </row>
    <row r="47" spans="1:3" ht="12.75">
      <c r="A47" s="24" t="s">
        <v>323</v>
      </c>
      <c r="B47" s="16">
        <v>0.136</v>
      </c>
      <c r="C47" s="16">
        <v>0.136</v>
      </c>
    </row>
    <row r="48" spans="1:3" ht="12.75">
      <c r="A48" s="24" t="s">
        <v>324</v>
      </c>
      <c r="B48" s="16">
        <v>0.259</v>
      </c>
      <c r="C48" s="16">
        <v>0.259</v>
      </c>
    </row>
    <row r="49" spans="1:3" ht="12.75">
      <c r="A49" s="24" t="s">
        <v>325</v>
      </c>
      <c r="B49" s="16">
        <v>0.099</v>
      </c>
      <c r="C49" s="16">
        <v>0.099</v>
      </c>
    </row>
    <row r="50" spans="1:3" ht="12.75">
      <c r="A50" s="24" t="s">
        <v>326</v>
      </c>
      <c r="B50" s="16">
        <v>0.213</v>
      </c>
      <c r="C50" s="16">
        <v>0.488</v>
      </c>
    </row>
    <row r="51" spans="1:3" ht="12.75">
      <c r="A51" s="24" t="s">
        <v>327</v>
      </c>
      <c r="B51" s="16">
        <v>0.243</v>
      </c>
      <c r="C51" s="16">
        <v>0.243</v>
      </c>
    </row>
    <row r="52" spans="1:3" ht="12.75">
      <c r="A52" s="24" t="s">
        <v>328</v>
      </c>
      <c r="B52" s="16">
        <v>0.358</v>
      </c>
      <c r="C52" s="16">
        <v>0.358</v>
      </c>
    </row>
    <row r="53" spans="1:3" ht="12.75">
      <c r="A53" s="24"/>
      <c r="B53" s="216" t="s">
        <v>101</v>
      </c>
      <c r="C53" s="216" t="s">
        <v>101</v>
      </c>
    </row>
    <row r="54" spans="1:3" ht="12.75">
      <c r="A54" s="24" t="s">
        <v>329</v>
      </c>
      <c r="B54" s="16">
        <v>0.37</v>
      </c>
      <c r="C54" s="16">
        <v>0.37</v>
      </c>
    </row>
    <row r="55" spans="1:3" ht="12.75">
      <c r="A55" s="24" t="s">
        <v>330</v>
      </c>
      <c r="B55" s="16">
        <v>0.275</v>
      </c>
      <c r="C55" s="16">
        <v>0.275</v>
      </c>
    </row>
    <row r="56" spans="1:3" ht="12.75">
      <c r="A56" s="24" t="s">
        <v>331</v>
      </c>
      <c r="B56" s="16">
        <v>0.252</v>
      </c>
      <c r="C56" s="16">
        <v>0.252</v>
      </c>
    </row>
    <row r="57" spans="1:3" ht="12.75">
      <c r="A57" s="24" t="s">
        <v>332</v>
      </c>
      <c r="B57" s="16">
        <v>0.285</v>
      </c>
      <c r="C57" s="16">
        <v>0.285</v>
      </c>
    </row>
    <row r="58" spans="1:3" ht="12.75">
      <c r="A58" s="24" t="s">
        <v>333</v>
      </c>
      <c r="B58" s="16">
        <v>0.284</v>
      </c>
      <c r="C58" s="16">
        <v>0.43700000000000006</v>
      </c>
    </row>
    <row r="59" spans="1:3" ht="12.75">
      <c r="A59" s="24" t="s">
        <v>334</v>
      </c>
      <c r="B59" s="16">
        <v>0.23399999999999999</v>
      </c>
      <c r="C59" s="16">
        <v>0.23399999999999999</v>
      </c>
    </row>
    <row r="60" spans="1:3" ht="12.75">
      <c r="A60" s="24" t="s">
        <v>335</v>
      </c>
      <c r="B60" s="16">
        <v>0.228</v>
      </c>
      <c r="C60" s="16">
        <v>0.228</v>
      </c>
    </row>
    <row r="61" spans="1:3" ht="12.75">
      <c r="A61" s="24" t="s">
        <v>336</v>
      </c>
      <c r="B61" s="16">
        <v>0.29600000000000004</v>
      </c>
      <c r="C61" s="16">
        <v>0.29600000000000004</v>
      </c>
    </row>
    <row r="62" spans="1:3" ht="12.75">
      <c r="A62" s="24" t="s">
        <v>337</v>
      </c>
      <c r="B62" s="16">
        <v>0.045</v>
      </c>
      <c r="C62" s="16">
        <v>0.045</v>
      </c>
    </row>
    <row r="63" spans="1:3" ht="12.75">
      <c r="A63" s="24" t="s">
        <v>338</v>
      </c>
      <c r="B63" s="16">
        <v>0.48</v>
      </c>
      <c r="C63" s="16">
        <v>0.48</v>
      </c>
    </row>
    <row r="64" spans="1:3" ht="12.75">
      <c r="A64" s="24"/>
      <c r="B64" s="216" t="s">
        <v>101</v>
      </c>
      <c r="C64" s="216" t="s">
        <v>101</v>
      </c>
    </row>
    <row r="65" spans="1:3" ht="12.75">
      <c r="A65" s="24" t="s">
        <v>339</v>
      </c>
      <c r="B65" s="16">
        <v>0.268</v>
      </c>
      <c r="C65" s="16">
        <v>0.268</v>
      </c>
    </row>
    <row r="66" spans="1:3" ht="13.5" thickBot="1">
      <c r="A66" s="25" t="s">
        <v>340</v>
      </c>
      <c r="B66" s="73">
        <v>0.154</v>
      </c>
      <c r="C66" s="73">
        <v>0.166</v>
      </c>
    </row>
    <row r="68" ht="12.75">
      <c r="A68" t="s">
        <v>363</v>
      </c>
    </row>
  </sheetData>
  <mergeCells count="6">
    <mergeCell ref="A4:D4"/>
    <mergeCell ref="E6:I9"/>
    <mergeCell ref="B6:C6"/>
    <mergeCell ref="A1:D1"/>
    <mergeCell ref="A2:D2"/>
    <mergeCell ref="A3:D3"/>
  </mergeCells>
  <printOptions/>
  <pageMargins left="0.75" right="0.75" top="1" bottom="1"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workbookViewId="0" topLeftCell="A1">
      <selection activeCell="A4" sqref="A4:I4"/>
    </sheetView>
  </sheetViews>
  <sheetFormatPr defaultColWidth="9.140625" defaultRowHeight="12.75"/>
  <cols>
    <col min="1" max="1" width="17.7109375" style="0" customWidth="1"/>
    <col min="4" max="4" width="17.140625" style="0" customWidth="1"/>
    <col min="5" max="5" width="12.28125" style="0" customWidth="1"/>
    <col min="8" max="8" width="16.140625" style="0" customWidth="1"/>
    <col min="9" max="9" width="13.421875" style="0" customWidth="1"/>
  </cols>
  <sheetData>
    <row r="1" ht="12.75">
      <c r="I1" s="22" t="s">
        <v>215</v>
      </c>
    </row>
    <row r="2" spans="1:9" ht="15.75">
      <c r="A2" s="227" t="s">
        <v>0</v>
      </c>
      <c r="B2" s="227"/>
      <c r="C2" s="227"/>
      <c r="D2" s="227"/>
      <c r="E2" s="227"/>
      <c r="F2" s="227"/>
      <c r="G2" s="227"/>
      <c r="H2" s="227"/>
      <c r="I2" s="227"/>
    </row>
    <row r="3" spans="1:9" ht="15.75">
      <c r="A3" s="227" t="s">
        <v>414</v>
      </c>
      <c r="B3" s="227"/>
      <c r="C3" s="227"/>
      <c r="D3" s="227"/>
      <c r="E3" s="227"/>
      <c r="F3" s="227"/>
      <c r="G3" s="227"/>
      <c r="H3" s="227"/>
      <c r="I3" s="227"/>
    </row>
    <row r="4" spans="1:9" ht="15.75">
      <c r="A4" s="227" t="s">
        <v>357</v>
      </c>
      <c r="B4" s="227"/>
      <c r="C4" s="227"/>
      <c r="D4" s="227"/>
      <c r="E4" s="227"/>
      <c r="F4" s="227"/>
      <c r="G4" s="227"/>
      <c r="H4" s="227"/>
      <c r="I4" s="227"/>
    </row>
    <row r="5" ht="13.5" thickBot="1"/>
    <row r="6" spans="1:9" ht="16.5" thickBot="1">
      <c r="A6" s="7"/>
      <c r="B6" s="228" t="s">
        <v>208</v>
      </c>
      <c r="C6" s="229"/>
      <c r="D6" s="229"/>
      <c r="E6" s="221"/>
      <c r="F6" s="228" t="s">
        <v>209</v>
      </c>
      <c r="G6" s="229"/>
      <c r="H6" s="229"/>
      <c r="I6" s="221"/>
    </row>
    <row r="7" spans="1:9" ht="15.75">
      <c r="A7" s="10"/>
      <c r="B7" s="38" t="s">
        <v>252</v>
      </c>
      <c r="C7" s="38" t="s">
        <v>356</v>
      </c>
      <c r="D7" s="7"/>
      <c r="E7" s="156" t="s">
        <v>210</v>
      </c>
      <c r="F7" s="38" t="s">
        <v>252</v>
      </c>
      <c r="G7" s="38" t="s">
        <v>356</v>
      </c>
      <c r="H7" s="7"/>
      <c r="I7" s="156" t="s">
        <v>210</v>
      </c>
    </row>
    <row r="8" spans="1:9" ht="16.5" thickBot="1">
      <c r="A8" s="15" t="s">
        <v>3</v>
      </c>
      <c r="B8" s="15" t="s">
        <v>96</v>
      </c>
      <c r="C8" s="15" t="s">
        <v>96</v>
      </c>
      <c r="D8" s="157" t="s">
        <v>211</v>
      </c>
      <c r="E8" s="157" t="s">
        <v>104</v>
      </c>
      <c r="F8" s="15" t="s">
        <v>96</v>
      </c>
      <c r="G8" s="15" t="s">
        <v>96</v>
      </c>
      <c r="H8" s="157" t="s">
        <v>211</v>
      </c>
      <c r="I8" s="157" t="s">
        <v>104</v>
      </c>
    </row>
    <row r="9" spans="1:9" ht="12.75">
      <c r="A9" s="118" t="s">
        <v>7</v>
      </c>
      <c r="B9" s="212">
        <v>0.344</v>
      </c>
      <c r="C9" s="212">
        <f>FINAL!B9</f>
        <v>0.33399999999999996</v>
      </c>
      <c r="D9" s="212">
        <f>C9-B9</f>
        <v>-0.010000000000000009</v>
      </c>
      <c r="E9" s="212">
        <f>D9/B9</f>
        <v>-0.029069767441860492</v>
      </c>
      <c r="F9" s="212">
        <v>0.511</v>
      </c>
      <c r="G9" s="212">
        <f>FINAL!G9</f>
        <v>0.494</v>
      </c>
      <c r="H9" s="212">
        <f>G9-F9</f>
        <v>-0.017000000000000015</v>
      </c>
      <c r="I9" s="212">
        <f>H9/F9</f>
        <v>-0.03326810176125247</v>
      </c>
    </row>
    <row r="10" spans="1:9" ht="12.75">
      <c r="A10" s="118"/>
      <c r="B10" s="213"/>
      <c r="C10" s="213"/>
      <c r="D10" s="213"/>
      <c r="E10" s="55"/>
      <c r="F10" s="213" t="s">
        <v>101</v>
      </c>
      <c r="G10" s="213" t="s">
        <v>101</v>
      </c>
      <c r="H10" s="214" t="s">
        <v>101</v>
      </c>
      <c r="I10" s="214" t="s">
        <v>101</v>
      </c>
    </row>
    <row r="11" spans="1:9" ht="12.75">
      <c r="A11" s="118" t="s">
        <v>8</v>
      </c>
      <c r="B11" s="16">
        <v>0.389</v>
      </c>
      <c r="C11" s="16">
        <f>FINAL!B11</f>
        <v>0.373</v>
      </c>
      <c r="D11" s="16">
        <f aca="true" t="shared" si="0" ref="D11:D69">C11-B11</f>
        <v>-0.016000000000000014</v>
      </c>
      <c r="E11" s="16">
        <f aca="true" t="shared" si="1" ref="E11:E69">D11/B11</f>
        <v>-0.04113110539845762</v>
      </c>
      <c r="F11" s="16" t="s">
        <v>10</v>
      </c>
      <c r="G11" s="16" t="s">
        <v>10</v>
      </c>
      <c r="H11" s="16"/>
      <c r="I11" s="16" t="s">
        <v>101</v>
      </c>
    </row>
    <row r="12" spans="1:9" ht="12.75">
      <c r="A12" s="118" t="s">
        <v>9</v>
      </c>
      <c r="B12" s="16">
        <v>0.434</v>
      </c>
      <c r="C12" s="16">
        <f>FINAL!B12</f>
        <v>0.396</v>
      </c>
      <c r="D12" s="16">
        <f t="shared" si="0"/>
        <v>-0.03799999999999998</v>
      </c>
      <c r="E12" s="16">
        <f t="shared" si="1"/>
        <v>-0.0875576036866359</v>
      </c>
      <c r="F12" s="16">
        <v>0.51</v>
      </c>
      <c r="G12" s="16">
        <f>FINAL!G12</f>
        <v>0.445</v>
      </c>
      <c r="H12" s="16">
        <f>G12-F12</f>
        <v>-0.065</v>
      </c>
      <c r="I12" s="16">
        <f aca="true" t="shared" si="2" ref="I12:I69">H12/F12</f>
        <v>-0.12745098039215685</v>
      </c>
    </row>
    <row r="13" spans="1:9" ht="12.75">
      <c r="A13" s="118" t="s">
        <v>12</v>
      </c>
      <c r="B13" s="16">
        <v>0.32899999999999996</v>
      </c>
      <c r="C13" s="16">
        <f>FINAL!B13</f>
        <v>0.259</v>
      </c>
      <c r="D13" s="16">
        <f t="shared" si="0"/>
        <v>-0.06999999999999995</v>
      </c>
      <c r="E13" s="16">
        <f t="shared" si="1"/>
        <v>-0.2127659574468084</v>
      </c>
      <c r="F13" s="16">
        <v>0.602</v>
      </c>
      <c r="G13" s="16">
        <f>FINAL!G13</f>
        <v>0.522</v>
      </c>
      <c r="H13" s="16">
        <f aca="true" t="shared" si="3" ref="H13:H69">G13-F13</f>
        <v>-0.07999999999999996</v>
      </c>
      <c r="I13" s="16">
        <f t="shared" si="2"/>
        <v>-0.1328903654485049</v>
      </c>
    </row>
    <row r="14" spans="1:9" ht="12.75">
      <c r="A14" s="118" t="s">
        <v>14</v>
      </c>
      <c r="B14" s="16">
        <v>0.21899999999999997</v>
      </c>
      <c r="C14" s="16">
        <f>FINAL!B14</f>
        <v>0.214</v>
      </c>
      <c r="D14" s="16">
        <f t="shared" si="0"/>
        <v>-0.004999999999999977</v>
      </c>
      <c r="E14" s="16">
        <f t="shared" si="1"/>
        <v>-0.0228310502283104</v>
      </c>
      <c r="F14" s="16">
        <v>0.225</v>
      </c>
      <c r="G14" s="16">
        <f>FINAL!G14</f>
        <v>0.244</v>
      </c>
      <c r="H14" s="16">
        <f t="shared" si="3"/>
        <v>0.01899999999999999</v>
      </c>
      <c r="I14" s="16">
        <f t="shared" si="2"/>
        <v>0.08444444444444439</v>
      </c>
    </row>
    <row r="15" spans="1:9" ht="12.75">
      <c r="A15" s="118" t="s">
        <v>15</v>
      </c>
      <c r="B15" s="16">
        <v>0.259</v>
      </c>
      <c r="C15" s="16">
        <f>FINAL!B15</f>
        <v>0.273</v>
      </c>
      <c r="D15" s="16">
        <f t="shared" si="0"/>
        <v>0.014000000000000012</v>
      </c>
      <c r="E15" s="16">
        <f t="shared" si="1"/>
        <v>0.0540540540540541</v>
      </c>
      <c r="F15" s="16" t="s">
        <v>10</v>
      </c>
      <c r="G15" s="16" t="s">
        <v>10</v>
      </c>
      <c r="H15" s="16" t="s">
        <v>101</v>
      </c>
      <c r="I15" s="16" t="s">
        <v>101</v>
      </c>
    </row>
    <row r="16" spans="1:9" ht="12.75">
      <c r="A16" s="118" t="s">
        <v>17</v>
      </c>
      <c r="B16" s="16">
        <v>0.382</v>
      </c>
      <c r="C16" s="16">
        <f>FINAL!B16</f>
        <v>0.359</v>
      </c>
      <c r="D16" s="16">
        <f t="shared" si="0"/>
        <v>-0.02300000000000002</v>
      </c>
      <c r="E16" s="16">
        <f t="shared" si="1"/>
        <v>-0.06020942408376968</v>
      </c>
      <c r="F16" s="16">
        <v>0.44799999999999995</v>
      </c>
      <c r="G16" s="16">
        <f>FINAL!G16</f>
        <v>0.456</v>
      </c>
      <c r="H16" s="16">
        <f t="shared" si="3"/>
        <v>0.008000000000000063</v>
      </c>
      <c r="I16" s="16">
        <f t="shared" si="2"/>
        <v>0.017857142857143</v>
      </c>
    </row>
    <row r="17" spans="1:9" ht="12.75">
      <c r="A17" s="118" t="s">
        <v>18</v>
      </c>
      <c r="B17" s="16">
        <v>0.406</v>
      </c>
      <c r="C17" s="16">
        <f>FINAL!B17</f>
        <v>0.266</v>
      </c>
      <c r="D17" s="16">
        <f t="shared" si="0"/>
        <v>-0.14</v>
      </c>
      <c r="E17" s="16">
        <f t="shared" si="1"/>
        <v>-0.3448275862068966</v>
      </c>
      <c r="F17" s="16" t="s">
        <v>10</v>
      </c>
      <c r="G17" s="16" t="s">
        <v>10</v>
      </c>
      <c r="H17" s="16" t="s">
        <v>101</v>
      </c>
      <c r="I17" s="16" t="s">
        <v>101</v>
      </c>
    </row>
    <row r="18" spans="1:9" ht="12.75">
      <c r="A18" s="118" t="s">
        <v>19</v>
      </c>
      <c r="B18" s="16">
        <v>0.24600000000000002</v>
      </c>
      <c r="C18" s="16">
        <f>FINAL!B18</f>
        <v>0.258</v>
      </c>
      <c r="D18" s="16">
        <f t="shared" si="0"/>
        <v>0.011999999999999983</v>
      </c>
      <c r="E18" s="16">
        <f t="shared" si="1"/>
        <v>0.048780487804877974</v>
      </c>
      <c r="F18" s="16" t="s">
        <v>10</v>
      </c>
      <c r="G18" s="16" t="s">
        <v>10</v>
      </c>
      <c r="H18" s="16" t="s">
        <v>101</v>
      </c>
      <c r="I18" s="16" t="s">
        <v>101</v>
      </c>
    </row>
    <row r="19" spans="1:9" ht="12.75">
      <c r="A19" s="118" t="s">
        <v>20</v>
      </c>
      <c r="B19" s="16">
        <v>0.203</v>
      </c>
      <c r="C19" s="16">
        <f>FINAL!B19</f>
        <v>0.16399999999999998</v>
      </c>
      <c r="D19" s="16">
        <f t="shared" si="0"/>
        <v>-0.039000000000000035</v>
      </c>
      <c r="E19" s="16">
        <f t="shared" si="1"/>
        <v>-0.19211822660098538</v>
      </c>
      <c r="F19" s="16">
        <v>0.292</v>
      </c>
      <c r="G19" s="16">
        <f>FINAL!G19</f>
        <v>0.134</v>
      </c>
      <c r="H19" s="16">
        <f t="shared" si="3"/>
        <v>-0.15799999999999997</v>
      </c>
      <c r="I19" s="16">
        <f t="shared" si="2"/>
        <v>-0.5410958904109588</v>
      </c>
    </row>
    <row r="20" spans="1:9" ht="12.75">
      <c r="A20" s="118" t="s">
        <v>21</v>
      </c>
      <c r="B20" s="16">
        <v>0.299</v>
      </c>
      <c r="C20" s="16">
        <f>FINAL!B20</f>
        <v>0.304</v>
      </c>
      <c r="D20" s="16">
        <f t="shared" si="0"/>
        <v>0.0050000000000000044</v>
      </c>
      <c r="E20" s="16">
        <f t="shared" si="1"/>
        <v>0.01672240802675587</v>
      </c>
      <c r="F20" s="16" t="s">
        <v>10</v>
      </c>
      <c r="G20" s="16" t="s">
        <v>10</v>
      </c>
      <c r="H20" s="16" t="s">
        <v>101</v>
      </c>
      <c r="I20" s="16" t="s">
        <v>101</v>
      </c>
    </row>
    <row r="21" spans="1:9" ht="12.75">
      <c r="A21" s="118"/>
      <c r="B21" s="213" t="s">
        <v>101</v>
      </c>
      <c r="C21" s="213" t="s">
        <v>101</v>
      </c>
      <c r="D21" s="213"/>
      <c r="E21" s="215" t="s">
        <v>101</v>
      </c>
      <c r="F21" s="213" t="s">
        <v>101</v>
      </c>
      <c r="G21" s="213"/>
      <c r="H21" s="214" t="s">
        <v>101</v>
      </c>
      <c r="I21" s="214" t="s">
        <v>101</v>
      </c>
    </row>
    <row r="22" spans="1:9" ht="12.75">
      <c r="A22" s="118" t="s">
        <v>23</v>
      </c>
      <c r="B22" s="16">
        <v>0.087</v>
      </c>
      <c r="C22" s="16">
        <f>FINAL!B22</f>
        <v>0.08199999999999999</v>
      </c>
      <c r="D22" s="16">
        <f t="shared" si="0"/>
        <v>-0.0050000000000000044</v>
      </c>
      <c r="E22" s="16">
        <f t="shared" si="1"/>
        <v>-0.05747126436781615</v>
      </c>
      <c r="F22" s="16" t="s">
        <v>10</v>
      </c>
      <c r="G22" s="16" t="s">
        <v>10</v>
      </c>
      <c r="H22" s="16" t="s">
        <v>101</v>
      </c>
      <c r="I22" s="16" t="s">
        <v>101</v>
      </c>
    </row>
    <row r="23" spans="1:9" ht="12.75">
      <c r="A23" s="118" t="s">
        <v>24</v>
      </c>
      <c r="B23" s="16">
        <v>0</v>
      </c>
      <c r="C23" s="16">
        <f>FINAL!B23</f>
        <v>0</v>
      </c>
      <c r="D23" s="16">
        <f t="shared" si="0"/>
        <v>0</v>
      </c>
      <c r="E23" s="185" t="s">
        <v>101</v>
      </c>
      <c r="F23" s="16">
        <v>0</v>
      </c>
      <c r="G23" s="16">
        <f>FINAL!G23</f>
        <v>0</v>
      </c>
      <c r="H23" s="16">
        <f t="shared" si="3"/>
        <v>0</v>
      </c>
      <c r="I23" s="16" t="s">
        <v>101</v>
      </c>
    </row>
    <row r="24" spans="1:9" ht="12.75">
      <c r="A24" s="118" t="s">
        <v>25</v>
      </c>
      <c r="B24" s="16">
        <v>0.35</v>
      </c>
      <c r="C24" s="16">
        <f>FINAL!B24</f>
        <v>0.588</v>
      </c>
      <c r="D24" s="16">
        <f t="shared" si="0"/>
        <v>0.238</v>
      </c>
      <c r="E24" s="16">
        <f t="shared" si="1"/>
        <v>0.68</v>
      </c>
      <c r="F24" s="16" t="s">
        <v>10</v>
      </c>
      <c r="G24" s="16" t="s">
        <v>10</v>
      </c>
      <c r="H24" s="16" t="s">
        <v>101</v>
      </c>
      <c r="I24" s="16" t="s">
        <v>101</v>
      </c>
    </row>
    <row r="25" spans="1:9" ht="12.75">
      <c r="A25" s="118" t="s">
        <v>26</v>
      </c>
      <c r="B25" s="16">
        <v>0.469</v>
      </c>
      <c r="C25" s="16">
        <f>FINAL!B25</f>
        <v>0.40700000000000003</v>
      </c>
      <c r="D25" s="16">
        <f t="shared" si="0"/>
        <v>-0.061999999999999944</v>
      </c>
      <c r="E25" s="16">
        <f t="shared" si="1"/>
        <v>-0.1321961620469082</v>
      </c>
      <c r="F25" s="16">
        <v>0.45299999999999996</v>
      </c>
      <c r="G25" s="16">
        <f>FINAL!G25</f>
        <v>0.402</v>
      </c>
      <c r="H25" s="16">
        <f t="shared" si="3"/>
        <v>-0.050999999999999934</v>
      </c>
      <c r="I25" s="16">
        <f t="shared" si="2"/>
        <v>-0.11258278145695351</v>
      </c>
    </row>
    <row r="26" spans="1:9" ht="12.75">
      <c r="A26" s="118" t="s">
        <v>27</v>
      </c>
      <c r="B26" s="16">
        <v>0.6579999999999999</v>
      </c>
      <c r="C26" s="16">
        <f>FINAL!B26</f>
        <v>0.584</v>
      </c>
      <c r="D26" s="16">
        <f t="shared" si="0"/>
        <v>-0.07399999999999995</v>
      </c>
      <c r="E26" s="16">
        <f t="shared" si="1"/>
        <v>-0.1124620060790273</v>
      </c>
      <c r="F26" s="16">
        <v>0.885</v>
      </c>
      <c r="G26" s="16" t="s">
        <v>10</v>
      </c>
      <c r="H26" s="16" t="s">
        <v>101</v>
      </c>
      <c r="I26" s="16" t="s">
        <v>101</v>
      </c>
    </row>
    <row r="27" spans="1:9" ht="12.75">
      <c r="A27" s="118" t="s">
        <v>28</v>
      </c>
      <c r="B27" s="16">
        <v>0.76</v>
      </c>
      <c r="C27" s="16">
        <f>FINAL!B27</f>
        <v>0.626</v>
      </c>
      <c r="D27" s="16">
        <f t="shared" si="0"/>
        <v>-0.134</v>
      </c>
      <c r="E27" s="16">
        <f t="shared" si="1"/>
        <v>-0.17631578947368423</v>
      </c>
      <c r="F27" s="16" t="s">
        <v>10</v>
      </c>
      <c r="G27" s="16" t="s">
        <v>10</v>
      </c>
      <c r="H27" s="16" t="s">
        <v>101</v>
      </c>
      <c r="I27" s="16" t="s">
        <v>101</v>
      </c>
    </row>
    <row r="28" spans="1:9" ht="12.75">
      <c r="A28" s="118" t="s">
        <v>29</v>
      </c>
      <c r="B28" s="16">
        <v>0.41200000000000003</v>
      </c>
      <c r="C28" s="16">
        <f>FINAL!B28</f>
        <v>0.512</v>
      </c>
      <c r="D28" s="16">
        <f t="shared" si="0"/>
        <v>0.09999999999999998</v>
      </c>
      <c r="E28" s="16">
        <f t="shared" si="1"/>
        <v>0.24271844660194167</v>
      </c>
      <c r="F28" s="16">
        <v>0.505</v>
      </c>
      <c r="G28" s="16">
        <f>FINAL!G28</f>
        <v>0.41600000000000004</v>
      </c>
      <c r="H28" s="16">
        <f t="shared" si="3"/>
        <v>-0.08899999999999997</v>
      </c>
      <c r="I28" s="16">
        <f t="shared" si="2"/>
        <v>-0.17623762376237617</v>
      </c>
    </row>
    <row r="29" spans="1:9" ht="12.75">
      <c r="A29" s="118" t="s">
        <v>30</v>
      </c>
      <c r="B29" s="16">
        <v>0.807</v>
      </c>
      <c r="C29" s="16">
        <f>FINAL!B29</f>
        <v>0.848</v>
      </c>
      <c r="D29" s="16">
        <f t="shared" si="0"/>
        <v>0.040999999999999925</v>
      </c>
      <c r="E29" s="16">
        <f t="shared" si="1"/>
        <v>0.050805452292441045</v>
      </c>
      <c r="F29" s="16">
        <v>0.807</v>
      </c>
      <c r="G29" s="16">
        <f>FINAL!G29</f>
        <v>0.861</v>
      </c>
      <c r="H29" s="16">
        <f t="shared" si="3"/>
        <v>0.05399999999999994</v>
      </c>
      <c r="I29" s="16">
        <f t="shared" si="2"/>
        <v>0.06691449814126386</v>
      </c>
    </row>
    <row r="30" spans="1:9" ht="12.75">
      <c r="A30" s="118" t="s">
        <v>31</v>
      </c>
      <c r="B30" s="16">
        <v>0.34</v>
      </c>
      <c r="C30" s="16">
        <f>FINAL!B30</f>
        <v>0.324</v>
      </c>
      <c r="D30" s="16">
        <f t="shared" si="0"/>
        <v>-0.016000000000000014</v>
      </c>
      <c r="E30" s="16">
        <f t="shared" si="1"/>
        <v>-0.047058823529411806</v>
      </c>
      <c r="F30" s="16">
        <v>0.484</v>
      </c>
      <c r="G30" s="16">
        <f>FINAL!G30</f>
        <v>0.43700000000000006</v>
      </c>
      <c r="H30" s="16">
        <f t="shared" si="3"/>
        <v>-0.04699999999999993</v>
      </c>
      <c r="I30" s="16">
        <f t="shared" si="2"/>
        <v>-0.09710743801652878</v>
      </c>
    </row>
    <row r="31" spans="1:9" ht="12.75">
      <c r="A31" s="118" t="s">
        <v>32</v>
      </c>
      <c r="B31" s="16">
        <v>0.374</v>
      </c>
      <c r="C31" s="16">
        <f>FINAL!B31</f>
        <v>0.387</v>
      </c>
      <c r="D31" s="16">
        <f t="shared" si="0"/>
        <v>0.013000000000000012</v>
      </c>
      <c r="E31" s="16">
        <f t="shared" si="1"/>
        <v>0.03475935828877008</v>
      </c>
      <c r="F31" s="16">
        <v>0.5870000000000001</v>
      </c>
      <c r="G31" s="16">
        <f>FINAL!G31</f>
        <v>0.5720000000000001</v>
      </c>
      <c r="H31" s="16">
        <f t="shared" si="3"/>
        <v>-0.015000000000000013</v>
      </c>
      <c r="I31" s="16">
        <f t="shared" si="2"/>
        <v>-0.02555366269165249</v>
      </c>
    </row>
    <row r="32" spans="1:9" ht="12.75">
      <c r="A32" s="118"/>
      <c r="B32" s="213" t="s">
        <v>101</v>
      </c>
      <c r="C32" s="213" t="s">
        <v>101</v>
      </c>
      <c r="D32" s="213"/>
      <c r="E32" s="215" t="s">
        <v>101</v>
      </c>
      <c r="F32" s="213" t="s">
        <v>101</v>
      </c>
      <c r="G32" s="213" t="s">
        <v>101</v>
      </c>
      <c r="H32" s="214" t="s">
        <v>101</v>
      </c>
      <c r="I32" s="214" t="s">
        <v>101</v>
      </c>
    </row>
    <row r="33" spans="1:9" ht="12.75">
      <c r="A33" s="118" t="s">
        <v>33</v>
      </c>
      <c r="B33" s="16">
        <v>0.45899999999999996</v>
      </c>
      <c r="C33" s="16">
        <f>FINAL!B33</f>
        <v>0.445</v>
      </c>
      <c r="D33" s="16">
        <f t="shared" si="0"/>
        <v>-0.013999999999999957</v>
      </c>
      <c r="E33" s="16">
        <f t="shared" si="1"/>
        <v>-0.030501089324618647</v>
      </c>
      <c r="F33" s="16">
        <v>0.597</v>
      </c>
      <c r="G33" s="16">
        <f>FINAL!G33</f>
        <v>0.5820000000000001</v>
      </c>
      <c r="H33" s="16">
        <f t="shared" si="3"/>
        <v>-0.014999999999999902</v>
      </c>
      <c r="I33" s="16">
        <f t="shared" si="2"/>
        <v>-0.025125628140703356</v>
      </c>
    </row>
    <row r="34" spans="1:9" ht="12.75">
      <c r="A34" s="118" t="s">
        <v>34</v>
      </c>
      <c r="B34" s="16">
        <v>0.066</v>
      </c>
      <c r="C34" s="16">
        <f>FINAL!B34</f>
        <v>0.083</v>
      </c>
      <c r="D34" s="16">
        <f t="shared" si="0"/>
        <v>0.017</v>
      </c>
      <c r="E34" s="16">
        <f t="shared" si="1"/>
        <v>0.25757575757575757</v>
      </c>
      <c r="F34" s="16" t="s">
        <v>10</v>
      </c>
      <c r="G34" s="16" t="s">
        <v>10</v>
      </c>
      <c r="H34" s="16" t="s">
        <v>101</v>
      </c>
      <c r="I34" s="16" t="s">
        <v>101</v>
      </c>
    </row>
    <row r="35" spans="1:9" ht="12.75">
      <c r="A35" s="118" t="s">
        <v>35</v>
      </c>
      <c r="B35" s="16">
        <v>0.765</v>
      </c>
      <c r="C35" s="16">
        <f>FINAL!B35</f>
        <v>0.609</v>
      </c>
      <c r="D35" s="16">
        <f t="shared" si="0"/>
        <v>-0.15600000000000003</v>
      </c>
      <c r="E35" s="16">
        <f t="shared" si="1"/>
        <v>-0.203921568627451</v>
      </c>
      <c r="F35" s="16">
        <v>0.7709999999999999</v>
      </c>
      <c r="G35" s="16">
        <f>FINAL!G35</f>
        <v>0.6970000000000001</v>
      </c>
      <c r="H35" s="16">
        <f t="shared" si="3"/>
        <v>-0.07399999999999984</v>
      </c>
      <c r="I35" s="16">
        <f t="shared" si="2"/>
        <v>-0.0959792477302203</v>
      </c>
    </row>
    <row r="36" spans="1:9" ht="12.75">
      <c r="A36" s="118" t="s">
        <v>36</v>
      </c>
      <c r="B36" s="16">
        <v>0.33799999999999997</v>
      </c>
      <c r="C36" s="16">
        <f>FINAL!B36</f>
        <v>0.289</v>
      </c>
      <c r="D36" s="16">
        <f t="shared" si="0"/>
        <v>-0.04899999999999999</v>
      </c>
      <c r="E36" s="16">
        <f t="shared" si="1"/>
        <v>-0.14497041420118342</v>
      </c>
      <c r="F36" s="16">
        <v>0.535</v>
      </c>
      <c r="G36" s="16">
        <f>FINAL!G36</f>
        <v>0.465</v>
      </c>
      <c r="H36" s="16">
        <f t="shared" si="3"/>
        <v>-0.07</v>
      </c>
      <c r="I36" s="16">
        <f t="shared" si="2"/>
        <v>-0.13084112149532712</v>
      </c>
    </row>
    <row r="37" spans="1:9" ht="12.75">
      <c r="A37" s="118" t="s">
        <v>37</v>
      </c>
      <c r="B37" s="16">
        <v>0.35200000000000004</v>
      </c>
      <c r="C37" s="16">
        <f>FINAL!B37</f>
        <v>0.40399999999999997</v>
      </c>
      <c r="D37" s="16">
        <f t="shared" si="0"/>
        <v>0.051999999999999935</v>
      </c>
      <c r="E37" s="16">
        <f t="shared" si="1"/>
        <v>0.14772727272727254</v>
      </c>
      <c r="F37" s="16">
        <v>0.433</v>
      </c>
      <c r="G37" s="16" t="str">
        <f>FINAL!G37</f>
        <v>1/</v>
      </c>
      <c r="H37" s="16" t="s">
        <v>101</v>
      </c>
      <c r="I37" s="16" t="s">
        <v>101</v>
      </c>
    </row>
    <row r="38" spans="1:9" ht="12.75">
      <c r="A38" s="118" t="s">
        <v>38</v>
      </c>
      <c r="B38" s="16">
        <v>0.209</v>
      </c>
      <c r="C38" s="16">
        <f>FINAL!B38</f>
        <v>0.185</v>
      </c>
      <c r="D38" s="16">
        <f t="shared" si="0"/>
        <v>-0.023999999999999994</v>
      </c>
      <c r="E38" s="16">
        <f t="shared" si="1"/>
        <v>-0.11483253588516744</v>
      </c>
      <c r="F38" s="16">
        <v>0.136</v>
      </c>
      <c r="G38" s="16" t="str">
        <f>FINAL!G38</f>
        <v>1/</v>
      </c>
      <c r="H38" s="16" t="s">
        <v>101</v>
      </c>
      <c r="I38" s="16" t="s">
        <v>101</v>
      </c>
    </row>
    <row r="39" spans="1:9" ht="12.75">
      <c r="A39" s="118" t="s">
        <v>39</v>
      </c>
      <c r="B39" s="16">
        <v>0.331</v>
      </c>
      <c r="C39" s="16">
        <f>FINAL!B39</f>
        <v>0.254</v>
      </c>
      <c r="D39" s="16">
        <f t="shared" si="0"/>
        <v>-0.07700000000000001</v>
      </c>
      <c r="E39" s="16">
        <f t="shared" si="1"/>
        <v>-0.23262839879154082</v>
      </c>
      <c r="F39" s="16">
        <v>0.273</v>
      </c>
      <c r="G39" s="16">
        <f>FINAL!G39</f>
        <v>0.275</v>
      </c>
      <c r="H39" s="16">
        <f t="shared" si="3"/>
        <v>0.0020000000000000018</v>
      </c>
      <c r="I39" s="16">
        <f t="shared" si="2"/>
        <v>0.007326007326007332</v>
      </c>
    </row>
    <row r="40" spans="1:9" ht="12.75">
      <c r="A40" s="118" t="s">
        <v>40</v>
      </c>
      <c r="B40" s="16">
        <v>0.444</v>
      </c>
      <c r="C40" s="16">
        <f>FINAL!B40</f>
        <v>0.8420000000000001</v>
      </c>
      <c r="D40" s="16">
        <f t="shared" si="0"/>
        <v>0.3980000000000001</v>
      </c>
      <c r="E40" s="16">
        <f t="shared" si="1"/>
        <v>0.8963963963963966</v>
      </c>
      <c r="F40" s="16">
        <v>0.872</v>
      </c>
      <c r="G40" s="16">
        <f>FINAL!G40</f>
        <v>0.935</v>
      </c>
      <c r="H40" s="16">
        <f t="shared" si="3"/>
        <v>0.06300000000000006</v>
      </c>
      <c r="I40" s="16">
        <f t="shared" si="2"/>
        <v>0.07224770642201842</v>
      </c>
    </row>
    <row r="41" spans="1:9" ht="12.75">
      <c r="A41" s="118" t="s">
        <v>41</v>
      </c>
      <c r="B41" s="16">
        <v>0.18100000000000002</v>
      </c>
      <c r="C41" s="16">
        <f>FINAL!B41</f>
        <v>0.281</v>
      </c>
      <c r="D41" s="16">
        <f t="shared" si="0"/>
        <v>0.1</v>
      </c>
      <c r="E41" s="16">
        <f t="shared" si="1"/>
        <v>0.5524861878453038</v>
      </c>
      <c r="F41" s="16" t="s">
        <v>10</v>
      </c>
      <c r="G41" s="16" t="s">
        <v>10</v>
      </c>
      <c r="H41" s="16" t="s">
        <v>101</v>
      </c>
      <c r="I41" s="16" t="s">
        <v>101</v>
      </c>
    </row>
    <row r="42" spans="1:9" ht="12.75">
      <c r="A42" s="118" t="s">
        <v>42</v>
      </c>
      <c r="B42" s="16">
        <v>0.35100000000000003</v>
      </c>
      <c r="C42" s="16">
        <f>FINAL!B42</f>
        <v>0.21600000000000003</v>
      </c>
      <c r="D42" s="16">
        <f t="shared" si="0"/>
        <v>-0.135</v>
      </c>
      <c r="E42" s="16">
        <f t="shared" si="1"/>
        <v>-0.3846153846153846</v>
      </c>
      <c r="F42" s="16">
        <v>0.693</v>
      </c>
      <c r="G42" s="16" t="s">
        <v>10</v>
      </c>
      <c r="H42" s="16" t="s">
        <v>101</v>
      </c>
      <c r="I42" s="16" t="s">
        <v>101</v>
      </c>
    </row>
    <row r="43" spans="1:9" ht="12.75">
      <c r="A43" s="118"/>
      <c r="B43" s="213" t="s">
        <v>101</v>
      </c>
      <c r="C43" s="213" t="s">
        <v>101</v>
      </c>
      <c r="D43" s="213"/>
      <c r="E43" s="215" t="s">
        <v>101</v>
      </c>
      <c r="F43" s="213" t="s">
        <v>101</v>
      </c>
      <c r="G43" s="213"/>
      <c r="H43" s="214" t="s">
        <v>101</v>
      </c>
      <c r="I43" s="214" t="s">
        <v>101</v>
      </c>
    </row>
    <row r="44" spans="1:9" ht="12.75">
      <c r="A44" s="118" t="s">
        <v>43</v>
      </c>
      <c r="B44" s="16">
        <v>0.502</v>
      </c>
      <c r="C44" s="16">
        <f>FINAL!B44</f>
        <v>0.418</v>
      </c>
      <c r="D44" s="16">
        <f t="shared" si="0"/>
        <v>-0.08400000000000002</v>
      </c>
      <c r="E44" s="16">
        <f t="shared" si="1"/>
        <v>-0.1673306772908367</v>
      </c>
      <c r="F44" s="16">
        <v>0.314</v>
      </c>
      <c r="G44" s="16">
        <f>FINAL!G44</f>
        <v>0.31</v>
      </c>
      <c r="H44" s="16">
        <f t="shared" si="3"/>
        <v>-0.0040000000000000036</v>
      </c>
      <c r="I44" s="16">
        <f t="shared" si="2"/>
        <v>-0.012738853503184724</v>
      </c>
    </row>
    <row r="45" spans="1:9" ht="12.75">
      <c r="A45" s="118" t="s">
        <v>44</v>
      </c>
      <c r="B45" s="16">
        <v>0.39</v>
      </c>
      <c r="C45" s="16">
        <f>FINAL!B45</f>
        <v>0.364</v>
      </c>
      <c r="D45" s="16">
        <f t="shared" si="0"/>
        <v>-0.026000000000000023</v>
      </c>
      <c r="E45" s="16">
        <f t="shared" si="1"/>
        <v>-0.06666666666666672</v>
      </c>
      <c r="F45" s="16" t="s">
        <v>10</v>
      </c>
      <c r="G45" s="16" t="s">
        <v>10</v>
      </c>
      <c r="H45" s="16" t="s">
        <v>101</v>
      </c>
      <c r="I45" s="16" t="s">
        <v>101</v>
      </c>
    </row>
    <row r="46" spans="1:9" ht="12.75">
      <c r="A46" s="118" t="s">
        <v>45</v>
      </c>
      <c r="B46" s="16">
        <v>0.46399999999999997</v>
      </c>
      <c r="C46" s="16">
        <f>FINAL!B46</f>
        <v>0.42700000000000005</v>
      </c>
      <c r="D46" s="16">
        <f t="shared" si="0"/>
        <v>-0.03699999999999992</v>
      </c>
      <c r="E46" s="16">
        <f t="shared" si="1"/>
        <v>-0.07974137931034467</v>
      </c>
      <c r="F46" s="16">
        <v>0.647</v>
      </c>
      <c r="G46" s="16">
        <f>FINAL!G46</f>
        <v>0.575</v>
      </c>
      <c r="H46" s="16">
        <f t="shared" si="3"/>
        <v>-0.07200000000000006</v>
      </c>
      <c r="I46" s="16">
        <f t="shared" si="2"/>
        <v>-0.11128284389489963</v>
      </c>
    </row>
    <row r="47" spans="1:9" ht="12.75">
      <c r="A47" s="118" t="s">
        <v>46</v>
      </c>
      <c r="B47" s="16">
        <v>0.414</v>
      </c>
      <c r="C47" s="16">
        <f>FINAL!B47</f>
        <v>0.385</v>
      </c>
      <c r="D47" s="16">
        <f t="shared" si="0"/>
        <v>-0.02899999999999997</v>
      </c>
      <c r="E47" s="16">
        <f t="shared" si="1"/>
        <v>-0.0700483091787439</v>
      </c>
      <c r="F47" s="16">
        <v>0.5379999999999999</v>
      </c>
      <c r="G47" s="16">
        <f>FINAL!G47</f>
        <v>0.563</v>
      </c>
      <c r="H47" s="16">
        <f t="shared" si="3"/>
        <v>0.025000000000000022</v>
      </c>
      <c r="I47" s="16">
        <f t="shared" si="2"/>
        <v>0.04646840148698889</v>
      </c>
    </row>
    <row r="48" spans="1:9" ht="12.75">
      <c r="A48" s="118" t="s">
        <v>47</v>
      </c>
      <c r="B48" s="16">
        <v>0.244</v>
      </c>
      <c r="C48" s="16">
        <f>FINAL!B48</f>
        <v>0.27399999999999997</v>
      </c>
      <c r="D48" s="16">
        <f t="shared" si="0"/>
        <v>0.02999999999999997</v>
      </c>
      <c r="E48" s="16">
        <f t="shared" si="1"/>
        <v>0.12295081967213103</v>
      </c>
      <c r="F48" s="16">
        <v>0.47600000000000003</v>
      </c>
      <c r="G48" s="16">
        <f>FINAL!G48</f>
        <v>0.467</v>
      </c>
      <c r="H48" s="16">
        <f t="shared" si="3"/>
        <v>-0.009000000000000008</v>
      </c>
      <c r="I48" s="16">
        <f t="shared" si="2"/>
        <v>-0.0189075630252101</v>
      </c>
    </row>
    <row r="49" spans="1:9" ht="12.75">
      <c r="A49" s="118" t="s">
        <v>48</v>
      </c>
      <c r="B49" s="16">
        <v>0.32</v>
      </c>
      <c r="C49" s="16">
        <f>FINAL!B49</f>
        <v>0.304</v>
      </c>
      <c r="D49" s="16">
        <f t="shared" si="0"/>
        <v>-0.016000000000000014</v>
      </c>
      <c r="E49" s="16">
        <f t="shared" si="1"/>
        <v>-0.050000000000000044</v>
      </c>
      <c r="F49" s="16" t="s">
        <v>10</v>
      </c>
      <c r="G49" s="16" t="s">
        <v>10</v>
      </c>
      <c r="H49" s="16" t="s">
        <v>101</v>
      </c>
      <c r="I49" s="16" t="s">
        <v>101</v>
      </c>
    </row>
    <row r="50" spans="1:9" ht="12.75">
      <c r="A50" s="118" t="s">
        <v>49</v>
      </c>
      <c r="B50" s="16">
        <v>0.532</v>
      </c>
      <c r="C50" s="16">
        <f>FINAL!B50</f>
        <v>0.563</v>
      </c>
      <c r="D50" s="16">
        <f t="shared" si="0"/>
        <v>0.030999999999999917</v>
      </c>
      <c r="E50" s="16">
        <f t="shared" si="1"/>
        <v>0.05827067669172916</v>
      </c>
      <c r="F50" s="16">
        <v>0.585</v>
      </c>
      <c r="G50" s="16">
        <f>FINAL!G50</f>
        <v>0.6</v>
      </c>
      <c r="H50" s="16">
        <f t="shared" si="3"/>
        <v>0.015000000000000013</v>
      </c>
      <c r="I50" s="16">
        <f t="shared" si="2"/>
        <v>0.025641025641025664</v>
      </c>
    </row>
    <row r="51" spans="1:9" ht="12.75">
      <c r="A51" s="118" t="s">
        <v>50</v>
      </c>
      <c r="B51" s="16">
        <v>0.18600000000000003</v>
      </c>
      <c r="C51" s="16">
        <f>FINAL!B51</f>
        <v>0.267</v>
      </c>
      <c r="D51" s="16">
        <f t="shared" si="0"/>
        <v>0.08099999999999999</v>
      </c>
      <c r="E51" s="16">
        <f t="shared" si="1"/>
        <v>0.4354838709677418</v>
      </c>
      <c r="F51" s="16" t="s">
        <v>10</v>
      </c>
      <c r="G51" s="16" t="s">
        <v>10</v>
      </c>
      <c r="H51" s="16" t="s">
        <v>101</v>
      </c>
      <c r="I51" s="16" t="s">
        <v>101</v>
      </c>
    </row>
    <row r="52" spans="1:9" ht="12.75">
      <c r="A52" s="118" t="s">
        <v>51</v>
      </c>
      <c r="B52" s="16">
        <v>0.72</v>
      </c>
      <c r="C52" s="16">
        <f>FINAL!B52</f>
        <v>0.611</v>
      </c>
      <c r="D52" s="16">
        <f t="shared" si="0"/>
        <v>-0.10899999999999999</v>
      </c>
      <c r="E52" s="16">
        <f t="shared" si="1"/>
        <v>-0.15138888888888888</v>
      </c>
      <c r="F52" s="16">
        <v>0.637</v>
      </c>
      <c r="G52" s="16">
        <f>FINAL!G52</f>
        <v>0.5379999999999999</v>
      </c>
      <c r="H52" s="16">
        <f t="shared" si="3"/>
        <v>-0.09900000000000009</v>
      </c>
      <c r="I52" s="16">
        <f t="shared" si="2"/>
        <v>-0.15541601255886983</v>
      </c>
    </row>
    <row r="53" spans="1:9" ht="12.75">
      <c r="A53" s="118" t="s">
        <v>52</v>
      </c>
      <c r="B53" s="16">
        <v>0.10800000000000001</v>
      </c>
      <c r="C53" s="16">
        <f>FINAL!B53</f>
        <v>0.10400000000000001</v>
      </c>
      <c r="D53" s="16">
        <f t="shared" si="0"/>
        <v>-0.0040000000000000036</v>
      </c>
      <c r="E53" s="16">
        <f t="shared" si="1"/>
        <v>-0.03703703703703706</v>
      </c>
      <c r="F53" s="16">
        <v>0.113</v>
      </c>
      <c r="G53" s="16">
        <f>FINAL!G53</f>
        <v>0.11</v>
      </c>
      <c r="H53" s="16">
        <f t="shared" si="3"/>
        <v>-0.0030000000000000027</v>
      </c>
      <c r="I53" s="16">
        <f t="shared" si="2"/>
        <v>-0.026548672566371705</v>
      </c>
    </row>
    <row r="54" spans="1:9" ht="12.75">
      <c r="A54" s="118"/>
      <c r="B54" s="213" t="s">
        <v>101</v>
      </c>
      <c r="C54" s="213" t="s">
        <v>101</v>
      </c>
      <c r="D54" s="213"/>
      <c r="E54" s="215" t="s">
        <v>101</v>
      </c>
      <c r="F54" s="213" t="s">
        <v>101</v>
      </c>
      <c r="G54" s="213"/>
      <c r="H54" s="214" t="s">
        <v>101</v>
      </c>
      <c r="I54" s="214" t="s">
        <v>101</v>
      </c>
    </row>
    <row r="55" spans="1:9" ht="12.75">
      <c r="A55" s="118" t="s">
        <v>53</v>
      </c>
      <c r="B55" s="16">
        <v>0.066</v>
      </c>
      <c r="C55" s="16">
        <f>FINAL!B55</f>
        <v>0.055999999999999994</v>
      </c>
      <c r="D55" s="16">
        <f t="shared" si="0"/>
        <v>-0.010000000000000009</v>
      </c>
      <c r="E55" s="16">
        <f t="shared" si="1"/>
        <v>-0.15151515151515163</v>
      </c>
      <c r="F55" s="16" t="s">
        <v>10</v>
      </c>
      <c r="G55" s="16" t="s">
        <v>10</v>
      </c>
      <c r="H55" s="16" t="s">
        <v>101</v>
      </c>
      <c r="I55" s="16" t="s">
        <v>101</v>
      </c>
    </row>
    <row r="56" spans="1:9" ht="12.75">
      <c r="A56" s="118" t="s">
        <v>54</v>
      </c>
      <c r="B56" s="16">
        <v>0.253</v>
      </c>
      <c r="C56" s="16">
        <f>FINAL!B56</f>
        <v>0.24600000000000002</v>
      </c>
      <c r="D56" s="16">
        <f t="shared" si="0"/>
        <v>-0.0069999999999999785</v>
      </c>
      <c r="E56" s="16">
        <f t="shared" si="1"/>
        <v>-0.027667984189723233</v>
      </c>
      <c r="F56" s="16">
        <v>0.948</v>
      </c>
      <c r="G56" s="16">
        <f>FINAL!G56</f>
        <v>0.938</v>
      </c>
      <c r="H56" s="16">
        <f t="shared" si="3"/>
        <v>-0.010000000000000009</v>
      </c>
      <c r="I56" s="16">
        <f t="shared" si="2"/>
        <v>-0.010548523206751065</v>
      </c>
    </row>
    <row r="57" spans="1:9" ht="12.75">
      <c r="A57" s="118" t="s">
        <v>55</v>
      </c>
      <c r="B57" s="16">
        <v>0.5870000000000001</v>
      </c>
      <c r="C57" s="16">
        <f>FINAL!B57</f>
        <v>0.524</v>
      </c>
      <c r="D57" s="16">
        <f t="shared" si="0"/>
        <v>-0.06300000000000006</v>
      </c>
      <c r="E57" s="16">
        <f t="shared" si="1"/>
        <v>-0.10732538330494046</v>
      </c>
      <c r="F57" s="16">
        <v>0.765</v>
      </c>
      <c r="G57" s="16">
        <f>FINAL!G57</f>
        <v>0.547</v>
      </c>
      <c r="H57" s="16">
        <f t="shared" si="3"/>
        <v>-0.21799999999999997</v>
      </c>
      <c r="I57" s="16">
        <f t="shared" si="2"/>
        <v>-0.28496732026143784</v>
      </c>
    </row>
    <row r="58" spans="1:9" ht="12.75">
      <c r="A58" s="118" t="s">
        <v>56</v>
      </c>
      <c r="B58" s="16">
        <v>0.43</v>
      </c>
      <c r="C58" s="16">
        <f>FINAL!B58</f>
        <v>0.425</v>
      </c>
      <c r="D58" s="16">
        <f t="shared" si="0"/>
        <v>-0.0050000000000000044</v>
      </c>
      <c r="E58" s="16">
        <f t="shared" si="1"/>
        <v>-0.011627906976744196</v>
      </c>
      <c r="F58" s="16" t="s">
        <v>10</v>
      </c>
      <c r="G58" s="16" t="s">
        <v>10</v>
      </c>
      <c r="H58" s="16" t="s">
        <v>101</v>
      </c>
      <c r="I58" s="16" t="s">
        <v>101</v>
      </c>
    </row>
    <row r="59" spans="1:9" ht="12.75">
      <c r="A59" s="118" t="s">
        <v>57</v>
      </c>
      <c r="B59" s="16">
        <v>0.32299999999999995</v>
      </c>
      <c r="C59" s="16">
        <f>FINAL!B59</f>
        <v>0.41200000000000003</v>
      </c>
      <c r="D59" s="16">
        <f t="shared" si="0"/>
        <v>0.08900000000000008</v>
      </c>
      <c r="E59" s="16">
        <f t="shared" si="1"/>
        <v>0.27554179566563497</v>
      </c>
      <c r="F59" s="16" t="s">
        <v>10</v>
      </c>
      <c r="G59" s="16" t="s">
        <v>10</v>
      </c>
      <c r="H59" s="16" t="s">
        <v>101</v>
      </c>
      <c r="I59" s="16" t="s">
        <v>101</v>
      </c>
    </row>
    <row r="60" spans="1:9" ht="12.75">
      <c r="A60" s="118" t="s">
        <v>58</v>
      </c>
      <c r="B60" s="16">
        <v>0.415</v>
      </c>
      <c r="C60" s="16">
        <f>FINAL!B60</f>
        <v>0.308</v>
      </c>
      <c r="D60" s="16">
        <f t="shared" si="0"/>
        <v>-0.10699999999999998</v>
      </c>
      <c r="E60" s="16">
        <f t="shared" si="1"/>
        <v>-0.2578313253012048</v>
      </c>
      <c r="F60" s="16">
        <v>0.619</v>
      </c>
      <c r="G60" s="16" t="s">
        <v>10</v>
      </c>
      <c r="H60" s="16" t="s">
        <v>101</v>
      </c>
      <c r="I60" s="16" t="s">
        <v>101</v>
      </c>
    </row>
    <row r="61" spans="1:9" ht="12.75">
      <c r="A61" s="118" t="s">
        <v>59</v>
      </c>
      <c r="B61" s="16">
        <v>0.259</v>
      </c>
      <c r="C61" s="16">
        <f>FINAL!B61</f>
        <v>0.27899999999999997</v>
      </c>
      <c r="D61" s="16">
        <f t="shared" si="0"/>
        <v>0.019999999999999962</v>
      </c>
      <c r="E61" s="16">
        <f t="shared" si="1"/>
        <v>0.07722007722007707</v>
      </c>
      <c r="F61" s="16" t="s">
        <v>10</v>
      </c>
      <c r="G61" s="16" t="s">
        <v>10</v>
      </c>
      <c r="H61" s="16" t="s">
        <v>101</v>
      </c>
      <c r="I61" s="16" t="s">
        <v>101</v>
      </c>
    </row>
    <row r="62" spans="1:9" ht="12.75">
      <c r="A62" s="118" t="s">
        <v>60</v>
      </c>
      <c r="B62" s="16">
        <v>0.129</v>
      </c>
      <c r="C62" s="16">
        <f>FINAL!B62</f>
        <v>0.214</v>
      </c>
      <c r="D62" s="16">
        <f>C62-B62</f>
        <v>0.08499999999999999</v>
      </c>
      <c r="E62" s="16">
        <f t="shared" si="1"/>
        <v>0.6589147286821705</v>
      </c>
      <c r="F62" s="16">
        <v>0.27899999999999997</v>
      </c>
      <c r="G62" s="16">
        <f>FINAL!G62</f>
        <v>0.327</v>
      </c>
      <c r="H62" s="16">
        <f>G62-F62</f>
        <v>0.04800000000000004</v>
      </c>
      <c r="I62" s="16">
        <f t="shared" si="2"/>
        <v>0.17204301075268835</v>
      </c>
    </row>
    <row r="63" spans="1:9" ht="12.75">
      <c r="A63" s="118" t="s">
        <v>61</v>
      </c>
      <c r="B63" s="16">
        <v>0.067</v>
      </c>
      <c r="C63" s="16">
        <f>FINAL!B63</f>
        <v>0.177</v>
      </c>
      <c r="D63" s="16">
        <f t="shared" si="0"/>
        <v>0.10999999999999999</v>
      </c>
      <c r="E63" s="16">
        <f t="shared" si="1"/>
        <v>1.641791044776119</v>
      </c>
      <c r="F63" s="16" t="s">
        <v>10</v>
      </c>
      <c r="G63" s="16" t="s">
        <v>10</v>
      </c>
      <c r="H63" s="16" t="s">
        <v>101</v>
      </c>
      <c r="I63" s="16" t="s">
        <v>101</v>
      </c>
    </row>
    <row r="64" spans="1:9" ht="12.75">
      <c r="A64" s="118" t="s">
        <v>62</v>
      </c>
      <c r="B64" s="16">
        <v>0.44299999999999995</v>
      </c>
      <c r="C64" s="16">
        <f>FINAL!B64</f>
        <v>0.429</v>
      </c>
      <c r="D64" s="16">
        <f t="shared" si="0"/>
        <v>-0.013999999999999957</v>
      </c>
      <c r="E64" s="16">
        <f t="shared" si="1"/>
        <v>-0.03160270880361164</v>
      </c>
      <c r="F64" s="16" t="s">
        <v>10</v>
      </c>
      <c r="G64" s="16" t="s">
        <v>10</v>
      </c>
      <c r="H64" s="16" t="s">
        <v>101</v>
      </c>
      <c r="I64" s="16" t="s">
        <v>101</v>
      </c>
    </row>
    <row r="65" spans="1:9" ht="12.75">
      <c r="A65" s="118"/>
      <c r="B65" s="213" t="s">
        <v>101</v>
      </c>
      <c r="C65" s="213" t="s">
        <v>101</v>
      </c>
      <c r="D65" s="213"/>
      <c r="E65" s="215" t="s">
        <v>101</v>
      </c>
      <c r="F65" s="213"/>
      <c r="G65" s="213"/>
      <c r="H65" s="214" t="s">
        <v>101</v>
      </c>
      <c r="I65" s="214" t="s">
        <v>101</v>
      </c>
    </row>
    <row r="66" spans="1:9" ht="12.75">
      <c r="A66" s="118" t="s">
        <v>63</v>
      </c>
      <c r="B66" s="16">
        <v>0.504</v>
      </c>
      <c r="C66" s="16">
        <f>FINAL!B66</f>
        <v>0.498</v>
      </c>
      <c r="D66" s="16">
        <f t="shared" si="0"/>
        <v>-0.006000000000000005</v>
      </c>
      <c r="E66" s="16">
        <f t="shared" si="1"/>
        <v>-0.011904761904761915</v>
      </c>
      <c r="F66" s="16">
        <v>0.527</v>
      </c>
      <c r="G66" s="16">
        <f>FINAL!G66</f>
        <v>0.507</v>
      </c>
      <c r="H66" s="16">
        <f t="shared" si="3"/>
        <v>-0.020000000000000018</v>
      </c>
      <c r="I66" s="16">
        <f t="shared" si="2"/>
        <v>-0.037950664136622424</v>
      </c>
    </row>
    <row r="67" spans="1:9" ht="12.75">
      <c r="A67" s="118" t="s">
        <v>64</v>
      </c>
      <c r="B67" s="16">
        <v>0.21600000000000003</v>
      </c>
      <c r="C67" s="16">
        <f>FINAL!B67</f>
        <v>0.192</v>
      </c>
      <c r="D67" s="16">
        <f t="shared" si="0"/>
        <v>-0.02400000000000002</v>
      </c>
      <c r="E67" s="16">
        <f t="shared" si="1"/>
        <v>-0.1111111111111112</v>
      </c>
      <c r="F67" s="16">
        <v>0.326</v>
      </c>
      <c r="G67" s="16">
        <f>FINAL!G67</f>
        <v>0.265</v>
      </c>
      <c r="H67" s="16">
        <f t="shared" si="3"/>
        <v>-0.061</v>
      </c>
      <c r="I67" s="16">
        <f t="shared" si="2"/>
        <v>-0.18711656441717792</v>
      </c>
    </row>
    <row r="68" spans="1:9" ht="12.75">
      <c r="A68" s="118" t="s">
        <v>65</v>
      </c>
      <c r="B68" s="16">
        <v>0.75</v>
      </c>
      <c r="C68" s="16">
        <f>FINAL!B68</f>
        <v>0.6940000000000001</v>
      </c>
      <c r="D68" s="16">
        <f t="shared" si="0"/>
        <v>-0.05599999999999994</v>
      </c>
      <c r="E68" s="16">
        <f t="shared" si="1"/>
        <v>-0.07466666666666659</v>
      </c>
      <c r="F68" s="16">
        <v>0.39299999999999996</v>
      </c>
      <c r="G68" s="16">
        <f>FINAL!G68</f>
        <v>0.39299999999999996</v>
      </c>
      <c r="H68" s="16">
        <f t="shared" si="3"/>
        <v>0</v>
      </c>
      <c r="I68" s="16">
        <f t="shared" si="2"/>
        <v>0</v>
      </c>
    </row>
    <row r="69" spans="1:9" ht="13.5" thickBot="1">
      <c r="A69" s="119" t="s">
        <v>66</v>
      </c>
      <c r="B69" s="73">
        <v>0.718</v>
      </c>
      <c r="C69" s="73">
        <f>FINAL!B69</f>
        <v>0.8290000000000001</v>
      </c>
      <c r="D69" s="73">
        <f t="shared" si="0"/>
        <v>0.1110000000000001</v>
      </c>
      <c r="E69" s="73">
        <f t="shared" si="1"/>
        <v>0.15459610027855167</v>
      </c>
      <c r="F69" s="73">
        <v>0.9159999999999999</v>
      </c>
      <c r="G69" s="73">
        <f>FINAL!G69</f>
        <v>0.938</v>
      </c>
      <c r="H69" s="73">
        <f t="shared" si="3"/>
        <v>0.02200000000000002</v>
      </c>
      <c r="I69" s="73">
        <f t="shared" si="2"/>
        <v>0.02401746724890832</v>
      </c>
    </row>
    <row r="70" ht="12.75">
      <c r="A70" t="s">
        <v>212</v>
      </c>
    </row>
    <row r="72" ht="12.75">
      <c r="A72" t="s">
        <v>365</v>
      </c>
    </row>
  </sheetData>
  <mergeCells count="5">
    <mergeCell ref="A2:I2"/>
    <mergeCell ref="A3:I3"/>
    <mergeCell ref="A4:I4"/>
    <mergeCell ref="B6:E6"/>
    <mergeCell ref="F6:I6"/>
  </mergeCells>
  <printOptions/>
  <pageMargins left="0.75" right="0.75" top="0.25" bottom="0.25" header="0.5" footer="0.5"/>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N75"/>
  <sheetViews>
    <sheetView workbookViewId="0" topLeftCell="A55">
      <selection activeCell="A71" sqref="A71"/>
    </sheetView>
  </sheetViews>
  <sheetFormatPr defaultColWidth="9.140625" defaultRowHeight="12.75"/>
  <cols>
    <col min="1" max="1" width="16.28125" style="0" customWidth="1"/>
    <col min="2" max="2" width="11.00390625" style="0" customWidth="1"/>
    <col min="3" max="3" width="11.140625" style="0" customWidth="1"/>
    <col min="4" max="4" width="11.421875" style="0" customWidth="1"/>
    <col min="5" max="5" width="10.421875" style="0" customWidth="1"/>
    <col min="7" max="7" width="12.57421875" style="0" customWidth="1"/>
    <col min="8" max="8" width="1.8515625" style="0" customWidth="1"/>
    <col min="9" max="9" width="10.28125" style="0" customWidth="1"/>
    <col min="11" max="11" width="11.7109375" style="0" customWidth="1"/>
    <col min="13" max="13" width="12.28125" style="0" bestFit="1" customWidth="1"/>
    <col min="14" max="14" width="13.00390625" style="0" customWidth="1"/>
  </cols>
  <sheetData>
    <row r="1" spans="1:14" ht="12.75">
      <c r="A1" s="191" t="s">
        <v>362</v>
      </c>
      <c r="B1" s="82"/>
      <c r="C1" s="83"/>
      <c r="D1" s="83"/>
      <c r="E1" s="83"/>
      <c r="F1" s="83"/>
      <c r="G1" s="83"/>
      <c r="H1" s="83"/>
      <c r="I1" s="83"/>
      <c r="J1" s="83"/>
      <c r="K1" s="83"/>
      <c r="L1" s="83"/>
      <c r="M1" s="83"/>
      <c r="N1" s="171" t="s">
        <v>67</v>
      </c>
    </row>
    <row r="2" spans="1:14" ht="18">
      <c r="A2" s="84" t="s">
        <v>361</v>
      </c>
      <c r="B2" s="85"/>
      <c r="C2" s="85"/>
      <c r="D2" s="85"/>
      <c r="E2" s="85"/>
      <c r="F2" s="86"/>
      <c r="G2" s="86"/>
      <c r="H2" s="86"/>
      <c r="I2" s="86"/>
      <c r="J2" s="86"/>
      <c r="K2" s="86"/>
      <c r="L2" s="86"/>
      <c r="M2" s="85"/>
      <c r="N2" s="83"/>
    </row>
    <row r="3" spans="1:14" ht="23.25">
      <c r="A3" s="87" t="s">
        <v>241</v>
      </c>
      <c r="B3" s="85"/>
      <c r="C3" s="86"/>
      <c r="D3" s="86"/>
      <c r="E3" s="86"/>
      <c r="F3" s="85"/>
      <c r="G3" s="85"/>
      <c r="H3" s="86"/>
      <c r="I3" s="86"/>
      <c r="J3" s="86"/>
      <c r="K3" s="86"/>
      <c r="L3" s="86"/>
      <c r="M3" s="85"/>
      <c r="N3" s="83"/>
    </row>
    <row r="4" spans="1:14" ht="23.25">
      <c r="A4" s="87" t="s">
        <v>413</v>
      </c>
      <c r="B4" s="85"/>
      <c r="C4" s="86"/>
      <c r="D4" s="86"/>
      <c r="E4" s="86"/>
      <c r="F4" s="85"/>
      <c r="G4" s="85"/>
      <c r="H4" s="86"/>
      <c r="I4" s="86"/>
      <c r="J4" s="86"/>
      <c r="K4" s="86"/>
      <c r="L4" s="86"/>
      <c r="M4" s="85"/>
      <c r="N4" s="83"/>
    </row>
    <row r="5" spans="1:14" ht="23.25">
      <c r="A5" s="87" t="s">
        <v>354</v>
      </c>
      <c r="B5" s="85"/>
      <c r="C5" s="86"/>
      <c r="D5" s="86"/>
      <c r="E5" s="86"/>
      <c r="F5" s="85"/>
      <c r="G5" s="85"/>
      <c r="H5" s="86"/>
      <c r="I5" s="86"/>
      <c r="J5" s="86"/>
      <c r="K5" s="86"/>
      <c r="L5" s="86"/>
      <c r="M5" s="85"/>
      <c r="N5" s="83"/>
    </row>
    <row r="6" spans="1:14" ht="13.5" thickBot="1">
      <c r="A6" s="88"/>
      <c r="B6" s="83"/>
      <c r="C6" s="89"/>
      <c r="D6" s="89"/>
      <c r="E6" s="89"/>
      <c r="F6" s="89"/>
      <c r="G6" s="89"/>
      <c r="H6" s="83"/>
      <c r="I6" s="83"/>
      <c r="J6" s="83"/>
      <c r="K6" s="83"/>
      <c r="L6" s="83"/>
      <c r="M6" s="89"/>
      <c r="N6" s="83"/>
    </row>
    <row r="7" spans="1:14" ht="13.5" thickBot="1">
      <c r="A7" s="90"/>
      <c r="B7" s="222" t="s">
        <v>102</v>
      </c>
      <c r="C7" s="230"/>
      <c r="D7" s="230"/>
      <c r="E7" s="230"/>
      <c r="F7" s="230"/>
      <c r="G7" s="231"/>
      <c r="H7" s="83"/>
      <c r="I7" s="232" t="s">
        <v>103</v>
      </c>
      <c r="J7" s="233"/>
      <c r="K7" s="233"/>
      <c r="L7" s="233"/>
      <c r="M7" s="233"/>
      <c r="N7" s="234"/>
    </row>
    <row r="8" spans="1:14" ht="12.75">
      <c r="A8" s="91"/>
      <c r="B8" s="90"/>
      <c r="C8" s="92"/>
      <c r="D8" s="92"/>
      <c r="E8" s="92" t="s">
        <v>167</v>
      </c>
      <c r="F8" s="92" t="s">
        <v>168</v>
      </c>
      <c r="G8" s="92" t="s">
        <v>169</v>
      </c>
      <c r="H8" s="83"/>
      <c r="I8" s="90"/>
      <c r="J8" s="90"/>
      <c r="K8" s="90"/>
      <c r="L8" s="114" t="s">
        <v>167</v>
      </c>
      <c r="M8" s="92" t="s">
        <v>168</v>
      </c>
      <c r="N8" s="92" t="s">
        <v>169</v>
      </c>
    </row>
    <row r="9" spans="1:14" ht="13.5" thickBot="1">
      <c r="A9" s="93" t="s">
        <v>170</v>
      </c>
      <c r="B9" s="93" t="s">
        <v>253</v>
      </c>
      <c r="C9" s="93" t="s">
        <v>252</v>
      </c>
      <c r="D9" s="93" t="s">
        <v>171</v>
      </c>
      <c r="E9" s="94" t="s">
        <v>252</v>
      </c>
      <c r="F9" s="93" t="s">
        <v>172</v>
      </c>
      <c r="G9" s="93" t="s">
        <v>4</v>
      </c>
      <c r="H9" s="83"/>
      <c r="I9" s="93" t="s">
        <v>253</v>
      </c>
      <c r="J9" s="93" t="s">
        <v>252</v>
      </c>
      <c r="K9" s="93" t="s">
        <v>171</v>
      </c>
      <c r="L9" s="93" t="s">
        <v>252</v>
      </c>
      <c r="M9" s="93" t="s">
        <v>104</v>
      </c>
      <c r="N9" s="93" t="s">
        <v>4</v>
      </c>
    </row>
    <row r="10" spans="1:14" ht="12.75">
      <c r="A10" s="95" t="s">
        <v>7</v>
      </c>
      <c r="B10" s="96">
        <f>SUM(B12:B70)</f>
        <v>4912812.75</v>
      </c>
      <c r="C10" s="96">
        <f>SUM(C12:C70)</f>
        <v>2199265.3333333335</v>
      </c>
      <c r="D10" s="96">
        <f>SUM(D12:D70)</f>
        <v>161257</v>
      </c>
      <c r="E10" s="96">
        <f>C10+D10</f>
        <v>2360522.3333333335</v>
      </c>
      <c r="F10" s="97">
        <f>(E10-B10)/B10</f>
        <v>-0.5195171374416145</v>
      </c>
      <c r="G10" s="97"/>
      <c r="H10" s="98"/>
      <c r="I10" s="99">
        <f>SUM(I12:I70)</f>
        <v>341484.9166666666</v>
      </c>
      <c r="J10" s="99">
        <f>SUM(J12:J70)</f>
        <v>36589</v>
      </c>
      <c r="K10" s="99">
        <f>SUM(K12:K70)</f>
        <v>216</v>
      </c>
      <c r="L10" s="99">
        <f>J10+K10</f>
        <v>36805</v>
      </c>
      <c r="M10" s="97">
        <f>(L10-I10)/I10</f>
        <v>-0.8922207154586379</v>
      </c>
      <c r="N10" s="90"/>
    </row>
    <row r="11" spans="1:14" ht="12.75">
      <c r="A11" s="100"/>
      <c r="B11" s="101"/>
      <c r="C11" s="74"/>
      <c r="D11" s="74"/>
      <c r="E11" s="74"/>
      <c r="F11" s="56"/>
      <c r="G11" s="56"/>
      <c r="H11" s="102"/>
      <c r="I11" s="77"/>
      <c r="J11" s="77"/>
      <c r="K11" s="77"/>
      <c r="L11" s="77"/>
      <c r="M11" s="56"/>
      <c r="N11" s="91"/>
    </row>
    <row r="12" spans="1:14" ht="15">
      <c r="A12" s="103" t="s">
        <v>105</v>
      </c>
      <c r="B12" s="80">
        <v>46030</v>
      </c>
      <c r="C12" s="129">
        <v>18547</v>
      </c>
      <c r="D12" s="124">
        <v>0</v>
      </c>
      <c r="E12" s="75">
        <f>C12+D12</f>
        <v>18547</v>
      </c>
      <c r="F12" s="104">
        <f>(E12-B12)/B12</f>
        <v>-0.5970671301325222</v>
      </c>
      <c r="G12" s="104">
        <f>IF(F12&lt;=(-0.5),0,0.5+F12)</f>
        <v>0</v>
      </c>
      <c r="H12" s="75"/>
      <c r="I12" s="105">
        <v>137</v>
      </c>
      <c r="J12" s="131">
        <v>0</v>
      </c>
      <c r="K12" s="106"/>
      <c r="L12" s="106">
        <f>J12+K12</f>
        <v>0</v>
      </c>
      <c r="M12" s="104">
        <f>(L12-I12)/I12</f>
        <v>-1</v>
      </c>
      <c r="N12" s="106" t="s">
        <v>16</v>
      </c>
    </row>
    <row r="13" spans="1:14" ht="15">
      <c r="A13" s="103" t="s">
        <v>106</v>
      </c>
      <c r="B13" s="80">
        <v>10246</v>
      </c>
      <c r="C13" s="129">
        <v>5847</v>
      </c>
      <c r="D13" s="124">
        <v>167</v>
      </c>
      <c r="E13" s="75">
        <f aca="true" t="shared" si="0" ref="E13:E69">C13+D13</f>
        <v>6014</v>
      </c>
      <c r="F13" s="104">
        <f aca="true" t="shared" si="1" ref="F13:F69">(E13-B13)/B13</f>
        <v>-0.4130392348233457</v>
      </c>
      <c r="G13" s="104">
        <f aca="true" t="shared" si="2" ref="G13:G70">IF(F13&lt;=(-0.5),0,0.5+F13)</f>
        <v>0.0869607651766543</v>
      </c>
      <c r="H13" s="75"/>
      <c r="I13" s="105">
        <v>1284</v>
      </c>
      <c r="J13" s="131">
        <v>590</v>
      </c>
      <c r="K13" s="189">
        <v>0</v>
      </c>
      <c r="L13" s="106">
        <f>J13+K13</f>
        <v>590</v>
      </c>
      <c r="M13" s="104">
        <f>(L13-I13)/I13</f>
        <v>-0.5404984423676013</v>
      </c>
      <c r="N13" s="115">
        <f>IF(AND(M13&lt;0,M13&lt;F13),0.9+M13,0.9+F13)</f>
        <v>0.35950155763239877</v>
      </c>
    </row>
    <row r="14" spans="1:14" ht="15">
      <c r="A14" s="103" t="s">
        <v>107</v>
      </c>
      <c r="B14" s="80">
        <v>71142</v>
      </c>
      <c r="C14" s="129">
        <v>38627</v>
      </c>
      <c r="D14" s="124">
        <v>382</v>
      </c>
      <c r="E14" s="75">
        <f t="shared" si="0"/>
        <v>39009</v>
      </c>
      <c r="F14" s="104">
        <f t="shared" si="1"/>
        <v>-0.4516741165556212</v>
      </c>
      <c r="G14" s="104">
        <f t="shared" si="2"/>
        <v>0.048325883444378825</v>
      </c>
      <c r="H14" s="75"/>
      <c r="I14" s="105">
        <v>1166</v>
      </c>
      <c r="J14" s="131">
        <v>399.4166666666667</v>
      </c>
      <c r="K14" s="106" t="s">
        <v>10</v>
      </c>
      <c r="L14" s="106" t="s">
        <v>101</v>
      </c>
      <c r="M14" s="104">
        <f>F14</f>
        <v>-0.4516741165556212</v>
      </c>
      <c r="N14" s="115">
        <f>IF(AND(M14&lt;0,M14&lt;F14),0.9+M14,0.9+F14)</f>
        <v>0.44832588344437885</v>
      </c>
    </row>
    <row r="15" spans="1:14" ht="15">
      <c r="A15" s="103" t="s">
        <v>184</v>
      </c>
      <c r="B15" s="80">
        <v>24296</v>
      </c>
      <c r="C15" s="129">
        <v>11606.75</v>
      </c>
      <c r="D15" s="124">
        <v>528</v>
      </c>
      <c r="E15" s="75">
        <f t="shared" si="0"/>
        <v>12134.75</v>
      </c>
      <c r="F15" s="104">
        <f t="shared" si="1"/>
        <v>-0.5005453572604543</v>
      </c>
      <c r="G15" s="104">
        <f t="shared" si="2"/>
        <v>0</v>
      </c>
      <c r="H15" s="75"/>
      <c r="I15" s="105">
        <v>279</v>
      </c>
      <c r="J15" s="131">
        <v>198.33333333333334</v>
      </c>
      <c r="K15" s="106" t="s">
        <v>10</v>
      </c>
      <c r="L15" s="106" t="s">
        <v>101</v>
      </c>
      <c r="M15" s="104">
        <f>F15</f>
        <v>-0.5005453572604543</v>
      </c>
      <c r="N15" s="115">
        <f>IF(AND(M15&lt;0,M15&lt;F15),0.9+M15,0.9+F15)</f>
        <v>0.3994546427395457</v>
      </c>
    </row>
    <row r="16" spans="1:14" ht="15">
      <c r="A16" s="103" t="s">
        <v>108</v>
      </c>
      <c r="B16" s="136">
        <v>919470.5</v>
      </c>
      <c r="C16" s="129">
        <v>520986</v>
      </c>
      <c r="D16" s="124">
        <v>0</v>
      </c>
      <c r="E16" s="75">
        <f t="shared" si="0"/>
        <v>520986</v>
      </c>
      <c r="F16" s="104">
        <f t="shared" si="1"/>
        <v>-0.4333847578579193</v>
      </c>
      <c r="G16" s="104">
        <f t="shared" si="2"/>
        <v>0.0666152421420807</v>
      </c>
      <c r="H16" s="75"/>
      <c r="I16" s="137">
        <v>164267.91666666666</v>
      </c>
      <c r="J16" s="131">
        <v>0</v>
      </c>
      <c r="K16" s="106" t="s">
        <v>101</v>
      </c>
      <c r="L16" s="106">
        <v>0</v>
      </c>
      <c r="M16" s="104">
        <f>(L16-I16)/I16</f>
        <v>-1</v>
      </c>
      <c r="N16" s="135" t="s">
        <v>187</v>
      </c>
    </row>
    <row r="17" spans="1:14" ht="15">
      <c r="A17" s="103" t="s">
        <v>109</v>
      </c>
      <c r="B17" s="80">
        <v>38557</v>
      </c>
      <c r="C17" s="129">
        <v>10639.333333333334</v>
      </c>
      <c r="D17" s="124">
        <v>2277</v>
      </c>
      <c r="E17" s="75">
        <f t="shared" si="0"/>
        <v>12916.333333333334</v>
      </c>
      <c r="F17" s="104">
        <f t="shared" si="1"/>
        <v>-0.6650067864892669</v>
      </c>
      <c r="G17" s="104">
        <f t="shared" si="2"/>
        <v>0</v>
      </c>
      <c r="H17" s="75"/>
      <c r="I17" s="105">
        <v>750</v>
      </c>
      <c r="J17" s="131">
        <v>402.0833333333333</v>
      </c>
      <c r="K17" s="106" t="s">
        <v>10</v>
      </c>
      <c r="L17" s="106"/>
      <c r="M17" s="104">
        <f>F17</f>
        <v>-0.6650067864892669</v>
      </c>
      <c r="N17" s="115">
        <f>IF(AND(M17&lt;0,M17&lt;F17),0.9+M17,0.9+F17)</f>
        <v>0.2349932135107331</v>
      </c>
    </row>
    <row r="18" spans="1:14" ht="15">
      <c r="A18" s="103" t="s">
        <v>110</v>
      </c>
      <c r="B18" s="80">
        <v>60985</v>
      </c>
      <c r="C18" s="129">
        <v>27667</v>
      </c>
      <c r="D18" s="124">
        <v>15623</v>
      </c>
      <c r="E18" s="75">
        <f t="shared" si="0"/>
        <v>43290</v>
      </c>
      <c r="F18" s="104">
        <f t="shared" si="1"/>
        <v>-0.29015331638927605</v>
      </c>
      <c r="G18" s="104">
        <f t="shared" si="2"/>
        <v>0.20984668361072395</v>
      </c>
      <c r="H18" s="75"/>
      <c r="I18" s="105">
        <v>3027</v>
      </c>
      <c r="J18" s="131">
        <v>0</v>
      </c>
      <c r="K18" s="106"/>
      <c r="L18" s="106">
        <f>J18+K18</f>
        <v>0</v>
      </c>
      <c r="M18" s="104">
        <f>(L18-I18)/I18</f>
        <v>-1</v>
      </c>
      <c r="N18" s="106" t="s">
        <v>16</v>
      </c>
    </row>
    <row r="19" spans="1:14" ht="15">
      <c r="A19" s="103" t="s">
        <v>111</v>
      </c>
      <c r="B19" s="80">
        <v>10775</v>
      </c>
      <c r="C19" s="129">
        <v>5183</v>
      </c>
      <c r="D19" s="75">
        <v>927</v>
      </c>
      <c r="E19" s="75">
        <f t="shared" si="0"/>
        <v>6110</v>
      </c>
      <c r="F19" s="104">
        <f t="shared" si="1"/>
        <v>-0.43294663573085845</v>
      </c>
      <c r="G19" s="104">
        <f t="shared" si="2"/>
        <v>0.06705336426914155</v>
      </c>
      <c r="H19" s="75"/>
      <c r="I19" s="105">
        <v>78</v>
      </c>
      <c r="J19" s="131">
        <v>0</v>
      </c>
      <c r="K19" s="107"/>
      <c r="L19" s="106">
        <f>J19+K19</f>
        <v>0</v>
      </c>
      <c r="M19" s="104">
        <f>(L19-I19)/I19</f>
        <v>-1</v>
      </c>
      <c r="N19" s="106" t="s">
        <v>16</v>
      </c>
    </row>
    <row r="20" spans="1:14" ht="15">
      <c r="A20" s="103" t="s">
        <v>112</v>
      </c>
      <c r="B20" s="80">
        <v>26789</v>
      </c>
      <c r="C20" s="129">
        <v>16394</v>
      </c>
      <c r="D20" s="75">
        <v>0</v>
      </c>
      <c r="E20" s="75">
        <f t="shared" si="0"/>
        <v>16394</v>
      </c>
      <c r="F20" s="104">
        <f t="shared" si="1"/>
        <v>-0.38803240135876665</v>
      </c>
      <c r="G20" s="104">
        <f t="shared" si="2"/>
        <v>0.11196759864123335</v>
      </c>
      <c r="H20" s="75"/>
      <c r="I20" s="105">
        <v>198</v>
      </c>
      <c r="J20" s="131">
        <v>70</v>
      </c>
      <c r="K20" s="189">
        <v>0</v>
      </c>
      <c r="L20" s="106">
        <f>J20+K20</f>
        <v>70</v>
      </c>
      <c r="M20" s="104">
        <f>(L20-I20)/I20</f>
        <v>-0.6464646464646465</v>
      </c>
      <c r="N20" s="115">
        <f>IF(AND(M20&lt;0,M20&lt;F20),0.9+M20,0.9+F20)</f>
        <v>0.2535353535353535</v>
      </c>
    </row>
    <row r="21" spans="1:14" ht="15">
      <c r="A21" s="103" t="s">
        <v>113</v>
      </c>
      <c r="B21" s="80">
        <v>229391</v>
      </c>
      <c r="C21" s="129">
        <v>60595</v>
      </c>
      <c r="D21" s="124">
        <v>6960</v>
      </c>
      <c r="E21" s="75">
        <f t="shared" si="0"/>
        <v>67555</v>
      </c>
      <c r="F21" s="104">
        <f t="shared" si="1"/>
        <v>-0.705502831410125</v>
      </c>
      <c r="G21" s="104">
        <f t="shared" si="2"/>
        <v>0</v>
      </c>
      <c r="H21" s="75"/>
      <c r="I21" s="105">
        <v>3615</v>
      </c>
      <c r="J21" s="131">
        <v>0</v>
      </c>
      <c r="K21" s="106"/>
      <c r="L21" s="106">
        <f>J21+K21</f>
        <v>0</v>
      </c>
      <c r="M21" s="104">
        <f>(L21-I21)/I21</f>
        <v>-1</v>
      </c>
      <c r="N21" s="106" t="s">
        <v>16</v>
      </c>
    </row>
    <row r="22" spans="1:14" ht="15">
      <c r="A22" s="103"/>
      <c r="B22" s="80"/>
      <c r="C22" s="129"/>
      <c r="D22" s="75"/>
      <c r="E22" s="75"/>
      <c r="F22" s="104"/>
      <c r="G22" s="104" t="s">
        <v>101</v>
      </c>
      <c r="H22" s="75"/>
      <c r="I22" s="105"/>
      <c r="J22" s="131"/>
      <c r="K22" s="106"/>
      <c r="L22" s="106" t="s">
        <v>101</v>
      </c>
      <c r="M22" s="104"/>
      <c r="N22" s="115"/>
    </row>
    <row r="23" spans="1:14" ht="15">
      <c r="A23" s="103" t="s">
        <v>114</v>
      </c>
      <c r="B23" s="80">
        <v>139135</v>
      </c>
      <c r="C23" s="129">
        <v>50531.416666666664</v>
      </c>
      <c r="D23" s="124">
        <v>7840</v>
      </c>
      <c r="E23" s="75">
        <f t="shared" si="0"/>
        <v>58371.416666666664</v>
      </c>
      <c r="F23" s="104">
        <f t="shared" si="1"/>
        <v>-0.5804692085624275</v>
      </c>
      <c r="G23" s="104">
        <f t="shared" si="2"/>
        <v>0</v>
      </c>
      <c r="H23" s="75"/>
      <c r="I23" s="105">
        <v>562</v>
      </c>
      <c r="J23" s="131">
        <v>0</v>
      </c>
      <c r="K23" s="106"/>
      <c r="L23" s="106">
        <f>J23+K23</f>
        <v>0</v>
      </c>
      <c r="M23" s="104">
        <f>(L23-I23)/I23</f>
        <v>-1</v>
      </c>
      <c r="N23" s="106" t="s">
        <v>16</v>
      </c>
    </row>
    <row r="24" spans="1:14" ht="15">
      <c r="A24" s="103" t="s">
        <v>115</v>
      </c>
      <c r="B24" s="80">
        <v>2099</v>
      </c>
      <c r="C24" s="129">
        <v>682.75</v>
      </c>
      <c r="D24" s="124" t="s">
        <v>158</v>
      </c>
      <c r="E24" s="75"/>
      <c r="F24" s="104">
        <v>0</v>
      </c>
      <c r="G24" s="104">
        <f t="shared" si="2"/>
        <v>0.5</v>
      </c>
      <c r="H24" s="75"/>
      <c r="I24" s="105">
        <v>189</v>
      </c>
      <c r="J24" s="131">
        <v>0</v>
      </c>
      <c r="K24" s="106" t="s">
        <v>158</v>
      </c>
      <c r="L24" s="106"/>
      <c r="M24" s="104">
        <v>0</v>
      </c>
      <c r="N24" s="115">
        <f>IF(AND(M24&lt;0,M24&lt;F24),0.9+M24,0.9+F24)</f>
        <v>0.9</v>
      </c>
    </row>
    <row r="25" spans="1:14" ht="15">
      <c r="A25" s="103" t="s">
        <v>116</v>
      </c>
      <c r="B25" s="80">
        <v>21674</v>
      </c>
      <c r="C25" s="129">
        <v>16496</v>
      </c>
      <c r="D25" s="75">
        <v>105</v>
      </c>
      <c r="E25" s="75">
        <f t="shared" si="0"/>
        <v>16601</v>
      </c>
      <c r="F25" s="104">
        <f t="shared" si="1"/>
        <v>-0.23405924148749654</v>
      </c>
      <c r="G25" s="104">
        <f t="shared" si="2"/>
        <v>0.26594075851250343</v>
      </c>
      <c r="H25" s="75"/>
      <c r="I25" s="105">
        <v>1484</v>
      </c>
      <c r="J25" s="131">
        <v>0</v>
      </c>
      <c r="K25" s="106"/>
      <c r="L25" s="106">
        <f>J25+K25</f>
        <v>0</v>
      </c>
      <c r="M25" s="104">
        <f>(L25-I25)/I25</f>
        <v>-1</v>
      </c>
      <c r="N25" s="106" t="s">
        <v>16</v>
      </c>
    </row>
    <row r="26" spans="1:14" ht="15">
      <c r="A26" s="103" t="s">
        <v>117</v>
      </c>
      <c r="B26" s="80">
        <v>8858</v>
      </c>
      <c r="C26" s="129">
        <v>1290.4166666666667</v>
      </c>
      <c r="D26" s="124">
        <v>4550</v>
      </c>
      <c r="E26" s="75">
        <f t="shared" si="0"/>
        <v>5840.416666666667</v>
      </c>
      <c r="F26" s="104">
        <f t="shared" si="1"/>
        <v>-0.34066192519003535</v>
      </c>
      <c r="G26" s="104">
        <f t="shared" si="2"/>
        <v>0.15933807480996465</v>
      </c>
      <c r="H26" s="75"/>
      <c r="I26" s="105">
        <v>606</v>
      </c>
      <c r="J26" s="131">
        <v>21.833333333333332</v>
      </c>
      <c r="K26" s="189">
        <v>91</v>
      </c>
      <c r="L26" s="106">
        <f>J26+K26</f>
        <v>112.83333333333333</v>
      </c>
      <c r="M26" s="104">
        <f>(L26-I26)/I26</f>
        <v>-0.8138063806380639</v>
      </c>
      <c r="N26" s="115">
        <f>IF(AND(M26&lt;0,M26&lt;F26),0.9+M26,0.9+F26)</f>
        <v>0.08619361936193615</v>
      </c>
    </row>
    <row r="27" spans="1:14" ht="15">
      <c r="A27" s="103" t="s">
        <v>118</v>
      </c>
      <c r="B27" s="80">
        <v>236205</v>
      </c>
      <c r="C27" s="129">
        <v>62824</v>
      </c>
      <c r="D27" s="124">
        <v>430</v>
      </c>
      <c r="E27" s="75">
        <f t="shared" si="0"/>
        <v>63254</v>
      </c>
      <c r="F27" s="104">
        <f t="shared" si="1"/>
        <v>-0.7322071929044686</v>
      </c>
      <c r="G27" s="104">
        <f t="shared" si="2"/>
        <v>0</v>
      </c>
      <c r="H27" s="75"/>
      <c r="I27" s="105">
        <v>11252</v>
      </c>
      <c r="J27" s="131">
        <v>0</v>
      </c>
      <c r="K27" s="106"/>
      <c r="L27" s="106">
        <f>J27+K27</f>
        <v>0</v>
      </c>
      <c r="M27" s="104">
        <f>(L27-I27)/I27</f>
        <v>-1</v>
      </c>
      <c r="N27" s="106" t="s">
        <v>16</v>
      </c>
    </row>
    <row r="28" spans="1:14" ht="15">
      <c r="A28" s="103" t="s">
        <v>119</v>
      </c>
      <c r="B28" s="80">
        <v>65618</v>
      </c>
      <c r="C28" s="129">
        <v>42899</v>
      </c>
      <c r="D28" s="124">
        <v>0</v>
      </c>
      <c r="E28" s="75">
        <f t="shared" si="0"/>
        <v>42899</v>
      </c>
      <c r="F28" s="104">
        <f t="shared" si="1"/>
        <v>-0.34623121704410376</v>
      </c>
      <c r="G28" s="104">
        <f t="shared" si="2"/>
        <v>0.15376878295589624</v>
      </c>
      <c r="H28" s="75"/>
      <c r="I28" s="105">
        <v>2217</v>
      </c>
      <c r="J28" s="131">
        <v>0</v>
      </c>
      <c r="K28" s="106" t="s">
        <v>101</v>
      </c>
      <c r="L28" s="106">
        <v>0</v>
      </c>
      <c r="M28" s="104">
        <f>(L28-I28)/I28</f>
        <v>-1</v>
      </c>
      <c r="N28" s="106" t="s">
        <v>16</v>
      </c>
    </row>
    <row r="29" spans="1:14" ht="15">
      <c r="A29" s="103" t="s">
        <v>120</v>
      </c>
      <c r="B29" s="80">
        <v>36483</v>
      </c>
      <c r="C29" s="129">
        <v>20194.666666666668</v>
      </c>
      <c r="D29" s="124">
        <v>369</v>
      </c>
      <c r="E29" s="75">
        <f t="shared" si="0"/>
        <v>20563.666666666668</v>
      </c>
      <c r="F29" s="104">
        <f t="shared" si="1"/>
        <v>-0.43634934992553603</v>
      </c>
      <c r="G29" s="104">
        <f t="shared" si="2"/>
        <v>0.06365065007446397</v>
      </c>
      <c r="H29" s="75"/>
      <c r="I29" s="105">
        <v>3434</v>
      </c>
      <c r="J29" s="131">
        <v>1499.0833333333333</v>
      </c>
      <c r="K29" s="21">
        <v>33</v>
      </c>
      <c r="L29" s="106">
        <f>J29+K29</f>
        <v>1532.0833333333333</v>
      </c>
      <c r="M29" s="104">
        <f>(L29-I29)/I29</f>
        <v>-0.5538487672296641</v>
      </c>
      <c r="N29" s="115">
        <f>IF(AND(M29&lt;0,M29&lt;F29),0.9+M29,0.9+F29)</f>
        <v>0.3461512327703359</v>
      </c>
    </row>
    <row r="30" spans="1:14" ht="15">
      <c r="A30" s="103" t="s">
        <v>121</v>
      </c>
      <c r="B30" s="80">
        <v>28232</v>
      </c>
      <c r="C30" s="129">
        <v>13034.833333333334</v>
      </c>
      <c r="D30" s="124">
        <v>11918</v>
      </c>
      <c r="E30" s="75">
        <f t="shared" si="0"/>
        <v>24952.833333333336</v>
      </c>
      <c r="F30" s="104">
        <f t="shared" si="1"/>
        <v>-0.11615070369320857</v>
      </c>
      <c r="G30" s="104">
        <f t="shared" si="2"/>
        <v>0.38384929630679143</v>
      </c>
      <c r="H30" s="75"/>
      <c r="I30" s="105">
        <v>1667</v>
      </c>
      <c r="J30" s="131">
        <v>576.5833333333334</v>
      </c>
      <c r="K30" s="106" t="s">
        <v>10</v>
      </c>
      <c r="L30" s="106" t="s">
        <v>101</v>
      </c>
      <c r="M30" s="104">
        <f>F30</f>
        <v>-0.11615070369320857</v>
      </c>
      <c r="N30" s="115">
        <f>IF(AND(M30&lt;0,M30&lt;F30),0.9+M30,0.9+F30)</f>
        <v>0.7838492963067915</v>
      </c>
    </row>
    <row r="31" spans="1:14" ht="15">
      <c r="A31" s="103" t="s">
        <v>122</v>
      </c>
      <c r="B31" s="80">
        <v>75384</v>
      </c>
      <c r="C31" s="129">
        <v>36126.75</v>
      </c>
      <c r="D31" s="124">
        <v>3776</v>
      </c>
      <c r="E31" s="75">
        <f t="shared" si="0"/>
        <v>39902.75</v>
      </c>
      <c r="F31" s="104">
        <f t="shared" si="1"/>
        <v>-0.4706734850896742</v>
      </c>
      <c r="G31" s="104">
        <f t="shared" si="2"/>
        <v>0.029326514910325785</v>
      </c>
      <c r="H31" s="75"/>
      <c r="I31" s="105">
        <v>4019</v>
      </c>
      <c r="J31" s="131">
        <v>708.0833333333334</v>
      </c>
      <c r="K31" s="189">
        <v>16</v>
      </c>
      <c r="L31" s="106">
        <f>J31+K31</f>
        <v>724.0833333333334</v>
      </c>
      <c r="M31" s="104">
        <f>(L31-I31)/I31</f>
        <v>-0.819834950651074</v>
      </c>
      <c r="N31" s="115">
        <f>IF(AND(M31&lt;0,M31&lt;F31),0.9+M31,0.9+F31)</f>
        <v>0.08016504934892599</v>
      </c>
    </row>
    <row r="32" spans="1:14" ht="15">
      <c r="A32" s="103" t="s">
        <v>123</v>
      </c>
      <c r="B32" s="80">
        <v>79825</v>
      </c>
      <c r="C32" s="129">
        <v>25176.166666666668</v>
      </c>
      <c r="D32" s="124">
        <v>6133</v>
      </c>
      <c r="E32" s="75">
        <f t="shared" si="0"/>
        <v>31309.166666666668</v>
      </c>
      <c r="F32" s="104">
        <f t="shared" si="1"/>
        <v>-0.6077774297943417</v>
      </c>
      <c r="G32" s="104">
        <f t="shared" si="2"/>
        <v>0</v>
      </c>
      <c r="H32" s="75"/>
      <c r="I32" s="105">
        <v>706</v>
      </c>
      <c r="J32" s="131">
        <v>217</v>
      </c>
      <c r="K32" s="106" t="s">
        <v>10</v>
      </c>
      <c r="L32" s="106" t="s">
        <v>101</v>
      </c>
      <c r="M32" s="104">
        <f>F32</f>
        <v>-0.6077774297943417</v>
      </c>
      <c r="N32" s="115">
        <f>IF(AND(M32&lt;0,M32&lt;F32),0.9+M32,0.9+F32)</f>
        <v>0.29222257020565834</v>
      </c>
    </row>
    <row r="33" spans="1:14" ht="15">
      <c r="A33" s="103"/>
      <c r="B33" s="80"/>
      <c r="C33" s="129"/>
      <c r="D33" s="75"/>
      <c r="E33" s="75"/>
      <c r="F33" s="104"/>
      <c r="G33" s="104" t="s">
        <v>101</v>
      </c>
      <c r="H33" s="75"/>
      <c r="I33" s="105"/>
      <c r="J33" s="131"/>
      <c r="K33" s="106"/>
      <c r="L33" s="106" t="s">
        <v>101</v>
      </c>
      <c r="M33" s="104"/>
      <c r="N33" s="115"/>
    </row>
    <row r="34" spans="1:14" ht="15">
      <c r="A34" s="103" t="s">
        <v>124</v>
      </c>
      <c r="B34" s="80">
        <v>21694</v>
      </c>
      <c r="C34" s="129">
        <v>11266</v>
      </c>
      <c r="D34" s="124">
        <v>0</v>
      </c>
      <c r="E34" s="75">
        <f t="shared" si="0"/>
        <v>11266</v>
      </c>
      <c r="F34" s="104">
        <f t="shared" si="1"/>
        <v>-0.48068590393657235</v>
      </c>
      <c r="G34" s="104">
        <f t="shared" si="2"/>
        <v>0.019314096063427655</v>
      </c>
      <c r="H34" s="75"/>
      <c r="I34" s="80">
        <v>1904</v>
      </c>
      <c r="J34" s="129">
        <v>303</v>
      </c>
      <c r="K34" s="124">
        <v>0</v>
      </c>
      <c r="L34" s="75">
        <f>J34+K34</f>
        <v>303</v>
      </c>
      <c r="M34" s="104">
        <f>(L34-I34)/I34</f>
        <v>-0.8408613445378151</v>
      </c>
      <c r="N34" s="115">
        <f>IF(AND(M34&lt;0,M34&lt;F34),0.9+M34,0.9+F34)</f>
        <v>0.059138655462184886</v>
      </c>
    </row>
    <row r="35" spans="1:14" ht="15">
      <c r="A35" s="103" t="s">
        <v>125</v>
      </c>
      <c r="B35" s="80">
        <v>81185</v>
      </c>
      <c r="C35" s="129">
        <v>29580</v>
      </c>
      <c r="D35" s="124">
        <v>16069</v>
      </c>
      <c r="E35" s="75">
        <f t="shared" si="0"/>
        <v>45649</v>
      </c>
      <c r="F35" s="104">
        <f t="shared" si="1"/>
        <v>-0.43771632690768</v>
      </c>
      <c r="G35" s="104">
        <f t="shared" si="2"/>
        <v>0.062283673092320024</v>
      </c>
      <c r="H35" s="75"/>
      <c r="I35" s="105">
        <v>678</v>
      </c>
      <c r="J35" s="131">
        <v>0</v>
      </c>
      <c r="K35" s="189">
        <v>0</v>
      </c>
      <c r="L35" s="106">
        <f>J35+K35</f>
        <v>0</v>
      </c>
      <c r="M35" s="104">
        <f>(L35-I35)/I35</f>
        <v>-1</v>
      </c>
      <c r="N35" s="106" t="s">
        <v>16</v>
      </c>
    </row>
    <row r="36" spans="1:14" ht="15">
      <c r="A36" s="103" t="s">
        <v>183</v>
      </c>
      <c r="B36" s="80">
        <v>100852</v>
      </c>
      <c r="C36" s="129">
        <v>42661</v>
      </c>
      <c r="D36" s="124">
        <v>8587</v>
      </c>
      <c r="E36" s="75">
        <f t="shared" si="0"/>
        <v>51248</v>
      </c>
      <c r="F36" s="104">
        <f t="shared" si="1"/>
        <v>-0.49184944274778886</v>
      </c>
      <c r="G36" s="104">
        <f t="shared" si="2"/>
        <v>0.008150557252211144</v>
      </c>
      <c r="H36" s="75"/>
      <c r="I36" s="105">
        <v>3433</v>
      </c>
      <c r="J36" s="131">
        <v>3632.9166666666665</v>
      </c>
      <c r="K36" s="106" t="s">
        <v>10</v>
      </c>
      <c r="L36" s="106"/>
      <c r="M36" s="104">
        <f>F36</f>
        <v>-0.49184944274778886</v>
      </c>
      <c r="N36" s="115">
        <f>IF(AND(M36&lt;0,M36&lt;F36),0.9+M36,0.9+F36)</f>
        <v>0.40815055725221117</v>
      </c>
    </row>
    <row r="37" spans="1:14" ht="15">
      <c r="A37" s="103" t="s">
        <v>126</v>
      </c>
      <c r="B37" s="80">
        <v>201696</v>
      </c>
      <c r="C37" s="129">
        <v>70724.66666666667</v>
      </c>
      <c r="D37" s="124">
        <v>1704</v>
      </c>
      <c r="E37" s="75">
        <f t="shared" si="0"/>
        <v>72428.66666666667</v>
      </c>
      <c r="F37" s="104">
        <f t="shared" si="1"/>
        <v>-0.6409018192395155</v>
      </c>
      <c r="G37" s="104">
        <f t="shared" si="2"/>
        <v>0</v>
      </c>
      <c r="H37" s="75"/>
      <c r="I37" s="105">
        <v>23088</v>
      </c>
      <c r="J37" s="131">
        <v>3294.5833333333335</v>
      </c>
      <c r="K37" s="189">
        <v>76</v>
      </c>
      <c r="L37" s="106">
        <f>J37+K37</f>
        <v>3370.5833333333335</v>
      </c>
      <c r="M37" s="104">
        <f>(L37-I37)/I37</f>
        <v>-0.8540114633864634</v>
      </c>
      <c r="N37" s="115">
        <f>IF(AND(M37&lt;0,M37&lt;F37),0.9+M37,0.9+F37)</f>
        <v>0.045988536613536635</v>
      </c>
    </row>
    <row r="38" spans="1:14" ht="15">
      <c r="A38" s="103" t="s">
        <v>127</v>
      </c>
      <c r="B38" s="80">
        <v>61339</v>
      </c>
      <c r="C38" s="129">
        <v>38557.666666666664</v>
      </c>
      <c r="D38" s="124">
        <v>0</v>
      </c>
      <c r="E38" s="75">
        <f t="shared" si="0"/>
        <v>38557.666666666664</v>
      </c>
      <c r="F38" s="104">
        <f t="shared" si="1"/>
        <v>-0.3714004684349816</v>
      </c>
      <c r="G38" s="104">
        <f t="shared" si="2"/>
        <v>0.1285995315650184</v>
      </c>
      <c r="H38" s="75"/>
      <c r="I38" s="105">
        <v>4789</v>
      </c>
      <c r="J38" s="131">
        <v>0</v>
      </c>
      <c r="K38" s="189">
        <v>0</v>
      </c>
      <c r="L38" s="106">
        <f>J38+K38</f>
        <v>0</v>
      </c>
      <c r="M38" s="104">
        <f>(L38-I38)/I38</f>
        <v>-1</v>
      </c>
      <c r="N38" s="106" t="s">
        <v>16</v>
      </c>
    </row>
    <row r="39" spans="1:14" ht="15">
      <c r="A39" s="103" t="s">
        <v>128</v>
      </c>
      <c r="B39" s="80">
        <v>52528</v>
      </c>
      <c r="C39" s="129">
        <v>15657.083333333334</v>
      </c>
      <c r="D39" s="124">
        <v>17183</v>
      </c>
      <c r="E39" s="75">
        <f t="shared" si="0"/>
        <v>32840.083333333336</v>
      </c>
      <c r="F39" s="104">
        <f t="shared" si="1"/>
        <v>-0.3748080388871966</v>
      </c>
      <c r="G39" s="104">
        <f t="shared" si="2"/>
        <v>0.1251919611128034</v>
      </c>
      <c r="H39" s="75"/>
      <c r="I39" s="105">
        <v>42</v>
      </c>
      <c r="J39" s="131">
        <v>0</v>
      </c>
      <c r="K39" s="189">
        <v>0</v>
      </c>
      <c r="L39" s="106">
        <f>J39+K39</f>
        <v>0</v>
      </c>
      <c r="M39" s="104">
        <f>(L39-I39)/I39</f>
        <v>-1</v>
      </c>
      <c r="N39" s="106" t="s">
        <v>16</v>
      </c>
    </row>
    <row r="40" spans="1:14" ht="15">
      <c r="A40" s="103" t="s">
        <v>129</v>
      </c>
      <c r="B40" s="80">
        <v>89299</v>
      </c>
      <c r="C40" s="129">
        <v>49718</v>
      </c>
      <c r="D40" s="124">
        <v>0</v>
      </c>
      <c r="E40" s="75">
        <f t="shared" si="0"/>
        <v>49718</v>
      </c>
      <c r="F40" s="104">
        <f t="shared" si="1"/>
        <v>-0.44324124570263945</v>
      </c>
      <c r="G40" s="104">
        <f t="shared" si="2"/>
        <v>0.05675875429736055</v>
      </c>
      <c r="H40" s="75"/>
      <c r="I40" s="105">
        <v>2365</v>
      </c>
      <c r="J40" s="131">
        <v>1223</v>
      </c>
      <c r="K40" s="189">
        <v>0</v>
      </c>
      <c r="L40" s="106">
        <f>J40+K40</f>
        <v>1223</v>
      </c>
      <c r="M40" s="104">
        <f>(L40-I40)/I40</f>
        <v>-0.4828752642706131</v>
      </c>
      <c r="N40" s="115">
        <f>IF(AND(M40&lt;0,M40&lt;F40),0.9+M40,0.9+F40)</f>
        <v>0.4171247357293869</v>
      </c>
    </row>
    <row r="41" spans="1:14" ht="15">
      <c r="A41" s="103" t="s">
        <v>130</v>
      </c>
      <c r="B41" s="80">
        <v>11205</v>
      </c>
      <c r="C41" s="129">
        <v>4933.5</v>
      </c>
      <c r="D41" s="124">
        <v>0</v>
      </c>
      <c r="E41" s="75">
        <f t="shared" si="0"/>
        <v>4933.5</v>
      </c>
      <c r="F41" s="104">
        <f t="shared" si="1"/>
        <v>-0.5597054886211513</v>
      </c>
      <c r="G41" s="104">
        <f t="shared" si="2"/>
        <v>0</v>
      </c>
      <c r="H41" s="75"/>
      <c r="I41" s="105">
        <v>977</v>
      </c>
      <c r="J41" s="131">
        <v>640.6666666666666</v>
      </c>
      <c r="K41" s="106" t="s">
        <v>10</v>
      </c>
      <c r="L41" s="106"/>
      <c r="M41" s="104">
        <f>F41</f>
        <v>-0.5597054886211513</v>
      </c>
      <c r="N41" s="115">
        <f>IF(AND(M41&lt;0,M41&lt;F41),0.9+M41,0.9+F41)</f>
        <v>0.3402945113788487</v>
      </c>
    </row>
    <row r="42" spans="1:14" ht="15">
      <c r="A42" s="103" t="s">
        <v>131</v>
      </c>
      <c r="B42" s="80">
        <v>15293</v>
      </c>
      <c r="C42" s="129">
        <v>10312</v>
      </c>
      <c r="D42" s="124">
        <v>21</v>
      </c>
      <c r="E42" s="75">
        <f t="shared" si="0"/>
        <v>10333</v>
      </c>
      <c r="F42" s="104">
        <f t="shared" si="1"/>
        <v>-0.32433139344798273</v>
      </c>
      <c r="G42" s="104">
        <f t="shared" si="2"/>
        <v>0.17566860655201727</v>
      </c>
      <c r="H42" s="75"/>
      <c r="I42" s="105">
        <v>802</v>
      </c>
      <c r="J42" s="131">
        <v>0</v>
      </c>
      <c r="K42" s="189">
        <v>0</v>
      </c>
      <c r="L42" s="106">
        <f>J42+K42</f>
        <v>0</v>
      </c>
      <c r="M42" s="104">
        <f>(L42-I42)/I42</f>
        <v>-1</v>
      </c>
      <c r="N42" s="106" t="s">
        <v>16</v>
      </c>
    </row>
    <row r="43" spans="1:14" ht="15">
      <c r="A43" s="103" t="s">
        <v>132</v>
      </c>
      <c r="B43" s="80">
        <v>15708</v>
      </c>
      <c r="C43" s="129">
        <v>7438.5</v>
      </c>
      <c r="D43" s="124">
        <v>1061</v>
      </c>
      <c r="E43" s="75">
        <f t="shared" si="0"/>
        <v>8499.5</v>
      </c>
      <c r="F43" s="104">
        <f t="shared" si="1"/>
        <v>-0.45890628978864273</v>
      </c>
      <c r="G43" s="104">
        <f t="shared" si="2"/>
        <v>0.04109371021135727</v>
      </c>
      <c r="H43" s="75"/>
      <c r="I43" s="105">
        <v>393</v>
      </c>
      <c r="J43" s="131">
        <v>0</v>
      </c>
      <c r="K43" s="189">
        <v>0</v>
      </c>
      <c r="L43" s="106">
        <f>J43+K43</f>
        <v>0</v>
      </c>
      <c r="M43" s="104">
        <f>(L43-I43)/I43</f>
        <v>-1</v>
      </c>
      <c r="N43" s="106" t="s">
        <v>16</v>
      </c>
    </row>
    <row r="44" spans="1:14" ht="15">
      <c r="A44" s="103"/>
      <c r="B44" s="80"/>
      <c r="C44" s="129"/>
      <c r="D44" s="75"/>
      <c r="E44" s="75"/>
      <c r="F44" s="104"/>
      <c r="G44" s="104" t="s">
        <v>101</v>
      </c>
      <c r="H44" s="75"/>
      <c r="I44" s="105"/>
      <c r="J44" s="131"/>
      <c r="K44" s="106"/>
      <c r="L44" s="106" t="s">
        <v>101</v>
      </c>
      <c r="M44" s="104"/>
      <c r="N44" s="115"/>
    </row>
    <row r="45" spans="1:14" ht="15">
      <c r="A45" s="103" t="s">
        <v>133</v>
      </c>
      <c r="B45" s="80">
        <v>10800</v>
      </c>
      <c r="C45" s="129">
        <v>5659</v>
      </c>
      <c r="D45" s="124">
        <v>0</v>
      </c>
      <c r="E45" s="75">
        <f t="shared" si="0"/>
        <v>5659</v>
      </c>
      <c r="F45" s="104">
        <f t="shared" si="1"/>
        <v>-0.4760185185185185</v>
      </c>
      <c r="G45" s="104">
        <f t="shared" si="2"/>
        <v>0.023981481481481493</v>
      </c>
      <c r="H45" s="75"/>
      <c r="I45" s="105">
        <v>278</v>
      </c>
      <c r="J45" s="131">
        <v>78</v>
      </c>
      <c r="K45" s="189">
        <v>0</v>
      </c>
      <c r="L45" s="106">
        <f>J45+K45</f>
        <v>78</v>
      </c>
      <c r="M45" s="104">
        <f>(L45-I45)/I45</f>
        <v>-0.7194244604316546</v>
      </c>
      <c r="N45" s="115">
        <f>IF(AND(M45&lt;0,M45&lt;F45),0.9+M45,0.9+F45)</f>
        <v>0.18057553956834538</v>
      </c>
    </row>
    <row r="46" spans="1:14" ht="15">
      <c r="A46" s="103" t="s">
        <v>134</v>
      </c>
      <c r="B46" s="80">
        <v>111734</v>
      </c>
      <c r="C46" s="129">
        <v>46937</v>
      </c>
      <c r="D46" s="124">
        <v>1058</v>
      </c>
      <c r="E46" s="75">
        <f t="shared" si="0"/>
        <v>47995</v>
      </c>
      <c r="F46" s="104">
        <f t="shared" si="1"/>
        <v>-0.570453040256323</v>
      </c>
      <c r="G46" s="104">
        <f t="shared" si="2"/>
        <v>0</v>
      </c>
      <c r="H46" s="75"/>
      <c r="I46" s="105">
        <v>3739</v>
      </c>
      <c r="J46" s="131">
        <v>0</v>
      </c>
      <c r="K46" s="106"/>
      <c r="L46" s="106">
        <f>J46+K46</f>
        <v>0</v>
      </c>
      <c r="M46" s="104">
        <f>(L46-I46)/I46</f>
        <v>-1</v>
      </c>
      <c r="N46" s="106" t="s">
        <v>16</v>
      </c>
    </row>
    <row r="47" spans="1:14" ht="15">
      <c r="A47" s="103" t="s">
        <v>135</v>
      </c>
      <c r="B47" s="80">
        <v>34444</v>
      </c>
      <c r="C47" s="129">
        <v>19321.916666666668</v>
      </c>
      <c r="D47" s="124">
        <v>753</v>
      </c>
      <c r="E47" s="75">
        <f t="shared" si="0"/>
        <v>20074.916666666668</v>
      </c>
      <c r="F47" s="104">
        <f t="shared" si="1"/>
        <v>-0.41717231835249485</v>
      </c>
      <c r="G47" s="104">
        <f t="shared" si="2"/>
        <v>0.08282768164750515</v>
      </c>
      <c r="H47" s="75"/>
      <c r="I47" s="105">
        <v>1430</v>
      </c>
      <c r="J47" s="131">
        <v>870.75</v>
      </c>
      <c r="K47" s="106" t="s">
        <v>10</v>
      </c>
      <c r="L47" s="106"/>
      <c r="M47" s="104">
        <f>F47</f>
        <v>-0.41717231835249485</v>
      </c>
      <c r="N47" s="115">
        <f>IF(AND(M47&lt;0,M47&lt;F47),0.9+M47,0.9+F47)</f>
        <v>0.48282768164750517</v>
      </c>
    </row>
    <row r="48" spans="1:14" ht="15">
      <c r="A48" s="103" t="s">
        <v>136</v>
      </c>
      <c r="B48" s="80">
        <v>499415</v>
      </c>
      <c r="C48" s="129">
        <v>226921.33333333334</v>
      </c>
      <c r="D48" s="124">
        <v>0</v>
      </c>
      <c r="E48" s="75">
        <f t="shared" si="0"/>
        <v>226921.33333333334</v>
      </c>
      <c r="F48" s="104">
        <f t="shared" si="1"/>
        <v>-0.5456257154203751</v>
      </c>
      <c r="G48" s="104">
        <f t="shared" si="2"/>
        <v>0</v>
      </c>
      <c r="H48" s="75"/>
      <c r="I48" s="105">
        <v>27522</v>
      </c>
      <c r="J48" s="131">
        <v>6005</v>
      </c>
      <c r="K48" s="189">
        <v>0</v>
      </c>
      <c r="L48" s="106">
        <f>J48+K48</f>
        <v>6005</v>
      </c>
      <c r="M48" s="104">
        <f>(L48-I48)/I48</f>
        <v>-0.7818109149044401</v>
      </c>
      <c r="N48" s="115">
        <f>IF(AND(M48&lt;0,M48&lt;F48),0.9+M48,0.9+F48)</f>
        <v>0.11818908509555992</v>
      </c>
    </row>
    <row r="49" spans="1:14" ht="15">
      <c r="A49" s="103" t="s">
        <v>137</v>
      </c>
      <c r="B49" s="136">
        <v>125503.25</v>
      </c>
      <c r="C49" s="129">
        <v>43569</v>
      </c>
      <c r="D49" s="124">
        <v>12362</v>
      </c>
      <c r="E49" s="75">
        <f t="shared" si="0"/>
        <v>55931</v>
      </c>
      <c r="F49" s="104">
        <f t="shared" si="1"/>
        <v>-0.5543462021899831</v>
      </c>
      <c r="G49" s="104">
        <f t="shared" si="2"/>
        <v>0</v>
      </c>
      <c r="H49" s="75"/>
      <c r="I49" s="105">
        <v>2696</v>
      </c>
      <c r="J49" s="131">
        <v>412</v>
      </c>
      <c r="K49" s="106" t="s">
        <v>10</v>
      </c>
      <c r="L49" s="106"/>
      <c r="M49" s="104">
        <f>F49</f>
        <v>-0.5543462021899831</v>
      </c>
      <c r="N49" s="115">
        <f>IF(AND(M49&lt;0,M49&lt;F49),0.9+M49,0.9+F49)</f>
        <v>0.3456537978100169</v>
      </c>
    </row>
    <row r="50" spans="1:14" ht="15">
      <c r="A50" s="103" t="s">
        <v>138</v>
      </c>
      <c r="B50" s="80">
        <v>5215</v>
      </c>
      <c r="C50" s="129">
        <v>2999.1666666666665</v>
      </c>
      <c r="D50" s="124">
        <v>0</v>
      </c>
      <c r="E50" s="75">
        <f t="shared" si="0"/>
        <v>2999.1666666666665</v>
      </c>
      <c r="F50" s="104">
        <f t="shared" si="1"/>
        <v>-0.42489613294982426</v>
      </c>
      <c r="G50" s="104">
        <f t="shared" si="2"/>
        <v>0.07510386705017574</v>
      </c>
      <c r="H50" s="75"/>
      <c r="I50" s="105">
        <v>136</v>
      </c>
      <c r="J50" s="131">
        <v>0</v>
      </c>
      <c r="K50" s="106"/>
      <c r="L50" s="106">
        <f>J50+K50</f>
        <v>0</v>
      </c>
      <c r="M50" s="104">
        <f>(L50-I50)/I50</f>
        <v>-1</v>
      </c>
      <c r="N50" s="106" t="s">
        <v>16</v>
      </c>
    </row>
    <row r="51" spans="1:14" ht="15">
      <c r="A51" s="103" t="s">
        <v>139</v>
      </c>
      <c r="B51" s="80">
        <v>228171</v>
      </c>
      <c r="C51" s="129">
        <v>85004.5</v>
      </c>
      <c r="D51" s="124">
        <v>4430</v>
      </c>
      <c r="E51" s="75">
        <f t="shared" si="0"/>
        <v>89434.5</v>
      </c>
      <c r="F51" s="104">
        <f t="shared" si="1"/>
        <v>-0.6080373930078756</v>
      </c>
      <c r="G51" s="104">
        <f t="shared" si="2"/>
        <v>0</v>
      </c>
      <c r="H51" s="75"/>
      <c r="I51" s="105">
        <v>16551</v>
      </c>
      <c r="J51" s="131">
        <v>2916.4166666666665</v>
      </c>
      <c r="K51" s="189">
        <v>0</v>
      </c>
      <c r="L51" s="106">
        <f>J51+K51</f>
        <v>2916.4166666666665</v>
      </c>
      <c r="M51" s="104">
        <f>(L51-I51)/I51</f>
        <v>-0.8237921172940206</v>
      </c>
      <c r="N51" s="115">
        <f>IF(AND(M51&lt;0,M51&lt;F51),0.9+M51,0.9+F51)</f>
        <v>0.07620788270597945</v>
      </c>
    </row>
    <row r="52" spans="1:14" ht="15">
      <c r="A52" s="103" t="s">
        <v>140</v>
      </c>
      <c r="B52" s="80">
        <v>44790</v>
      </c>
      <c r="C52" s="129">
        <v>13934.083333333334</v>
      </c>
      <c r="D52" s="124">
        <v>9782</v>
      </c>
      <c r="E52" s="75">
        <f t="shared" si="0"/>
        <v>23716.083333333336</v>
      </c>
      <c r="F52" s="104">
        <f t="shared" si="1"/>
        <v>-0.47050494902135886</v>
      </c>
      <c r="G52" s="104">
        <f t="shared" si="2"/>
        <v>0.029495050978641135</v>
      </c>
      <c r="H52" s="75"/>
      <c r="I52" s="105">
        <v>421</v>
      </c>
      <c r="J52" s="131">
        <v>43.333333333333336</v>
      </c>
      <c r="K52" s="106" t="s">
        <v>101</v>
      </c>
      <c r="L52" s="106">
        <v>0</v>
      </c>
      <c r="M52" s="104">
        <f>(L52-I52)/I52</f>
        <v>-1</v>
      </c>
      <c r="N52" s="106" t="s">
        <v>16</v>
      </c>
    </row>
    <row r="53" spans="1:14" ht="15">
      <c r="A53" s="103" t="s">
        <v>141</v>
      </c>
      <c r="B53" s="80">
        <v>38988</v>
      </c>
      <c r="C53" s="129">
        <v>16270</v>
      </c>
      <c r="D53" s="124">
        <v>0</v>
      </c>
      <c r="E53" s="75">
        <f t="shared" si="0"/>
        <v>16270</v>
      </c>
      <c r="F53" s="104">
        <f t="shared" si="1"/>
        <v>-0.5826921103929414</v>
      </c>
      <c r="G53" s="104">
        <f t="shared" si="2"/>
        <v>0</v>
      </c>
      <c r="H53" s="75"/>
      <c r="I53" s="105">
        <v>3040</v>
      </c>
      <c r="J53" s="131">
        <v>579.5</v>
      </c>
      <c r="K53" s="106" t="s">
        <v>10</v>
      </c>
      <c r="L53" s="106"/>
      <c r="M53" s="104">
        <f>F53</f>
        <v>-0.5826921103929414</v>
      </c>
      <c r="N53" s="115">
        <f>IF(AND(M53&lt;0,M53&lt;F53),0.9+M53,0.9+F53)</f>
        <v>0.3173078896070586</v>
      </c>
    </row>
    <row r="54" spans="1:14" ht="15">
      <c r="A54" s="103" t="s">
        <v>142</v>
      </c>
      <c r="B54" s="80">
        <v>204771</v>
      </c>
      <c r="C54" s="129">
        <v>82643.83333333333</v>
      </c>
      <c r="D54" s="124">
        <v>0</v>
      </c>
      <c r="E54" s="75">
        <f t="shared" si="0"/>
        <v>82643.83333333333</v>
      </c>
      <c r="F54" s="104">
        <f t="shared" si="1"/>
        <v>-0.5964085083662564</v>
      </c>
      <c r="G54" s="104">
        <f t="shared" si="2"/>
        <v>0</v>
      </c>
      <c r="H54" s="75"/>
      <c r="I54" s="105">
        <v>8263</v>
      </c>
      <c r="J54" s="131">
        <v>1151</v>
      </c>
      <c r="K54" s="189">
        <v>0</v>
      </c>
      <c r="L54" s="106">
        <f>J54+K54</f>
        <v>1151</v>
      </c>
      <c r="M54" s="104">
        <f>(L54-I54)/I54</f>
        <v>-0.8607043446690064</v>
      </c>
      <c r="N54" s="115">
        <f>IF(AND(M54&lt;0,M54&lt;F54),0.9+M54,0.9+F54)</f>
        <v>0.03929565533099366</v>
      </c>
    </row>
    <row r="55" spans="1:14" ht="15">
      <c r="A55" s="103"/>
      <c r="B55" s="80"/>
      <c r="C55" s="129"/>
      <c r="D55" s="75"/>
      <c r="E55" s="75"/>
      <c r="F55" s="104"/>
      <c r="G55" s="104" t="s">
        <v>101</v>
      </c>
      <c r="H55" s="75"/>
      <c r="I55" s="105"/>
      <c r="J55" s="131"/>
      <c r="K55" s="106"/>
      <c r="L55" s="106" t="s">
        <v>101</v>
      </c>
      <c r="M55" s="104"/>
      <c r="N55" s="115"/>
    </row>
    <row r="56" spans="1:14" ht="15">
      <c r="A56" s="103" t="s">
        <v>143</v>
      </c>
      <c r="B56" s="80">
        <v>54799</v>
      </c>
      <c r="C56" s="129">
        <v>26211.833333333332</v>
      </c>
      <c r="D56" s="124">
        <v>906</v>
      </c>
      <c r="E56" s="75">
        <f t="shared" si="0"/>
        <v>27117.833333333332</v>
      </c>
      <c r="F56" s="104">
        <f t="shared" si="1"/>
        <v>-0.5051399964719551</v>
      </c>
      <c r="G56" s="104">
        <f t="shared" si="2"/>
        <v>0</v>
      </c>
      <c r="H56" s="75"/>
      <c r="I56" s="78">
        <v>0</v>
      </c>
      <c r="J56" s="132">
        <v>0</v>
      </c>
      <c r="K56" s="78"/>
      <c r="L56" s="106" t="s">
        <v>101</v>
      </c>
      <c r="M56" s="104"/>
      <c r="N56" s="106" t="s">
        <v>16</v>
      </c>
    </row>
    <row r="57" spans="1:14" ht="15">
      <c r="A57" s="103" t="s">
        <v>144</v>
      </c>
      <c r="B57" s="80">
        <v>22194</v>
      </c>
      <c r="C57" s="129">
        <v>16188</v>
      </c>
      <c r="D57" s="124">
        <v>0</v>
      </c>
      <c r="E57" s="75">
        <f t="shared" si="0"/>
        <v>16188</v>
      </c>
      <c r="F57" s="104">
        <f t="shared" si="1"/>
        <v>-0.27061367937280345</v>
      </c>
      <c r="G57" s="104">
        <f t="shared" si="2"/>
        <v>0.22938632062719655</v>
      </c>
      <c r="H57" s="75"/>
      <c r="I57" s="105">
        <v>618</v>
      </c>
      <c r="J57" s="131">
        <v>347.25</v>
      </c>
      <c r="K57" s="106" t="s">
        <v>10</v>
      </c>
      <c r="L57" s="106"/>
      <c r="M57" s="104">
        <f>F57</f>
        <v>-0.27061367937280345</v>
      </c>
      <c r="N57" s="115">
        <f>IF(AND(M57&lt;0,M57&lt;F57),0.9+M57,0.9+F57)</f>
        <v>0.6293863206271966</v>
      </c>
    </row>
    <row r="58" spans="1:14" ht="15">
      <c r="A58" s="103" t="s">
        <v>145</v>
      </c>
      <c r="B58" s="80">
        <v>48981</v>
      </c>
      <c r="C58" s="129">
        <v>18643.333333333332</v>
      </c>
      <c r="D58" s="124">
        <v>6181</v>
      </c>
      <c r="E58" s="75">
        <f t="shared" si="0"/>
        <v>24824.333333333332</v>
      </c>
      <c r="F58" s="104">
        <f t="shared" si="1"/>
        <v>-0.49318443205868945</v>
      </c>
      <c r="G58" s="104">
        <f t="shared" si="2"/>
        <v>0.006815567941310552</v>
      </c>
      <c r="H58" s="75"/>
      <c r="I58" s="105">
        <v>691</v>
      </c>
      <c r="J58" s="131">
        <v>531.5</v>
      </c>
      <c r="K58" s="106" t="s">
        <v>10</v>
      </c>
      <c r="L58" s="106"/>
      <c r="M58" s="104">
        <f>F58</f>
        <v>-0.49318443205868945</v>
      </c>
      <c r="N58" s="115">
        <f>IF(AND(M58&lt;0,M58&lt;F58),0.9+M58,0.9+F58)</f>
        <v>0.4068155679413106</v>
      </c>
    </row>
    <row r="59" spans="1:14" ht="15">
      <c r="A59" s="103" t="s">
        <v>146</v>
      </c>
      <c r="B59" s="80">
        <v>6092</v>
      </c>
      <c r="C59" s="129">
        <v>2713.1666666666665</v>
      </c>
      <c r="D59" s="124">
        <v>897</v>
      </c>
      <c r="E59" s="75">
        <f t="shared" si="0"/>
        <v>3610.1666666666665</v>
      </c>
      <c r="F59" s="104">
        <f t="shared" si="1"/>
        <v>-0.4073922083606916</v>
      </c>
      <c r="G59" s="104">
        <f t="shared" si="2"/>
        <v>0.09260779163930838</v>
      </c>
      <c r="H59" s="75"/>
      <c r="I59" s="78">
        <v>0</v>
      </c>
      <c r="J59" s="78">
        <v>0</v>
      </c>
      <c r="K59" s="106"/>
      <c r="L59" s="106" t="s">
        <v>101</v>
      </c>
      <c r="M59" s="104" t="s">
        <v>101</v>
      </c>
      <c r="N59" s="106" t="s">
        <v>16</v>
      </c>
    </row>
    <row r="60" spans="1:14" ht="15">
      <c r="A60" s="103" t="s">
        <v>147</v>
      </c>
      <c r="B60" s="80">
        <v>104009</v>
      </c>
      <c r="C60" s="129">
        <v>60121</v>
      </c>
      <c r="D60" s="124">
        <v>0</v>
      </c>
      <c r="E60" s="75">
        <f t="shared" si="0"/>
        <v>60121</v>
      </c>
      <c r="F60" s="104">
        <f t="shared" si="1"/>
        <v>-0.42196348392927535</v>
      </c>
      <c r="G60" s="104">
        <f t="shared" si="2"/>
        <v>0.07803651607072465</v>
      </c>
      <c r="H60" s="75"/>
      <c r="I60" s="105">
        <v>1959</v>
      </c>
      <c r="J60" s="131">
        <v>0</v>
      </c>
      <c r="K60" s="106" t="s">
        <v>101</v>
      </c>
      <c r="L60" s="106">
        <v>0</v>
      </c>
      <c r="M60" s="104">
        <f>(L60-I60)/I60</f>
        <v>-1</v>
      </c>
      <c r="N60" s="106" t="s">
        <v>16</v>
      </c>
    </row>
    <row r="61" spans="1:14" ht="15">
      <c r="A61" s="103" t="s">
        <v>148</v>
      </c>
      <c r="B61" s="80">
        <v>274606</v>
      </c>
      <c r="C61" s="129">
        <v>130893.33333333333</v>
      </c>
      <c r="D61" s="75">
        <v>0</v>
      </c>
      <c r="E61" s="75">
        <f t="shared" si="0"/>
        <v>130893.33333333333</v>
      </c>
      <c r="F61" s="104">
        <f t="shared" si="1"/>
        <v>-0.52334132053439</v>
      </c>
      <c r="G61" s="104">
        <f t="shared" si="2"/>
        <v>0</v>
      </c>
      <c r="H61" s="75"/>
      <c r="I61" s="105">
        <v>6820</v>
      </c>
      <c r="J61" s="131">
        <v>0</v>
      </c>
      <c r="K61" s="106"/>
      <c r="L61" s="106">
        <f>J61+K61</f>
        <v>0</v>
      </c>
      <c r="M61" s="104">
        <f>(L61-I61)/I61</f>
        <v>-1</v>
      </c>
      <c r="N61" s="106" t="s">
        <v>16</v>
      </c>
    </row>
    <row r="62" spans="1:14" ht="15">
      <c r="A62" s="103" t="s">
        <v>149</v>
      </c>
      <c r="B62" s="80">
        <v>16648</v>
      </c>
      <c r="C62" s="129">
        <v>7553</v>
      </c>
      <c r="D62" s="124">
        <v>2716</v>
      </c>
      <c r="E62" s="75">
        <f t="shared" si="0"/>
        <v>10269</v>
      </c>
      <c r="F62" s="104">
        <f t="shared" si="1"/>
        <v>-0.38316914944738106</v>
      </c>
      <c r="G62" s="104">
        <f t="shared" si="2"/>
        <v>0.11683085055261894</v>
      </c>
      <c r="H62" s="75"/>
      <c r="I62" s="105">
        <v>88</v>
      </c>
      <c r="J62" s="131">
        <v>0</v>
      </c>
      <c r="K62" s="106"/>
      <c r="L62" s="106">
        <f>J62+K62</f>
        <v>0</v>
      </c>
      <c r="M62" s="104">
        <f>(L62-I62)/I62</f>
        <v>-1</v>
      </c>
      <c r="N62" s="106" t="s">
        <v>16</v>
      </c>
    </row>
    <row r="63" spans="1:14" ht="15">
      <c r="A63" s="103" t="s">
        <v>150</v>
      </c>
      <c r="B63" s="80">
        <v>9638</v>
      </c>
      <c r="C63" s="129">
        <v>5550</v>
      </c>
      <c r="D63" s="124">
        <v>114</v>
      </c>
      <c r="E63" s="75">
        <f t="shared" si="0"/>
        <v>5664</v>
      </c>
      <c r="F63" s="104">
        <f t="shared" si="1"/>
        <v>-0.41232620875700354</v>
      </c>
      <c r="G63" s="104">
        <f t="shared" si="2"/>
        <v>0.08767379124299646</v>
      </c>
      <c r="H63" s="75"/>
      <c r="I63" s="105">
        <v>1393</v>
      </c>
      <c r="J63" s="131">
        <v>478.25</v>
      </c>
      <c r="K63" s="189">
        <v>0</v>
      </c>
      <c r="L63" s="106">
        <f>J63+K63</f>
        <v>478.25</v>
      </c>
      <c r="M63" s="104">
        <f>(L63-I63)/I63</f>
        <v>-0.6566762383345298</v>
      </c>
      <c r="N63" s="115">
        <f>IF(AND(M63&lt;0,M63&lt;F63),0.9+M63,0.9+F63)</f>
        <v>0.2433237616654702</v>
      </c>
    </row>
    <row r="64" spans="1:14" ht="15">
      <c r="A64" s="103" t="s">
        <v>151</v>
      </c>
      <c r="B64" s="80">
        <v>1308</v>
      </c>
      <c r="C64" s="129">
        <v>723.75</v>
      </c>
      <c r="D64" s="124">
        <v>15</v>
      </c>
      <c r="E64" s="75">
        <f t="shared" si="0"/>
        <v>738.75</v>
      </c>
      <c r="F64" s="104">
        <f t="shared" si="1"/>
        <v>-0.43520642201834864</v>
      </c>
      <c r="G64" s="104">
        <f t="shared" si="2"/>
        <v>0.06479357798165136</v>
      </c>
      <c r="H64" s="75"/>
      <c r="I64" s="78">
        <v>0</v>
      </c>
      <c r="J64" s="132">
        <v>0</v>
      </c>
      <c r="K64" s="78"/>
      <c r="L64" s="106" t="s">
        <v>101</v>
      </c>
      <c r="M64" s="104" t="s">
        <v>101</v>
      </c>
      <c r="N64" s="106" t="s">
        <v>16</v>
      </c>
    </row>
    <row r="65" spans="1:14" ht="15">
      <c r="A65" s="103" t="s">
        <v>152</v>
      </c>
      <c r="B65" s="80">
        <v>72147</v>
      </c>
      <c r="C65" s="129">
        <v>30003</v>
      </c>
      <c r="D65" s="124">
        <v>179</v>
      </c>
      <c r="E65" s="75">
        <f t="shared" si="0"/>
        <v>30182</v>
      </c>
      <c r="F65" s="104">
        <f t="shared" si="1"/>
        <v>-0.5816596670686238</v>
      </c>
      <c r="G65" s="104">
        <f t="shared" si="2"/>
        <v>0</v>
      </c>
      <c r="H65" s="75"/>
      <c r="I65" s="78">
        <v>0</v>
      </c>
      <c r="J65" s="78">
        <v>0</v>
      </c>
      <c r="K65" s="106"/>
      <c r="L65" s="106" t="s">
        <v>101</v>
      </c>
      <c r="M65" s="104" t="s">
        <v>101</v>
      </c>
      <c r="N65" s="106" t="s">
        <v>16</v>
      </c>
    </row>
    <row r="66" spans="1:14" ht="15">
      <c r="A66" s="103"/>
      <c r="B66" s="80"/>
      <c r="C66" s="129"/>
      <c r="D66" s="75"/>
      <c r="E66" s="75"/>
      <c r="F66" s="104"/>
      <c r="G66" s="104" t="s">
        <v>101</v>
      </c>
      <c r="H66" s="75"/>
      <c r="I66" s="105"/>
      <c r="J66" s="131"/>
      <c r="K66" s="106"/>
      <c r="L66" s="106" t="s">
        <v>101</v>
      </c>
      <c r="M66" s="104"/>
      <c r="N66" s="115"/>
    </row>
    <row r="67" spans="1:14" ht="15">
      <c r="A67" s="103" t="s">
        <v>153</v>
      </c>
      <c r="B67" s="80">
        <v>101080</v>
      </c>
      <c r="C67" s="129">
        <v>57621</v>
      </c>
      <c r="D67" s="124">
        <v>0</v>
      </c>
      <c r="E67" s="75">
        <f t="shared" si="0"/>
        <v>57621</v>
      </c>
      <c r="F67" s="104">
        <f t="shared" si="1"/>
        <v>-0.4299465769687376</v>
      </c>
      <c r="G67" s="104">
        <f t="shared" si="2"/>
        <v>0.07005342303126239</v>
      </c>
      <c r="H67" s="75"/>
      <c r="I67" s="105">
        <v>15347</v>
      </c>
      <c r="J67" s="131">
        <v>7684</v>
      </c>
      <c r="K67" s="189">
        <v>0</v>
      </c>
      <c r="L67" s="106">
        <f>J67+K67</f>
        <v>7684</v>
      </c>
      <c r="M67" s="104">
        <f>(L67-I67)/I67</f>
        <v>-0.4993158271974979</v>
      </c>
      <c r="N67" s="115">
        <f>IF(AND(M67&lt;0,M67&lt;F67),0.9+M67,0.9+F67)</f>
        <v>0.4006841728025021</v>
      </c>
    </row>
    <row r="68" spans="1:14" ht="15">
      <c r="A68" s="103" t="s">
        <v>154</v>
      </c>
      <c r="B68" s="80">
        <v>38404</v>
      </c>
      <c r="C68" s="129">
        <v>14731.583333333334</v>
      </c>
      <c r="D68" s="124">
        <v>0</v>
      </c>
      <c r="E68" s="75">
        <f t="shared" si="0"/>
        <v>14731.583333333334</v>
      </c>
      <c r="F68" s="104">
        <f t="shared" si="1"/>
        <v>-0.6164049751761969</v>
      </c>
      <c r="G68" s="104">
        <f t="shared" si="2"/>
        <v>0</v>
      </c>
      <c r="H68" s="75"/>
      <c r="I68" s="105">
        <v>5350</v>
      </c>
      <c r="J68" s="131">
        <v>1515.5</v>
      </c>
      <c r="K68" s="106" t="s">
        <v>10</v>
      </c>
      <c r="L68" s="106"/>
      <c r="M68" s="104">
        <f>F68</f>
        <v>-0.6164049751761969</v>
      </c>
      <c r="N68" s="115">
        <f>IF(AND(M68&lt;0,M68&lt;F68),0.9+M68,0.9+F68)</f>
        <v>0.28359502482380317</v>
      </c>
    </row>
    <row r="69" spans="1:14" ht="15">
      <c r="A69" s="103" t="s">
        <v>155</v>
      </c>
      <c r="B69" s="80">
        <v>72366</v>
      </c>
      <c r="C69" s="129">
        <v>18329</v>
      </c>
      <c r="D69" s="124">
        <v>15147</v>
      </c>
      <c r="E69" s="75">
        <f t="shared" si="0"/>
        <v>33476</v>
      </c>
      <c r="F69" s="104">
        <f t="shared" si="1"/>
        <v>-0.5374070696183291</v>
      </c>
      <c r="G69" s="104">
        <f t="shared" si="2"/>
        <v>0</v>
      </c>
      <c r="H69" s="75"/>
      <c r="I69" s="105">
        <v>5667</v>
      </c>
      <c r="J69" s="131">
        <v>194.91666666666666</v>
      </c>
      <c r="K69" s="106" t="s">
        <v>10</v>
      </c>
      <c r="L69" s="106" t="s">
        <v>101</v>
      </c>
      <c r="M69" s="104">
        <f>F69</f>
        <v>-0.5374070696183291</v>
      </c>
      <c r="N69" s="115">
        <f>IF(AND(M69&lt;0,M69&lt;F69),0.9+M69,0.9+F69)</f>
        <v>0.36259293038167095</v>
      </c>
    </row>
    <row r="70" spans="1:14" ht="15.75" thickBot="1">
      <c r="A70" s="108" t="s">
        <v>156</v>
      </c>
      <c r="B70" s="81">
        <v>4716</v>
      </c>
      <c r="C70" s="130">
        <v>527</v>
      </c>
      <c r="D70" s="134">
        <v>107</v>
      </c>
      <c r="E70" s="76">
        <f>C70+D70</f>
        <v>634</v>
      </c>
      <c r="F70" s="109">
        <f>(E70-B70)/B70</f>
        <v>-0.8655640373197625</v>
      </c>
      <c r="G70" s="109">
        <f t="shared" si="2"/>
        <v>0</v>
      </c>
      <c r="H70" s="75"/>
      <c r="I70" s="110">
        <v>67</v>
      </c>
      <c r="J70" s="133">
        <v>5</v>
      </c>
      <c r="K70" s="190">
        <v>0</v>
      </c>
      <c r="L70" s="111">
        <f>J70+K70</f>
        <v>5</v>
      </c>
      <c r="M70" s="109">
        <f>(L70-I70)/I70</f>
        <v>-0.9253731343283582</v>
      </c>
      <c r="N70" s="192">
        <v>0</v>
      </c>
    </row>
    <row r="71" spans="1:14" ht="12.75">
      <c r="A71" s="122" t="s">
        <v>415</v>
      </c>
      <c r="B71" s="83"/>
      <c r="C71" s="89"/>
      <c r="D71" s="89"/>
      <c r="E71" s="89"/>
      <c r="F71" s="89"/>
      <c r="G71" s="89"/>
      <c r="H71" s="83"/>
      <c r="I71" s="83"/>
      <c r="J71" s="83"/>
      <c r="K71" s="83"/>
      <c r="L71" s="83"/>
      <c r="M71" s="89"/>
      <c r="N71" s="83"/>
    </row>
    <row r="72" spans="1:14" ht="12.75">
      <c r="A72" s="122" t="s">
        <v>185</v>
      </c>
      <c r="B72" s="83"/>
      <c r="C72" s="83"/>
      <c r="D72" s="83"/>
      <c r="E72" s="83"/>
      <c r="F72" s="83"/>
      <c r="G72" s="83"/>
      <c r="H72" s="83"/>
      <c r="I72" s="83"/>
      <c r="J72" s="83"/>
      <c r="K72" s="83"/>
      <c r="L72" s="83"/>
      <c r="M72" s="83"/>
      <c r="N72" s="83"/>
    </row>
    <row r="73" spans="1:14" ht="14.25" customHeight="1">
      <c r="A73" s="123" t="s">
        <v>186</v>
      </c>
      <c r="B73" s="113"/>
      <c r="C73" s="83"/>
      <c r="D73" s="83"/>
      <c r="E73" s="83"/>
      <c r="F73" s="83"/>
      <c r="G73" s="83"/>
      <c r="H73" s="83"/>
      <c r="I73" s="83"/>
      <c r="J73" s="83"/>
      <c r="K73" s="83"/>
      <c r="L73" s="83"/>
      <c r="M73" s="83"/>
      <c r="N73" s="83"/>
    </row>
    <row r="75" ht="12.75">
      <c r="A75" s="112" t="s">
        <v>365</v>
      </c>
    </row>
  </sheetData>
  <mergeCells count="2">
    <mergeCell ref="B7:G7"/>
    <mergeCell ref="I7:N7"/>
  </mergeCells>
  <printOptions horizontalCentered="1" verticalCentered="1"/>
  <pageMargins left="0.25" right="0.25" top="0.25" bottom="0.25" header="0.5" footer="0.5"/>
  <pageSetup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K72"/>
  <sheetViews>
    <sheetView zoomScale="75" zoomScaleNormal="75" workbookViewId="0" topLeftCell="A1">
      <selection activeCell="A1" sqref="A1"/>
    </sheetView>
  </sheetViews>
  <sheetFormatPr defaultColWidth="9.140625" defaultRowHeight="12.75"/>
  <cols>
    <col min="1" max="1" width="22.8515625" style="0" customWidth="1"/>
    <col min="2" max="2" width="13.421875" style="0" customWidth="1"/>
    <col min="3" max="3" width="14.57421875" style="0" customWidth="1"/>
    <col min="4" max="5" width="17.57421875" style="0" customWidth="1"/>
    <col min="6" max="6" width="23.7109375" style="0" customWidth="1"/>
    <col min="7" max="7" width="18.00390625" style="0" customWidth="1"/>
    <col min="8" max="8" width="15.00390625" style="0" customWidth="1"/>
    <col min="9" max="9" width="20.28125" style="0" customWidth="1"/>
    <col min="10" max="10" width="22.7109375" style="0" customWidth="1"/>
    <col min="11" max="11" width="18.421875" style="0" customWidth="1"/>
  </cols>
  <sheetData>
    <row r="1" ht="12.75">
      <c r="K1" s="22" t="s">
        <v>228</v>
      </c>
    </row>
    <row r="2" spans="1:11" ht="15.75">
      <c r="A2" s="227" t="s">
        <v>0</v>
      </c>
      <c r="B2" s="227"/>
      <c r="C2" s="227"/>
      <c r="D2" s="227"/>
      <c r="E2" s="227"/>
      <c r="F2" s="227"/>
      <c r="G2" s="227"/>
      <c r="H2" s="227"/>
      <c r="I2" s="227"/>
      <c r="J2" s="227"/>
      <c r="K2" s="227"/>
    </row>
    <row r="3" spans="1:11" ht="15.75">
      <c r="A3" s="227" t="s">
        <v>216</v>
      </c>
      <c r="B3" s="227"/>
      <c r="C3" s="227"/>
      <c r="D3" s="227"/>
      <c r="E3" s="227"/>
      <c r="F3" s="227"/>
      <c r="G3" s="227"/>
      <c r="H3" s="227"/>
      <c r="I3" s="227"/>
      <c r="J3" s="227"/>
      <c r="K3" s="227"/>
    </row>
    <row r="4" spans="1:11" ht="15.75">
      <c r="A4" s="227" t="s">
        <v>354</v>
      </c>
      <c r="B4" s="227"/>
      <c r="C4" s="227"/>
      <c r="D4" s="227"/>
      <c r="E4" s="227"/>
      <c r="F4" s="227"/>
      <c r="G4" s="227"/>
      <c r="H4" s="227"/>
      <c r="I4" s="227"/>
      <c r="J4" s="227"/>
      <c r="K4" s="227"/>
    </row>
    <row r="6" ht="13.5" thickBot="1"/>
    <row r="7" spans="1:11" ht="13.5" thickBot="1">
      <c r="A7" s="7"/>
      <c r="B7" s="238" t="s">
        <v>217</v>
      </c>
      <c r="C7" s="230"/>
      <c r="D7" s="230"/>
      <c r="E7" s="230"/>
      <c r="F7" s="230"/>
      <c r="G7" s="230"/>
      <c r="H7" s="230"/>
      <c r="I7" s="230"/>
      <c r="J7" s="230"/>
      <c r="K7" s="231"/>
    </row>
    <row r="8" spans="1:11" ht="16.5" thickBot="1">
      <c r="A8" s="13"/>
      <c r="B8" s="12"/>
      <c r="C8" s="7"/>
      <c r="D8" s="3"/>
      <c r="E8" s="7"/>
      <c r="F8" s="7"/>
      <c r="G8" s="235" t="s">
        <v>218</v>
      </c>
      <c r="H8" s="236"/>
      <c r="I8" s="236"/>
      <c r="J8" s="236"/>
      <c r="K8" s="237"/>
    </row>
    <row r="9" spans="1:11" ht="102.75" customHeight="1" thickBot="1">
      <c r="A9" s="158" t="s">
        <v>3</v>
      </c>
      <c r="B9" s="159" t="s">
        <v>219</v>
      </c>
      <c r="C9" s="160" t="s">
        <v>220</v>
      </c>
      <c r="D9" s="161" t="s">
        <v>221</v>
      </c>
      <c r="E9" s="160" t="s">
        <v>222</v>
      </c>
      <c r="F9" s="160" t="s">
        <v>389</v>
      </c>
      <c r="G9" s="162" t="s">
        <v>223</v>
      </c>
      <c r="H9" s="162" t="s">
        <v>224</v>
      </c>
      <c r="I9" s="162" t="s">
        <v>225</v>
      </c>
      <c r="J9" s="162" t="s">
        <v>226</v>
      </c>
      <c r="K9" s="162" t="s">
        <v>227</v>
      </c>
    </row>
    <row r="10" spans="1:11" ht="15.75">
      <c r="A10" s="156" t="s">
        <v>7</v>
      </c>
      <c r="B10" s="163">
        <f>SUM(B12:B70)</f>
        <v>2063529</v>
      </c>
      <c r="C10" s="163">
        <f aca="true" t="shared" si="0" ref="C10:K10">SUM(C12:C70)</f>
        <v>799018</v>
      </c>
      <c r="D10" s="163">
        <f t="shared" si="0"/>
        <v>6942</v>
      </c>
      <c r="E10" s="163">
        <f t="shared" si="0"/>
        <v>1042990</v>
      </c>
      <c r="F10" s="163">
        <f t="shared" si="0"/>
        <v>349398</v>
      </c>
      <c r="G10" s="163">
        <f t="shared" si="0"/>
        <v>114588</v>
      </c>
      <c r="H10" s="163">
        <f t="shared" si="0"/>
        <v>32363</v>
      </c>
      <c r="I10" s="163">
        <f t="shared" si="0"/>
        <v>1196</v>
      </c>
      <c r="J10" s="163">
        <f t="shared" si="0"/>
        <v>63595</v>
      </c>
      <c r="K10" s="163">
        <f t="shared" si="0"/>
        <v>2838</v>
      </c>
    </row>
    <row r="11" spans="1:11" ht="15.75">
      <c r="A11" s="164"/>
      <c r="B11" s="10"/>
      <c r="C11" s="10"/>
      <c r="D11" s="10"/>
      <c r="E11" s="10"/>
      <c r="F11" s="10"/>
      <c r="G11" s="10"/>
      <c r="H11" s="10"/>
      <c r="I11" s="10"/>
      <c r="J11" s="10"/>
      <c r="K11" s="10"/>
    </row>
    <row r="12" spans="1:11" ht="15.75">
      <c r="A12" s="164" t="s">
        <v>8</v>
      </c>
      <c r="B12" s="165">
        <v>18037</v>
      </c>
      <c r="C12" s="165">
        <v>9106</v>
      </c>
      <c r="D12" s="165">
        <v>0</v>
      </c>
      <c r="E12" s="165">
        <v>6908</v>
      </c>
      <c r="F12" s="165">
        <v>2573</v>
      </c>
      <c r="G12" s="165">
        <v>1466</v>
      </c>
      <c r="H12" s="165">
        <v>557</v>
      </c>
      <c r="I12" s="165">
        <v>0</v>
      </c>
      <c r="J12" s="165">
        <v>0</v>
      </c>
      <c r="K12" s="165">
        <v>0</v>
      </c>
    </row>
    <row r="13" spans="1:11" ht="15.75">
      <c r="A13" s="164" t="s">
        <v>9</v>
      </c>
      <c r="B13" s="165">
        <v>6034</v>
      </c>
      <c r="C13" s="165">
        <v>1121</v>
      </c>
      <c r="D13" s="165">
        <v>0</v>
      </c>
      <c r="E13" s="165">
        <v>3974</v>
      </c>
      <c r="F13" s="165">
        <v>1575</v>
      </c>
      <c r="G13" s="165">
        <v>280</v>
      </c>
      <c r="H13" s="165">
        <v>28</v>
      </c>
      <c r="I13" s="165">
        <v>0</v>
      </c>
      <c r="J13" s="165">
        <v>0</v>
      </c>
      <c r="K13" s="165">
        <v>631</v>
      </c>
    </row>
    <row r="14" spans="1:11" ht="15.75">
      <c r="A14" s="164" t="s">
        <v>12</v>
      </c>
      <c r="B14" s="165">
        <v>40097</v>
      </c>
      <c r="C14" s="165">
        <v>17071</v>
      </c>
      <c r="D14" s="165">
        <v>0</v>
      </c>
      <c r="E14" s="165">
        <v>19677</v>
      </c>
      <c r="F14" s="165">
        <v>5087</v>
      </c>
      <c r="G14" s="165">
        <v>2358</v>
      </c>
      <c r="H14" s="165">
        <v>128</v>
      </c>
      <c r="I14" s="165">
        <v>0</v>
      </c>
      <c r="J14" s="165">
        <v>0</v>
      </c>
      <c r="K14" s="165">
        <v>864</v>
      </c>
    </row>
    <row r="15" spans="1:11" ht="15.75">
      <c r="A15" s="164" t="s">
        <v>14</v>
      </c>
      <c r="B15" s="165">
        <v>12026</v>
      </c>
      <c r="C15" s="165">
        <v>5006</v>
      </c>
      <c r="D15" s="165">
        <v>144</v>
      </c>
      <c r="E15" s="165">
        <v>6296</v>
      </c>
      <c r="F15" s="165">
        <v>1555</v>
      </c>
      <c r="G15" s="165">
        <v>458</v>
      </c>
      <c r="H15" s="165">
        <v>122</v>
      </c>
      <c r="I15" s="165">
        <v>0</v>
      </c>
      <c r="J15" s="165">
        <v>0</v>
      </c>
      <c r="K15" s="165">
        <v>0</v>
      </c>
    </row>
    <row r="16" spans="1:11" ht="15.75">
      <c r="A16" s="164" t="s">
        <v>15</v>
      </c>
      <c r="B16" s="165">
        <v>462328</v>
      </c>
      <c r="C16" s="165">
        <v>205608</v>
      </c>
      <c r="D16" s="165">
        <v>0</v>
      </c>
      <c r="E16" s="165">
        <v>232538</v>
      </c>
      <c r="F16" s="165">
        <v>63515</v>
      </c>
      <c r="G16" s="165">
        <v>23618</v>
      </c>
      <c r="H16" s="165">
        <v>563</v>
      </c>
      <c r="I16" s="165">
        <v>0</v>
      </c>
      <c r="J16" s="165">
        <v>0</v>
      </c>
      <c r="K16" s="165">
        <v>0</v>
      </c>
    </row>
    <row r="17" spans="1:11" ht="15.75">
      <c r="A17" s="164" t="s">
        <v>17</v>
      </c>
      <c r="B17" s="165">
        <v>12086</v>
      </c>
      <c r="C17" s="165">
        <v>4637</v>
      </c>
      <c r="D17" s="165">
        <v>10</v>
      </c>
      <c r="E17" s="165">
        <v>6376</v>
      </c>
      <c r="F17" s="165">
        <v>2281</v>
      </c>
      <c r="G17" s="165">
        <v>966</v>
      </c>
      <c r="H17" s="165">
        <v>97</v>
      </c>
      <c r="I17" s="165">
        <v>0</v>
      </c>
      <c r="J17" s="165">
        <v>0</v>
      </c>
      <c r="K17" s="165">
        <v>0</v>
      </c>
    </row>
    <row r="18" spans="1:11" ht="15.75">
      <c r="A18" s="164" t="s">
        <v>18</v>
      </c>
      <c r="B18" s="165">
        <v>23685</v>
      </c>
      <c r="C18" s="165">
        <v>8521</v>
      </c>
      <c r="D18" s="165">
        <v>3</v>
      </c>
      <c r="E18" s="165">
        <v>12873</v>
      </c>
      <c r="F18" s="165">
        <v>3391</v>
      </c>
      <c r="G18" s="165">
        <v>2095</v>
      </c>
      <c r="H18" s="165">
        <v>194</v>
      </c>
      <c r="I18" s="165">
        <v>0</v>
      </c>
      <c r="J18" s="165">
        <v>0</v>
      </c>
      <c r="K18" s="165">
        <v>0</v>
      </c>
    </row>
    <row r="19" spans="1:11" ht="15.75">
      <c r="A19" s="164" t="s">
        <v>19</v>
      </c>
      <c r="B19" s="165">
        <v>5469</v>
      </c>
      <c r="C19" s="165">
        <v>2536</v>
      </c>
      <c r="D19" s="165">
        <v>0</v>
      </c>
      <c r="E19" s="165">
        <v>2133</v>
      </c>
      <c r="F19" s="165">
        <v>549</v>
      </c>
      <c r="G19" s="165">
        <v>71</v>
      </c>
      <c r="H19" s="165">
        <v>38</v>
      </c>
      <c r="I19" s="165">
        <v>0</v>
      </c>
      <c r="J19" s="165">
        <v>691</v>
      </c>
      <c r="K19" s="165">
        <v>0</v>
      </c>
    </row>
    <row r="20" spans="1:11" ht="15.75">
      <c r="A20" s="164" t="s">
        <v>20</v>
      </c>
      <c r="B20" s="165">
        <v>16158</v>
      </c>
      <c r="C20" s="165">
        <v>4859</v>
      </c>
      <c r="D20" s="165">
        <v>108</v>
      </c>
      <c r="E20" s="165">
        <v>9599</v>
      </c>
      <c r="F20" s="165">
        <v>1563</v>
      </c>
      <c r="G20" s="165">
        <v>1592</v>
      </c>
      <c r="H20" s="165">
        <v>0</v>
      </c>
      <c r="I20" s="165">
        <v>0</v>
      </c>
      <c r="J20" s="165">
        <v>0</v>
      </c>
      <c r="K20" s="165">
        <v>0</v>
      </c>
    </row>
    <row r="21" spans="1:11" ht="15.75">
      <c r="A21" s="164" t="s">
        <v>21</v>
      </c>
      <c r="B21" s="165">
        <v>59013</v>
      </c>
      <c r="C21" s="165">
        <v>33481</v>
      </c>
      <c r="D21" s="165">
        <v>0</v>
      </c>
      <c r="E21" s="165">
        <v>18729</v>
      </c>
      <c r="F21" s="165">
        <v>5991</v>
      </c>
      <c r="G21" s="165">
        <v>3668</v>
      </c>
      <c r="H21" s="165">
        <v>3135</v>
      </c>
      <c r="I21" s="165">
        <v>0</v>
      </c>
      <c r="J21" s="165">
        <v>0</v>
      </c>
      <c r="K21" s="165">
        <v>0</v>
      </c>
    </row>
    <row r="22" spans="1:11" ht="15.75">
      <c r="A22" s="164"/>
      <c r="B22" s="165"/>
      <c r="C22" s="165"/>
      <c r="D22" s="165"/>
      <c r="E22" s="165"/>
      <c r="F22" s="165"/>
      <c r="G22" s="165"/>
      <c r="H22" s="165"/>
      <c r="I22" s="165"/>
      <c r="J22" s="165"/>
      <c r="K22" s="165"/>
    </row>
    <row r="23" spans="1:11" ht="15.75">
      <c r="A23" s="164" t="s">
        <v>23</v>
      </c>
      <c r="B23" s="165">
        <v>53678</v>
      </c>
      <c r="C23" s="165">
        <v>24584</v>
      </c>
      <c r="D23" s="165">
        <v>0</v>
      </c>
      <c r="E23" s="165">
        <v>26212</v>
      </c>
      <c r="F23" s="165">
        <v>2172</v>
      </c>
      <c r="G23" s="165">
        <v>2798</v>
      </c>
      <c r="H23" s="165">
        <v>85</v>
      </c>
      <c r="I23" s="165">
        <v>0</v>
      </c>
      <c r="J23" s="165">
        <v>0</v>
      </c>
      <c r="K23" s="165">
        <v>0</v>
      </c>
    </row>
    <row r="24" spans="1:11" ht="15.75">
      <c r="A24" s="164" t="s">
        <v>24</v>
      </c>
      <c r="B24" s="165" t="s">
        <v>264</v>
      </c>
      <c r="C24" s="165" t="s">
        <v>264</v>
      </c>
      <c r="D24" s="165" t="s">
        <v>264</v>
      </c>
      <c r="E24" s="165" t="s">
        <v>264</v>
      </c>
      <c r="F24" s="165" t="s">
        <v>264</v>
      </c>
      <c r="G24" s="165" t="s">
        <v>264</v>
      </c>
      <c r="H24" s="165" t="s">
        <v>264</v>
      </c>
      <c r="I24" s="165" t="s">
        <v>264</v>
      </c>
      <c r="J24" s="165" t="s">
        <v>264</v>
      </c>
      <c r="K24" s="165" t="s">
        <v>264</v>
      </c>
    </row>
    <row r="25" spans="1:11" ht="15.75">
      <c r="A25" s="164" t="s">
        <v>25</v>
      </c>
      <c r="B25" s="165">
        <v>11128</v>
      </c>
      <c r="C25" s="165">
        <v>2226</v>
      </c>
      <c r="D25" s="165">
        <v>0</v>
      </c>
      <c r="E25" s="165">
        <v>5695</v>
      </c>
      <c r="F25" s="165">
        <v>3369</v>
      </c>
      <c r="G25" s="165">
        <v>1397</v>
      </c>
      <c r="H25" s="165">
        <v>0</v>
      </c>
      <c r="I25" s="165">
        <v>0</v>
      </c>
      <c r="J25" s="165">
        <v>1809</v>
      </c>
      <c r="K25" s="165">
        <v>0</v>
      </c>
    </row>
    <row r="26" spans="1:11" ht="15.75">
      <c r="A26" s="164" t="s">
        <v>26</v>
      </c>
      <c r="B26" s="165">
        <v>1369</v>
      </c>
      <c r="C26" s="165">
        <v>985</v>
      </c>
      <c r="D26" s="165">
        <v>0</v>
      </c>
      <c r="E26" s="165">
        <v>344</v>
      </c>
      <c r="F26" s="165">
        <v>145</v>
      </c>
      <c r="G26" s="165">
        <v>40</v>
      </c>
      <c r="H26" s="165">
        <v>0</v>
      </c>
      <c r="I26" s="165">
        <v>0</v>
      </c>
      <c r="J26" s="165">
        <v>0</v>
      </c>
      <c r="K26" s="165">
        <v>0</v>
      </c>
    </row>
    <row r="27" spans="1:11" ht="15.75">
      <c r="A27" s="164" t="s">
        <v>27</v>
      </c>
      <c r="B27" s="165">
        <v>48091</v>
      </c>
      <c r="C27" s="165">
        <v>21523</v>
      </c>
      <c r="D27" s="165">
        <v>1196</v>
      </c>
      <c r="E27" s="165">
        <v>19199</v>
      </c>
      <c r="F27" s="165">
        <v>11232</v>
      </c>
      <c r="G27" s="165">
        <v>5118</v>
      </c>
      <c r="H27" s="165">
        <v>1056</v>
      </c>
      <c r="I27" s="165">
        <v>0</v>
      </c>
      <c r="J27" s="165">
        <v>0</v>
      </c>
      <c r="K27" s="165">
        <v>0</v>
      </c>
    </row>
    <row r="28" spans="1:11" ht="15.75">
      <c r="A28" s="164" t="s">
        <v>28</v>
      </c>
      <c r="B28" s="165">
        <v>49265</v>
      </c>
      <c r="C28" s="165">
        <v>9835</v>
      </c>
      <c r="D28" s="165">
        <v>0</v>
      </c>
      <c r="E28" s="165">
        <v>29991</v>
      </c>
      <c r="F28" s="165">
        <v>17545</v>
      </c>
      <c r="G28" s="165">
        <v>1959</v>
      </c>
      <c r="H28" s="165">
        <v>845</v>
      </c>
      <c r="I28" s="165">
        <v>1196</v>
      </c>
      <c r="J28" s="165">
        <v>5439</v>
      </c>
      <c r="K28" s="165">
        <v>0</v>
      </c>
    </row>
    <row r="29" spans="1:11" ht="15.75">
      <c r="A29" s="164" t="s">
        <v>29</v>
      </c>
      <c r="B29" s="165">
        <v>20154</v>
      </c>
      <c r="C29" s="165">
        <v>4888</v>
      </c>
      <c r="D29" s="165">
        <v>0</v>
      </c>
      <c r="E29" s="165">
        <v>13546</v>
      </c>
      <c r="F29" s="165">
        <v>6931</v>
      </c>
      <c r="G29" s="165">
        <v>1437</v>
      </c>
      <c r="H29" s="165">
        <v>284</v>
      </c>
      <c r="I29" s="165">
        <v>0</v>
      </c>
      <c r="J29" s="165">
        <v>0</v>
      </c>
      <c r="K29" s="165">
        <v>0</v>
      </c>
    </row>
    <row r="30" spans="1:11" ht="15.75">
      <c r="A30" s="164" t="s">
        <v>30</v>
      </c>
      <c r="B30" s="165">
        <v>13958</v>
      </c>
      <c r="C30" s="165">
        <v>4470</v>
      </c>
      <c r="D30" s="165">
        <v>0</v>
      </c>
      <c r="E30" s="165">
        <v>8065</v>
      </c>
      <c r="F30" s="165">
        <v>6847</v>
      </c>
      <c r="G30" s="165">
        <v>1423</v>
      </c>
      <c r="H30" s="165">
        <v>0</v>
      </c>
      <c r="I30" s="165">
        <v>0</v>
      </c>
      <c r="J30" s="165">
        <v>0</v>
      </c>
      <c r="K30" s="165">
        <v>1</v>
      </c>
    </row>
    <row r="31" spans="1:11" ht="15.75">
      <c r="A31" s="164" t="s">
        <v>31</v>
      </c>
      <c r="B31" s="165">
        <v>34904</v>
      </c>
      <c r="C31" s="165">
        <v>15673</v>
      </c>
      <c r="D31" s="165">
        <v>0</v>
      </c>
      <c r="E31" s="165">
        <v>16268</v>
      </c>
      <c r="F31" s="165">
        <v>5391</v>
      </c>
      <c r="G31" s="165">
        <v>1763</v>
      </c>
      <c r="H31" s="165">
        <v>1200</v>
      </c>
      <c r="I31" s="165">
        <v>0</v>
      </c>
      <c r="J31" s="165">
        <v>0</v>
      </c>
      <c r="K31" s="165">
        <v>0</v>
      </c>
    </row>
    <row r="32" spans="1:11" ht="15.75">
      <c r="A32" s="164" t="s">
        <v>32</v>
      </c>
      <c r="B32" s="165">
        <v>23700</v>
      </c>
      <c r="C32" s="165">
        <v>11660</v>
      </c>
      <c r="D32" s="165">
        <v>0</v>
      </c>
      <c r="E32" s="165">
        <v>9189</v>
      </c>
      <c r="F32" s="165">
        <v>3557</v>
      </c>
      <c r="G32" s="165">
        <v>2852</v>
      </c>
      <c r="H32" s="165">
        <v>0</v>
      </c>
      <c r="I32" s="165">
        <v>0</v>
      </c>
      <c r="J32" s="165">
        <v>0</v>
      </c>
      <c r="K32" s="165">
        <v>0</v>
      </c>
    </row>
    <row r="33" spans="1:11" ht="15.75">
      <c r="A33" s="164"/>
      <c r="B33" s="165"/>
      <c r="C33" s="165"/>
      <c r="D33" s="165"/>
      <c r="E33" s="165"/>
      <c r="F33" s="165"/>
      <c r="G33" s="165"/>
      <c r="H33" s="165"/>
      <c r="I33" s="165"/>
      <c r="J33" s="165"/>
      <c r="K33" s="165"/>
    </row>
    <row r="34" spans="1:11" ht="15.75">
      <c r="A34" s="164" t="s">
        <v>33</v>
      </c>
      <c r="B34" s="165">
        <v>9692</v>
      </c>
      <c r="C34" s="165">
        <v>2317</v>
      </c>
      <c r="D34" s="165">
        <v>0</v>
      </c>
      <c r="E34" s="165">
        <v>7022</v>
      </c>
      <c r="F34" s="165">
        <v>3125</v>
      </c>
      <c r="G34" s="165">
        <v>348</v>
      </c>
      <c r="H34" s="165">
        <v>0</v>
      </c>
      <c r="I34" s="165">
        <v>0</v>
      </c>
      <c r="J34" s="165">
        <v>0</v>
      </c>
      <c r="K34" s="165">
        <v>6</v>
      </c>
    </row>
    <row r="35" spans="1:11" ht="15.75">
      <c r="A35" s="164" t="s">
        <v>34</v>
      </c>
      <c r="B35" s="165">
        <v>27132</v>
      </c>
      <c r="C35" s="165">
        <v>9949</v>
      </c>
      <c r="D35" s="165">
        <v>0</v>
      </c>
      <c r="E35" s="165">
        <v>16210</v>
      </c>
      <c r="F35" s="165">
        <v>1345</v>
      </c>
      <c r="G35" s="165">
        <v>973</v>
      </c>
      <c r="H35" s="165">
        <v>0</v>
      </c>
      <c r="I35" s="165">
        <v>0</v>
      </c>
      <c r="J35" s="165">
        <v>0</v>
      </c>
      <c r="K35" s="165">
        <v>0</v>
      </c>
    </row>
    <row r="36" spans="1:11" ht="15.75">
      <c r="A36" s="164" t="s">
        <v>35</v>
      </c>
      <c r="B36" s="165">
        <v>47264</v>
      </c>
      <c r="C36" s="165">
        <v>16630</v>
      </c>
      <c r="D36" s="165">
        <v>68</v>
      </c>
      <c r="E36" s="165">
        <v>6947</v>
      </c>
      <c r="F36" s="165">
        <v>4231</v>
      </c>
      <c r="G36" s="165">
        <v>1395</v>
      </c>
      <c r="H36" s="165">
        <v>0</v>
      </c>
      <c r="I36" s="165">
        <v>0</v>
      </c>
      <c r="J36" s="165">
        <v>22223</v>
      </c>
      <c r="K36" s="165">
        <v>0</v>
      </c>
    </row>
    <row r="37" spans="1:11" ht="15.75">
      <c r="A37" s="164" t="s">
        <v>36</v>
      </c>
      <c r="B37" s="165">
        <v>74337</v>
      </c>
      <c r="C37" s="165">
        <v>25330</v>
      </c>
      <c r="D37" s="165">
        <v>0</v>
      </c>
      <c r="E37" s="165">
        <v>41187</v>
      </c>
      <c r="F37" s="165">
        <v>11867</v>
      </c>
      <c r="G37" s="165">
        <v>7672</v>
      </c>
      <c r="H37" s="165">
        <v>148</v>
      </c>
      <c r="I37" s="165">
        <v>0</v>
      </c>
      <c r="J37" s="165">
        <v>0</v>
      </c>
      <c r="K37" s="165">
        <v>0</v>
      </c>
    </row>
    <row r="38" spans="1:11" ht="15.75">
      <c r="A38" s="164" t="s">
        <v>37</v>
      </c>
      <c r="B38" s="165">
        <v>35859</v>
      </c>
      <c r="C38" s="165">
        <v>8787</v>
      </c>
      <c r="D38" s="165">
        <v>0</v>
      </c>
      <c r="E38" s="165">
        <v>21675</v>
      </c>
      <c r="F38" s="165">
        <v>8754</v>
      </c>
      <c r="G38" s="165">
        <v>1130</v>
      </c>
      <c r="H38" s="165">
        <v>1234</v>
      </c>
      <c r="I38" s="165">
        <v>0</v>
      </c>
      <c r="J38" s="165">
        <v>2059</v>
      </c>
      <c r="K38" s="165">
        <v>973</v>
      </c>
    </row>
    <row r="39" spans="1:11" ht="15.75">
      <c r="A39" s="164" t="s">
        <v>38</v>
      </c>
      <c r="B39" s="165">
        <v>17613</v>
      </c>
      <c r="C39" s="165">
        <v>7711</v>
      </c>
      <c r="D39" s="165">
        <v>0</v>
      </c>
      <c r="E39" s="165">
        <v>7401</v>
      </c>
      <c r="F39" s="165">
        <v>1371</v>
      </c>
      <c r="G39" s="165">
        <v>2467</v>
      </c>
      <c r="H39" s="165">
        <v>0</v>
      </c>
      <c r="I39" s="165">
        <v>0</v>
      </c>
      <c r="J39" s="165">
        <v>0</v>
      </c>
      <c r="K39" s="165">
        <v>33</v>
      </c>
    </row>
    <row r="40" spans="1:11" ht="15.75">
      <c r="A40" s="164" t="s">
        <v>39</v>
      </c>
      <c r="B40" s="165">
        <v>45001</v>
      </c>
      <c r="C40" s="165">
        <v>11430</v>
      </c>
      <c r="D40" s="165">
        <v>0</v>
      </c>
      <c r="E40" s="165">
        <v>28341</v>
      </c>
      <c r="F40" s="165">
        <v>7169</v>
      </c>
      <c r="G40" s="165">
        <v>4062</v>
      </c>
      <c r="H40" s="165">
        <v>1168</v>
      </c>
      <c r="I40" s="165">
        <v>0</v>
      </c>
      <c r="J40" s="165">
        <v>0</v>
      </c>
      <c r="K40" s="165">
        <v>0</v>
      </c>
    </row>
    <row r="41" spans="1:11" ht="15.75">
      <c r="A41" s="164" t="s">
        <v>40</v>
      </c>
      <c r="B41" s="165">
        <v>5828</v>
      </c>
      <c r="C41" s="165">
        <v>1167</v>
      </c>
      <c r="D41" s="165">
        <v>0</v>
      </c>
      <c r="E41" s="165">
        <v>4585</v>
      </c>
      <c r="F41" s="165">
        <v>3864</v>
      </c>
      <c r="G41" s="165">
        <v>0</v>
      </c>
      <c r="H41" s="165">
        <v>76</v>
      </c>
      <c r="I41" s="165">
        <v>0</v>
      </c>
      <c r="J41" s="165">
        <v>0</v>
      </c>
      <c r="K41" s="165">
        <v>0</v>
      </c>
    </row>
    <row r="42" spans="1:11" ht="15.75">
      <c r="A42" s="164" t="s">
        <v>41</v>
      </c>
      <c r="B42" s="165">
        <v>9254</v>
      </c>
      <c r="C42" s="165">
        <v>2966</v>
      </c>
      <c r="D42" s="165">
        <v>0</v>
      </c>
      <c r="E42" s="165">
        <v>5038</v>
      </c>
      <c r="F42" s="165">
        <v>1391</v>
      </c>
      <c r="G42" s="165">
        <v>1208</v>
      </c>
      <c r="H42" s="165">
        <v>0</v>
      </c>
      <c r="I42" s="165">
        <v>0</v>
      </c>
      <c r="J42" s="165">
        <v>43</v>
      </c>
      <c r="K42" s="165">
        <v>0</v>
      </c>
    </row>
    <row r="43" spans="1:11" ht="15.75">
      <c r="A43" s="164" t="s">
        <v>42</v>
      </c>
      <c r="B43" s="165">
        <v>11015</v>
      </c>
      <c r="C43" s="165">
        <v>4117</v>
      </c>
      <c r="D43" s="165">
        <v>315</v>
      </c>
      <c r="E43" s="165">
        <v>6052</v>
      </c>
      <c r="F43" s="165">
        <v>1302</v>
      </c>
      <c r="G43" s="165">
        <v>529</v>
      </c>
      <c r="H43" s="165">
        <v>0</v>
      </c>
      <c r="I43" s="165">
        <v>0</v>
      </c>
      <c r="J43" s="165">
        <v>0</v>
      </c>
      <c r="K43" s="165">
        <v>0</v>
      </c>
    </row>
    <row r="44" spans="1:11" ht="15.75">
      <c r="A44" s="164"/>
      <c r="B44" s="165"/>
      <c r="C44" s="165"/>
      <c r="D44" s="165"/>
      <c r="E44" s="165"/>
      <c r="F44" s="165"/>
      <c r="G44" s="165"/>
      <c r="H44" s="165"/>
      <c r="I44" s="165"/>
      <c r="J44" s="165"/>
      <c r="K44" s="165"/>
    </row>
    <row r="45" spans="1:11" ht="15.75">
      <c r="A45" s="164" t="s">
        <v>43</v>
      </c>
      <c r="B45" s="165">
        <v>6055</v>
      </c>
      <c r="C45" s="165">
        <v>1746</v>
      </c>
      <c r="D45" s="165">
        <v>0</v>
      </c>
      <c r="E45" s="165">
        <v>3006</v>
      </c>
      <c r="F45" s="165">
        <v>1218</v>
      </c>
      <c r="G45" s="165">
        <v>514</v>
      </c>
      <c r="H45" s="165">
        <v>195</v>
      </c>
      <c r="I45" s="165">
        <v>0</v>
      </c>
      <c r="J45" s="165">
        <v>594</v>
      </c>
      <c r="K45" s="165">
        <v>0</v>
      </c>
    </row>
    <row r="46" spans="1:11" ht="15.75">
      <c r="A46" s="164" t="s">
        <v>44</v>
      </c>
      <c r="B46" s="165">
        <v>41986</v>
      </c>
      <c r="C46" s="165">
        <v>16477</v>
      </c>
      <c r="D46" s="165">
        <v>0</v>
      </c>
      <c r="E46" s="165">
        <v>22894</v>
      </c>
      <c r="F46" s="165">
        <v>8348</v>
      </c>
      <c r="G46" s="165">
        <v>2615</v>
      </c>
      <c r="H46" s="165">
        <v>0</v>
      </c>
      <c r="I46" s="165">
        <v>0</v>
      </c>
      <c r="J46" s="165">
        <v>0</v>
      </c>
      <c r="K46" s="165">
        <v>0</v>
      </c>
    </row>
    <row r="47" spans="1:11" ht="15.75">
      <c r="A47" s="164" t="s">
        <v>45</v>
      </c>
      <c r="B47" s="165">
        <v>17015</v>
      </c>
      <c r="C47" s="165">
        <v>4550</v>
      </c>
      <c r="D47" s="165">
        <v>191</v>
      </c>
      <c r="E47" s="165">
        <v>10186</v>
      </c>
      <c r="F47" s="165">
        <v>4345</v>
      </c>
      <c r="G47" s="165">
        <v>1572</v>
      </c>
      <c r="H47" s="165">
        <v>515</v>
      </c>
      <c r="I47" s="165">
        <v>0</v>
      </c>
      <c r="J47" s="165">
        <v>0</v>
      </c>
      <c r="K47" s="165">
        <v>0</v>
      </c>
    </row>
    <row r="48" spans="1:11" ht="15.75">
      <c r="A48" s="164" t="s">
        <v>46</v>
      </c>
      <c r="B48" s="165">
        <v>170258</v>
      </c>
      <c r="C48" s="165">
        <v>63071</v>
      </c>
      <c r="D48" s="165">
        <v>341</v>
      </c>
      <c r="E48" s="165">
        <v>95100</v>
      </c>
      <c r="F48" s="165">
        <v>36850</v>
      </c>
      <c r="G48" s="165">
        <v>6179</v>
      </c>
      <c r="H48" s="165">
        <v>5567</v>
      </c>
      <c r="I48" s="165">
        <v>0</v>
      </c>
      <c r="J48" s="165">
        <v>0</v>
      </c>
      <c r="K48" s="165">
        <v>0</v>
      </c>
    </row>
    <row r="49" spans="1:11" ht="15.75">
      <c r="A49" s="164" t="s">
        <v>47</v>
      </c>
      <c r="B49" s="165">
        <v>42872</v>
      </c>
      <c r="C49" s="165">
        <v>21134</v>
      </c>
      <c r="D49" s="165">
        <v>692</v>
      </c>
      <c r="E49" s="165">
        <v>17420</v>
      </c>
      <c r="F49" s="165">
        <v>4923</v>
      </c>
      <c r="G49" s="165">
        <v>3037</v>
      </c>
      <c r="H49" s="165">
        <v>573</v>
      </c>
      <c r="I49" s="165">
        <v>0</v>
      </c>
      <c r="J49" s="165">
        <v>0</v>
      </c>
      <c r="K49" s="165">
        <v>16</v>
      </c>
    </row>
    <row r="50" spans="1:11" ht="15.75">
      <c r="A50" s="164" t="s">
        <v>48</v>
      </c>
      <c r="B50" s="165">
        <v>3232</v>
      </c>
      <c r="C50" s="165">
        <v>841</v>
      </c>
      <c r="D50" s="165">
        <v>0</v>
      </c>
      <c r="E50" s="165">
        <v>1793</v>
      </c>
      <c r="F50" s="165">
        <v>552</v>
      </c>
      <c r="G50" s="165">
        <v>283</v>
      </c>
      <c r="H50" s="165">
        <v>0</v>
      </c>
      <c r="I50" s="165">
        <v>0</v>
      </c>
      <c r="J50" s="165">
        <v>0</v>
      </c>
      <c r="K50" s="165">
        <v>314</v>
      </c>
    </row>
    <row r="51" spans="1:11" ht="15.75">
      <c r="A51" s="164" t="s">
        <v>49</v>
      </c>
      <c r="B51" s="165">
        <v>84031</v>
      </c>
      <c r="C51" s="165">
        <v>39442</v>
      </c>
      <c r="D51" s="165">
        <v>0</v>
      </c>
      <c r="E51" s="165">
        <v>41623</v>
      </c>
      <c r="F51" s="165">
        <v>23397</v>
      </c>
      <c r="G51" s="165">
        <v>2415</v>
      </c>
      <c r="H51" s="165">
        <v>410</v>
      </c>
      <c r="I51" s="165">
        <v>0</v>
      </c>
      <c r="J51" s="165">
        <v>140</v>
      </c>
      <c r="K51" s="165">
        <v>0</v>
      </c>
    </row>
    <row r="52" spans="1:11" ht="15.75">
      <c r="A52" s="164" t="s">
        <v>50</v>
      </c>
      <c r="B52" s="165">
        <v>14988</v>
      </c>
      <c r="C52" s="165">
        <v>6440</v>
      </c>
      <c r="D52" s="165">
        <v>0</v>
      </c>
      <c r="E52" s="165">
        <v>6711</v>
      </c>
      <c r="F52" s="165">
        <v>1789</v>
      </c>
      <c r="G52" s="165">
        <v>1837</v>
      </c>
      <c r="H52" s="165">
        <v>0</v>
      </c>
      <c r="I52" s="165">
        <v>0</v>
      </c>
      <c r="J52" s="165">
        <v>0</v>
      </c>
      <c r="K52" s="165">
        <v>0</v>
      </c>
    </row>
    <row r="53" spans="1:11" ht="15.75">
      <c r="A53" s="164" t="s">
        <v>51</v>
      </c>
      <c r="B53" s="165">
        <v>17946</v>
      </c>
      <c r="C53" s="165">
        <v>7659</v>
      </c>
      <c r="D53" s="165">
        <v>0</v>
      </c>
      <c r="E53" s="165">
        <v>10287</v>
      </c>
      <c r="F53" s="165">
        <v>6300</v>
      </c>
      <c r="G53" s="165">
        <v>0</v>
      </c>
      <c r="H53" s="165">
        <v>0</v>
      </c>
      <c r="I53" s="165">
        <v>0</v>
      </c>
      <c r="J53" s="165">
        <v>0</v>
      </c>
      <c r="K53" s="165">
        <v>0</v>
      </c>
    </row>
    <row r="54" spans="1:11" ht="15.75">
      <c r="A54" s="164" t="s">
        <v>52</v>
      </c>
      <c r="B54" s="165">
        <v>81414</v>
      </c>
      <c r="C54" s="165">
        <v>27843</v>
      </c>
      <c r="D54" s="165">
        <v>964</v>
      </c>
      <c r="E54" s="165">
        <v>48679</v>
      </c>
      <c r="F54" s="165">
        <v>5070</v>
      </c>
      <c r="G54" s="165">
        <v>3928</v>
      </c>
      <c r="H54" s="165">
        <v>0</v>
      </c>
      <c r="I54" s="165">
        <v>0</v>
      </c>
      <c r="J54" s="165">
        <v>0</v>
      </c>
      <c r="K54" s="165">
        <v>0</v>
      </c>
    </row>
    <row r="55" spans="1:11" ht="15.75">
      <c r="A55" s="164"/>
      <c r="B55" s="165"/>
      <c r="C55" s="165"/>
      <c r="D55" s="165"/>
      <c r="E55" s="165"/>
      <c r="F55" s="165"/>
      <c r="G55" s="165"/>
      <c r="H55" s="165"/>
      <c r="I55" s="165"/>
      <c r="J55" s="165"/>
      <c r="K55" s="165"/>
    </row>
    <row r="56" spans="1:11" ht="15.75">
      <c r="A56" s="164" t="s">
        <v>53</v>
      </c>
      <c r="B56" s="165">
        <v>23363</v>
      </c>
      <c r="C56" s="165">
        <v>2545</v>
      </c>
      <c r="D56" s="165">
        <v>293</v>
      </c>
      <c r="E56" s="165">
        <v>20036</v>
      </c>
      <c r="F56" s="165">
        <v>1138</v>
      </c>
      <c r="G56" s="165">
        <v>466</v>
      </c>
      <c r="H56" s="165">
        <v>24</v>
      </c>
      <c r="I56" s="165">
        <v>0</v>
      </c>
      <c r="J56" s="165">
        <v>0</v>
      </c>
      <c r="K56" s="165">
        <v>0</v>
      </c>
    </row>
    <row r="57" spans="1:11" ht="15.75">
      <c r="A57" s="164" t="s">
        <v>54</v>
      </c>
      <c r="B57" s="165">
        <v>14405</v>
      </c>
      <c r="C57" s="165">
        <v>2877</v>
      </c>
      <c r="D57" s="165">
        <v>0</v>
      </c>
      <c r="E57" s="165">
        <v>9915</v>
      </c>
      <c r="F57" s="165">
        <v>2446</v>
      </c>
      <c r="G57" s="165">
        <v>1360</v>
      </c>
      <c r="H57" s="165">
        <v>253</v>
      </c>
      <c r="I57" s="165">
        <v>0</v>
      </c>
      <c r="J57" s="165">
        <v>0</v>
      </c>
      <c r="K57" s="165">
        <v>0</v>
      </c>
    </row>
    <row r="58" spans="1:11" ht="15.75">
      <c r="A58" s="164" t="s">
        <v>55</v>
      </c>
      <c r="B58" s="165">
        <v>19788</v>
      </c>
      <c r="C58" s="165">
        <v>8011</v>
      </c>
      <c r="D58" s="165">
        <v>57</v>
      </c>
      <c r="E58" s="165">
        <v>7475</v>
      </c>
      <c r="F58" s="165">
        <v>3905</v>
      </c>
      <c r="G58" s="165">
        <v>1212</v>
      </c>
      <c r="H58" s="165">
        <v>107</v>
      </c>
      <c r="I58" s="165">
        <v>0</v>
      </c>
      <c r="J58" s="165">
        <v>2926</v>
      </c>
      <c r="K58" s="165">
        <v>0</v>
      </c>
    </row>
    <row r="59" spans="1:11" ht="15.75">
      <c r="A59" s="164" t="s">
        <v>56</v>
      </c>
      <c r="B59" s="165">
        <v>2851</v>
      </c>
      <c r="C59" s="165">
        <v>1665</v>
      </c>
      <c r="D59" s="165">
        <v>1</v>
      </c>
      <c r="E59" s="165">
        <v>932</v>
      </c>
      <c r="F59" s="165">
        <v>398</v>
      </c>
      <c r="G59" s="165">
        <v>235</v>
      </c>
      <c r="H59" s="165">
        <v>18</v>
      </c>
      <c r="I59" s="165">
        <v>0</v>
      </c>
      <c r="J59" s="165">
        <v>0</v>
      </c>
      <c r="K59" s="165">
        <v>0</v>
      </c>
    </row>
    <row r="60" spans="1:11" ht="15.75">
      <c r="A60" s="164" t="s">
        <v>57</v>
      </c>
      <c r="B60" s="165">
        <v>63036</v>
      </c>
      <c r="C60" s="165">
        <v>17518</v>
      </c>
      <c r="D60" s="165">
        <v>0</v>
      </c>
      <c r="E60" s="165">
        <v>35218</v>
      </c>
      <c r="F60" s="165">
        <v>14539</v>
      </c>
      <c r="G60" s="165">
        <v>5464</v>
      </c>
      <c r="H60" s="165">
        <v>609</v>
      </c>
      <c r="I60" s="165">
        <v>0</v>
      </c>
      <c r="J60" s="165">
        <v>4226</v>
      </c>
      <c r="K60" s="165">
        <v>0</v>
      </c>
    </row>
    <row r="61" spans="1:11" ht="15.75">
      <c r="A61" s="164" t="s">
        <v>58</v>
      </c>
      <c r="B61" s="165">
        <v>133110</v>
      </c>
      <c r="C61" s="165">
        <v>49346</v>
      </c>
      <c r="D61" s="165">
        <v>2522</v>
      </c>
      <c r="E61" s="165">
        <v>51834</v>
      </c>
      <c r="F61" s="165">
        <v>15340</v>
      </c>
      <c r="G61" s="165">
        <v>4393</v>
      </c>
      <c r="H61" s="165">
        <v>9819</v>
      </c>
      <c r="I61" s="165">
        <v>0</v>
      </c>
      <c r="J61" s="165">
        <v>15197</v>
      </c>
      <c r="K61" s="165">
        <v>0</v>
      </c>
    </row>
    <row r="62" spans="1:11" ht="15.75">
      <c r="A62" s="164" t="s">
        <v>59</v>
      </c>
      <c r="B62" s="165">
        <v>7771</v>
      </c>
      <c r="C62" s="165">
        <v>2455</v>
      </c>
      <c r="D62" s="165">
        <v>0</v>
      </c>
      <c r="E62" s="165">
        <v>5164</v>
      </c>
      <c r="F62" s="165">
        <v>1439</v>
      </c>
      <c r="G62" s="165">
        <v>0</v>
      </c>
      <c r="H62" s="165">
        <v>152</v>
      </c>
      <c r="I62" s="165">
        <v>0</v>
      </c>
      <c r="J62" s="165">
        <v>0</v>
      </c>
      <c r="K62" s="165">
        <v>0</v>
      </c>
    </row>
    <row r="63" spans="1:11" ht="15.75">
      <c r="A63" s="164" t="s">
        <v>60</v>
      </c>
      <c r="B63" s="165">
        <v>5113</v>
      </c>
      <c r="C63" s="165">
        <v>949</v>
      </c>
      <c r="D63" s="165">
        <v>0</v>
      </c>
      <c r="E63" s="165">
        <v>3656</v>
      </c>
      <c r="F63" s="165">
        <v>782</v>
      </c>
      <c r="G63" s="165">
        <v>439</v>
      </c>
      <c r="H63" s="165">
        <v>69</v>
      </c>
      <c r="I63" s="165">
        <v>0</v>
      </c>
      <c r="J63" s="165">
        <v>0</v>
      </c>
      <c r="K63" s="165">
        <v>0</v>
      </c>
    </row>
    <row r="64" spans="1:11" ht="15.75">
      <c r="A64" s="164" t="s">
        <v>61</v>
      </c>
      <c r="B64" s="165">
        <v>618</v>
      </c>
      <c r="C64" s="165">
        <v>76</v>
      </c>
      <c r="D64" s="165">
        <v>0</v>
      </c>
      <c r="E64" s="165">
        <v>484</v>
      </c>
      <c r="F64" s="165">
        <v>82</v>
      </c>
      <c r="G64" s="165">
        <v>58</v>
      </c>
      <c r="H64" s="165">
        <v>0</v>
      </c>
      <c r="I64" s="165">
        <v>0</v>
      </c>
      <c r="J64" s="165">
        <v>0</v>
      </c>
      <c r="K64" s="165">
        <v>0</v>
      </c>
    </row>
    <row r="65" spans="1:11" ht="15.75">
      <c r="A65" s="164" t="s">
        <v>62</v>
      </c>
      <c r="B65" s="165">
        <v>30051</v>
      </c>
      <c r="C65" s="165">
        <v>12224</v>
      </c>
      <c r="D65" s="165">
        <v>0</v>
      </c>
      <c r="E65" s="165">
        <v>9579</v>
      </c>
      <c r="F65" s="165">
        <v>4106</v>
      </c>
      <c r="G65" s="165">
        <v>0</v>
      </c>
      <c r="H65" s="165">
        <v>0</v>
      </c>
      <c r="I65" s="165">
        <v>0</v>
      </c>
      <c r="J65" s="165">
        <v>8248</v>
      </c>
      <c r="K65" s="165">
        <v>0</v>
      </c>
    </row>
    <row r="66" spans="1:11" ht="15.75">
      <c r="A66" s="164"/>
      <c r="B66" s="165"/>
      <c r="C66" s="165"/>
      <c r="D66" s="165"/>
      <c r="E66" s="165"/>
      <c r="F66" s="165"/>
      <c r="G66" s="165"/>
      <c r="H66" s="165"/>
      <c r="I66" s="165"/>
      <c r="J66" s="165"/>
      <c r="K66" s="165"/>
    </row>
    <row r="67" spans="1:11" ht="15.75">
      <c r="A67" s="164" t="s">
        <v>63</v>
      </c>
      <c r="B67" s="165">
        <v>54188</v>
      </c>
      <c r="C67" s="165">
        <v>18261</v>
      </c>
      <c r="D67" s="165">
        <v>0</v>
      </c>
      <c r="E67" s="165">
        <v>32166</v>
      </c>
      <c r="F67" s="165">
        <v>16006</v>
      </c>
      <c r="G67" s="165">
        <v>1959</v>
      </c>
      <c r="H67" s="165">
        <v>1803</v>
      </c>
      <c r="I67" s="165">
        <v>0</v>
      </c>
      <c r="J67" s="165">
        <v>0</v>
      </c>
      <c r="K67" s="165">
        <v>0</v>
      </c>
    </row>
    <row r="68" spans="1:11" ht="15.75">
      <c r="A68" s="164" t="s">
        <v>64</v>
      </c>
      <c r="B68" s="165">
        <v>15855</v>
      </c>
      <c r="C68" s="165">
        <v>4680</v>
      </c>
      <c r="D68" s="165">
        <v>37</v>
      </c>
      <c r="E68" s="165">
        <v>9788</v>
      </c>
      <c r="F68" s="165">
        <v>1896</v>
      </c>
      <c r="G68" s="165">
        <v>903</v>
      </c>
      <c r="H68" s="165">
        <v>447</v>
      </c>
      <c r="I68" s="165">
        <v>0</v>
      </c>
      <c r="J68" s="165">
        <v>0</v>
      </c>
      <c r="K68" s="165">
        <v>0</v>
      </c>
    </row>
    <row r="69" spans="1:11" ht="15.75">
      <c r="A69" s="164" t="s">
        <v>65</v>
      </c>
      <c r="B69" s="165">
        <v>18955</v>
      </c>
      <c r="C69" s="165">
        <v>10693</v>
      </c>
      <c r="D69" s="165">
        <v>0</v>
      </c>
      <c r="E69" s="165">
        <v>6878</v>
      </c>
      <c r="F69" s="165">
        <v>4761</v>
      </c>
      <c r="G69" s="165">
        <v>562</v>
      </c>
      <c r="H69" s="165">
        <v>822</v>
      </c>
      <c r="I69" s="165">
        <v>0</v>
      </c>
      <c r="J69" s="165">
        <v>0</v>
      </c>
      <c r="K69" s="165">
        <v>0</v>
      </c>
    </row>
    <row r="70" spans="1:11" ht="16.5" thickBot="1">
      <c r="A70" s="157" t="s">
        <v>66</v>
      </c>
      <c r="B70" s="166">
        <v>453</v>
      </c>
      <c r="C70" s="166">
        <v>321</v>
      </c>
      <c r="D70" s="166">
        <v>0</v>
      </c>
      <c r="E70" s="166">
        <v>96</v>
      </c>
      <c r="F70" s="166">
        <v>80</v>
      </c>
      <c r="G70" s="166">
        <v>14</v>
      </c>
      <c r="H70" s="166">
        <v>22</v>
      </c>
      <c r="I70" s="166">
        <v>0</v>
      </c>
      <c r="J70" s="166">
        <v>0</v>
      </c>
      <c r="K70" s="166">
        <v>0</v>
      </c>
    </row>
    <row r="72" ht="12.75">
      <c r="A72" t="s">
        <v>365</v>
      </c>
    </row>
  </sheetData>
  <mergeCells count="5">
    <mergeCell ref="G8:K8"/>
    <mergeCell ref="A2:K2"/>
    <mergeCell ref="A3:K3"/>
    <mergeCell ref="A4:K4"/>
    <mergeCell ref="B7:K7"/>
  </mergeCells>
  <printOptions/>
  <pageMargins left="0.25" right="0.25" top="1" bottom="1" header="0.5" footer="0.5"/>
  <pageSetup fitToHeight="1" fitToWidth="1" horizontalDpi="600" verticalDpi="600" orientation="portrait" scale="51"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75" zoomScaleNormal="75" workbookViewId="0" topLeftCell="A1">
      <selection activeCell="A1" sqref="A1"/>
    </sheetView>
  </sheetViews>
  <sheetFormatPr defaultColWidth="9.140625" defaultRowHeight="12.75"/>
  <cols>
    <col min="1" max="1" width="23.140625" style="0" customWidth="1"/>
    <col min="2" max="2" width="11.57421875" style="0" customWidth="1"/>
    <col min="3" max="3" width="12.140625" style="0" customWidth="1"/>
    <col min="4" max="4" width="14.57421875" style="0" customWidth="1"/>
    <col min="5" max="5" width="12.421875" style="0" customWidth="1"/>
    <col min="6" max="6" width="18.7109375" style="0" customWidth="1"/>
    <col min="7" max="7" width="15.421875" style="0" customWidth="1"/>
    <col min="8" max="8" width="17.00390625" style="0" customWidth="1"/>
    <col min="9" max="9" width="19.7109375" style="0" customWidth="1"/>
    <col min="10" max="10" width="18.8515625" style="0" customWidth="1"/>
  </cols>
  <sheetData>
    <row r="1" ht="12.75">
      <c r="J1" s="172" t="s">
        <v>161</v>
      </c>
    </row>
    <row r="2" spans="1:10" ht="15.75">
      <c r="A2" s="227" t="s">
        <v>0</v>
      </c>
      <c r="B2" s="227"/>
      <c r="C2" s="227"/>
      <c r="D2" s="227"/>
      <c r="E2" s="227"/>
      <c r="F2" s="227"/>
      <c r="G2" s="227"/>
      <c r="H2" s="227"/>
      <c r="I2" s="227"/>
      <c r="J2" s="227"/>
    </row>
    <row r="3" spans="1:10" ht="15.75">
      <c r="A3" s="227" t="s">
        <v>229</v>
      </c>
      <c r="B3" s="227"/>
      <c r="C3" s="227"/>
      <c r="D3" s="227"/>
      <c r="E3" s="227"/>
      <c r="F3" s="227"/>
      <c r="G3" s="227"/>
      <c r="H3" s="227"/>
      <c r="I3" s="227"/>
      <c r="J3" s="227"/>
    </row>
    <row r="4" spans="1:10" ht="15.75">
      <c r="A4" s="227" t="s">
        <v>354</v>
      </c>
      <c r="B4" s="227"/>
      <c r="C4" s="227"/>
      <c r="D4" s="227"/>
      <c r="E4" s="227"/>
      <c r="F4" s="227"/>
      <c r="G4" s="227"/>
      <c r="H4" s="227"/>
      <c r="I4" s="227"/>
      <c r="J4" s="227"/>
    </row>
    <row r="5" ht="13.5" thickBot="1">
      <c r="B5" s="5"/>
    </row>
    <row r="6" spans="1:10" ht="16.5" thickBot="1">
      <c r="A6" s="7"/>
      <c r="B6" s="228" t="s">
        <v>230</v>
      </c>
      <c r="C6" s="229"/>
      <c r="D6" s="229"/>
      <c r="E6" s="229"/>
      <c r="F6" s="229"/>
      <c r="G6" s="229"/>
      <c r="H6" s="229"/>
      <c r="I6" s="229"/>
      <c r="J6" s="221"/>
    </row>
    <row r="7" spans="1:10" ht="16.5" thickBot="1">
      <c r="A7" s="10"/>
      <c r="B7" s="3"/>
      <c r="C7" s="3"/>
      <c r="D7" s="7"/>
      <c r="E7" s="7"/>
      <c r="F7" s="12"/>
      <c r="G7" s="239" t="s">
        <v>231</v>
      </c>
      <c r="H7" s="240"/>
      <c r="I7" s="240"/>
      <c r="J7" s="241"/>
    </row>
    <row r="8" spans="1:10" ht="171.75" customHeight="1" thickBot="1">
      <c r="A8" s="157" t="s">
        <v>3</v>
      </c>
      <c r="B8" s="167" t="s">
        <v>232</v>
      </c>
      <c r="C8" s="161" t="s">
        <v>233</v>
      </c>
      <c r="D8" s="160" t="s">
        <v>234</v>
      </c>
      <c r="E8" s="160" t="s">
        <v>235</v>
      </c>
      <c r="F8" s="160" t="s">
        <v>236</v>
      </c>
      <c r="G8" s="162" t="s">
        <v>224</v>
      </c>
      <c r="H8" s="162" t="s">
        <v>237</v>
      </c>
      <c r="I8" s="162" t="s">
        <v>238</v>
      </c>
      <c r="J8" s="162" t="s">
        <v>227</v>
      </c>
    </row>
    <row r="9" spans="1:10" ht="15.75">
      <c r="A9" s="168" t="s">
        <v>7</v>
      </c>
      <c r="B9" s="163">
        <f aca="true" t="shared" si="0" ref="B9:J9">SUM(B11:B69)</f>
        <v>37571</v>
      </c>
      <c r="C9" s="163">
        <f t="shared" si="0"/>
        <v>4470</v>
      </c>
      <c r="D9" s="163">
        <f t="shared" si="0"/>
        <v>0</v>
      </c>
      <c r="E9" s="163">
        <f t="shared" si="0"/>
        <v>30252</v>
      </c>
      <c r="F9" s="163">
        <f t="shared" si="0"/>
        <v>14974</v>
      </c>
      <c r="G9" s="163">
        <f t="shared" si="0"/>
        <v>1271</v>
      </c>
      <c r="H9" s="163">
        <f t="shared" si="0"/>
        <v>0</v>
      </c>
      <c r="I9" s="163">
        <f t="shared" si="0"/>
        <v>1428</v>
      </c>
      <c r="J9" s="163">
        <f t="shared" si="0"/>
        <v>155</v>
      </c>
    </row>
    <row r="10" spans="1:10" ht="15.75">
      <c r="A10" s="169"/>
      <c r="B10" s="10"/>
      <c r="C10" s="10"/>
      <c r="D10" s="10"/>
      <c r="E10" s="10"/>
      <c r="F10" s="10"/>
      <c r="G10" s="10"/>
      <c r="H10" s="10"/>
      <c r="I10" s="170" t="s">
        <v>101</v>
      </c>
      <c r="J10" s="10"/>
    </row>
    <row r="11" spans="1:10" ht="15.75">
      <c r="A11" s="169" t="s">
        <v>8</v>
      </c>
      <c r="B11" s="165">
        <v>42</v>
      </c>
      <c r="C11" s="165">
        <v>42</v>
      </c>
      <c r="D11" s="165">
        <v>0</v>
      </c>
      <c r="E11" s="165">
        <v>0</v>
      </c>
      <c r="F11" s="165">
        <v>0</v>
      </c>
      <c r="G11" s="165">
        <v>0</v>
      </c>
      <c r="H11" s="165">
        <v>0</v>
      </c>
      <c r="I11" s="165">
        <v>0</v>
      </c>
      <c r="J11" s="165">
        <v>0</v>
      </c>
    </row>
    <row r="12" spans="1:10" ht="15.75">
      <c r="A12" s="169" t="s">
        <v>9</v>
      </c>
      <c r="B12" s="165">
        <v>783</v>
      </c>
      <c r="C12" s="165">
        <v>126</v>
      </c>
      <c r="D12" s="165">
        <v>0</v>
      </c>
      <c r="E12" s="165">
        <v>547</v>
      </c>
      <c r="F12" s="165">
        <v>244</v>
      </c>
      <c r="G12" s="165">
        <v>4</v>
      </c>
      <c r="H12" s="165">
        <v>0</v>
      </c>
      <c r="I12" s="165">
        <v>0</v>
      </c>
      <c r="J12" s="165">
        <v>106</v>
      </c>
    </row>
    <row r="13" spans="1:10" ht="15.75">
      <c r="A13" s="169" t="s">
        <v>12</v>
      </c>
      <c r="B13" s="165">
        <v>535</v>
      </c>
      <c r="C13" s="165">
        <v>20</v>
      </c>
      <c r="D13" s="165">
        <v>0</v>
      </c>
      <c r="E13" s="165">
        <v>464</v>
      </c>
      <c r="F13" s="165">
        <v>242</v>
      </c>
      <c r="G13" s="165">
        <v>3</v>
      </c>
      <c r="H13" s="165">
        <v>0</v>
      </c>
      <c r="I13" s="165">
        <v>0</v>
      </c>
      <c r="J13" s="165">
        <v>49</v>
      </c>
    </row>
    <row r="14" spans="1:10" ht="15.75">
      <c r="A14" s="169" t="s">
        <v>14</v>
      </c>
      <c r="B14" s="165">
        <v>239</v>
      </c>
      <c r="C14" s="165">
        <v>23</v>
      </c>
      <c r="D14" s="165">
        <v>0</v>
      </c>
      <c r="E14" s="165">
        <v>211</v>
      </c>
      <c r="F14" s="165">
        <v>57</v>
      </c>
      <c r="G14" s="165">
        <v>6</v>
      </c>
      <c r="H14" s="165">
        <v>0</v>
      </c>
      <c r="I14" s="165">
        <v>0</v>
      </c>
      <c r="J14" s="165">
        <v>0</v>
      </c>
    </row>
    <row r="15" spans="1:10" ht="15.75">
      <c r="A15" s="169" t="s">
        <v>15</v>
      </c>
      <c r="B15" s="165">
        <v>0</v>
      </c>
      <c r="C15" s="165">
        <v>0</v>
      </c>
      <c r="D15" s="165">
        <v>0</v>
      </c>
      <c r="E15" s="165">
        <v>0</v>
      </c>
      <c r="F15" s="165">
        <v>0</v>
      </c>
      <c r="G15" s="165">
        <v>0</v>
      </c>
      <c r="H15" s="165">
        <v>0</v>
      </c>
      <c r="I15" s="165">
        <v>0</v>
      </c>
      <c r="J15" s="165">
        <v>0</v>
      </c>
    </row>
    <row r="16" spans="1:10" ht="15.75">
      <c r="A16" s="169" t="s">
        <v>17</v>
      </c>
      <c r="B16" s="165">
        <v>613</v>
      </c>
      <c r="C16" s="165">
        <v>156</v>
      </c>
      <c r="D16" s="165">
        <v>0</v>
      </c>
      <c r="E16" s="165">
        <v>454</v>
      </c>
      <c r="F16" s="165">
        <v>205</v>
      </c>
      <c r="G16" s="165">
        <v>4</v>
      </c>
      <c r="H16" s="165">
        <v>0</v>
      </c>
      <c r="I16" s="165">
        <v>0</v>
      </c>
      <c r="J16" s="165">
        <v>0</v>
      </c>
    </row>
    <row r="17" spans="1:10" ht="15.75">
      <c r="A17" s="169" t="s">
        <v>18</v>
      </c>
      <c r="B17" s="165">
        <v>0</v>
      </c>
      <c r="C17" s="165">
        <v>0</v>
      </c>
      <c r="D17" s="165">
        <v>0</v>
      </c>
      <c r="E17" s="165">
        <v>0</v>
      </c>
      <c r="F17" s="165">
        <v>0</v>
      </c>
      <c r="G17" s="165">
        <v>0</v>
      </c>
      <c r="H17" s="165">
        <v>0</v>
      </c>
      <c r="I17" s="165">
        <v>0</v>
      </c>
      <c r="J17" s="165">
        <v>0</v>
      </c>
    </row>
    <row r="18" spans="1:10" ht="15.75">
      <c r="A18" s="169" t="s">
        <v>19</v>
      </c>
      <c r="B18" s="165">
        <v>0</v>
      </c>
      <c r="C18" s="165">
        <v>0</v>
      </c>
      <c r="D18" s="165">
        <v>0</v>
      </c>
      <c r="E18" s="165">
        <v>0</v>
      </c>
      <c r="F18" s="165">
        <v>0</v>
      </c>
      <c r="G18" s="165">
        <v>0</v>
      </c>
      <c r="H18" s="165">
        <v>0</v>
      </c>
      <c r="I18" s="165">
        <v>0</v>
      </c>
      <c r="J18" s="165">
        <v>0</v>
      </c>
    </row>
    <row r="19" spans="1:10" ht="15.75">
      <c r="A19" s="169" t="s">
        <v>20</v>
      </c>
      <c r="B19" s="165">
        <v>109</v>
      </c>
      <c r="C19" s="165">
        <v>2</v>
      </c>
      <c r="D19" s="165">
        <v>0</v>
      </c>
      <c r="E19" s="165">
        <v>107</v>
      </c>
      <c r="F19" s="165">
        <v>14</v>
      </c>
      <c r="G19" s="165">
        <v>0</v>
      </c>
      <c r="H19" s="165">
        <v>0</v>
      </c>
      <c r="I19" s="165">
        <v>0</v>
      </c>
      <c r="J19" s="165">
        <v>0</v>
      </c>
    </row>
    <row r="20" spans="1:10" ht="15.75">
      <c r="A20" s="169" t="s">
        <v>21</v>
      </c>
      <c r="B20" s="165">
        <v>0</v>
      </c>
      <c r="C20" s="165">
        <v>0</v>
      </c>
      <c r="D20" s="165">
        <v>0</v>
      </c>
      <c r="E20" s="165">
        <v>0</v>
      </c>
      <c r="F20" s="165">
        <v>0</v>
      </c>
      <c r="G20" s="165">
        <v>0</v>
      </c>
      <c r="H20" s="165">
        <v>0</v>
      </c>
      <c r="I20" s="165">
        <v>0</v>
      </c>
      <c r="J20" s="165">
        <v>0</v>
      </c>
    </row>
    <row r="21" spans="1:10" ht="15.75">
      <c r="A21" s="169"/>
      <c r="B21" s="165"/>
      <c r="C21" s="165"/>
      <c r="D21" s="165"/>
      <c r="E21" s="165"/>
      <c r="F21" s="165"/>
      <c r="G21" s="165"/>
      <c r="H21" s="165"/>
      <c r="I21" s="165"/>
      <c r="J21" s="165"/>
    </row>
    <row r="22" spans="1:10" ht="15.75">
      <c r="A22" s="169" t="s">
        <v>23</v>
      </c>
      <c r="B22" s="165">
        <v>0</v>
      </c>
      <c r="C22" s="165">
        <v>0</v>
      </c>
      <c r="D22" s="165">
        <v>0</v>
      </c>
      <c r="E22" s="165">
        <v>0</v>
      </c>
      <c r="F22" s="165">
        <v>0</v>
      </c>
      <c r="G22" s="165">
        <v>0</v>
      </c>
      <c r="H22" s="165">
        <v>0</v>
      </c>
      <c r="I22" s="165">
        <v>0</v>
      </c>
      <c r="J22" s="165">
        <v>0</v>
      </c>
    </row>
    <row r="23" spans="1:10" ht="15.75">
      <c r="A23" s="169" t="s">
        <v>24</v>
      </c>
      <c r="B23" s="165" t="s">
        <v>264</v>
      </c>
      <c r="C23" s="165" t="s">
        <v>264</v>
      </c>
      <c r="D23" s="165" t="s">
        <v>264</v>
      </c>
      <c r="E23" s="165" t="s">
        <v>264</v>
      </c>
      <c r="F23" s="165" t="s">
        <v>264</v>
      </c>
      <c r="G23" s="165" t="s">
        <v>264</v>
      </c>
      <c r="H23" s="165" t="s">
        <v>264</v>
      </c>
      <c r="I23" s="165" t="s">
        <v>264</v>
      </c>
      <c r="J23" s="165" t="s">
        <v>264</v>
      </c>
    </row>
    <row r="24" spans="1:10" ht="15.75">
      <c r="A24" s="169" t="s">
        <v>25</v>
      </c>
      <c r="B24" s="165">
        <v>0</v>
      </c>
      <c r="C24" s="165">
        <v>0</v>
      </c>
      <c r="D24" s="165">
        <v>0</v>
      </c>
      <c r="E24" s="165">
        <v>0</v>
      </c>
      <c r="F24" s="165">
        <v>0</v>
      </c>
      <c r="G24" s="165">
        <v>0</v>
      </c>
      <c r="H24" s="165">
        <v>0</v>
      </c>
      <c r="I24" s="165">
        <v>0</v>
      </c>
      <c r="J24" s="165">
        <v>0</v>
      </c>
    </row>
    <row r="25" spans="1:10" ht="15.75">
      <c r="A25" s="169" t="s">
        <v>26</v>
      </c>
      <c r="B25" s="165">
        <v>31</v>
      </c>
      <c r="C25" s="165">
        <v>0</v>
      </c>
      <c r="D25" s="165">
        <v>0</v>
      </c>
      <c r="E25" s="165">
        <v>31</v>
      </c>
      <c r="F25" s="165">
        <v>13</v>
      </c>
      <c r="G25" s="165">
        <v>0</v>
      </c>
      <c r="H25" s="165">
        <v>0</v>
      </c>
      <c r="I25" s="165">
        <v>0</v>
      </c>
      <c r="J25" s="165">
        <v>0</v>
      </c>
    </row>
    <row r="26" spans="1:10" ht="15.75">
      <c r="A26" s="169" t="s">
        <v>27</v>
      </c>
      <c r="B26" s="165">
        <v>36</v>
      </c>
      <c r="C26" s="165">
        <v>0</v>
      </c>
      <c r="D26" s="165">
        <v>0</v>
      </c>
      <c r="E26" s="165">
        <v>36</v>
      </c>
      <c r="F26" s="165">
        <v>0</v>
      </c>
      <c r="G26" s="165">
        <v>0</v>
      </c>
      <c r="H26" s="165">
        <v>0</v>
      </c>
      <c r="I26" s="165">
        <v>0</v>
      </c>
      <c r="J26" s="165">
        <v>0</v>
      </c>
    </row>
    <row r="27" spans="1:10" ht="15.75">
      <c r="A27" s="169" t="s">
        <v>28</v>
      </c>
      <c r="B27" s="165">
        <v>0</v>
      </c>
      <c r="C27" s="165">
        <v>0</v>
      </c>
      <c r="D27" s="165">
        <v>0</v>
      </c>
      <c r="E27" s="165">
        <v>0</v>
      </c>
      <c r="F27" s="165">
        <v>0</v>
      </c>
      <c r="G27" s="165">
        <v>0</v>
      </c>
      <c r="H27" s="165">
        <v>0</v>
      </c>
      <c r="I27" s="165">
        <v>0</v>
      </c>
      <c r="J27" s="165">
        <v>0</v>
      </c>
    </row>
    <row r="28" spans="1:10" ht="15.75">
      <c r="A28" s="169" t="s">
        <v>29</v>
      </c>
      <c r="B28" s="165">
        <v>1293</v>
      </c>
      <c r="C28" s="165">
        <v>0</v>
      </c>
      <c r="D28" s="165">
        <v>0</v>
      </c>
      <c r="E28" s="165">
        <v>1242</v>
      </c>
      <c r="F28" s="165">
        <v>516</v>
      </c>
      <c r="G28" s="165">
        <v>51</v>
      </c>
      <c r="H28" s="165">
        <v>0</v>
      </c>
      <c r="I28" s="165">
        <v>0</v>
      </c>
      <c r="J28" s="165">
        <v>0</v>
      </c>
    </row>
    <row r="29" spans="1:10" ht="15.75">
      <c r="A29" s="169" t="s">
        <v>30</v>
      </c>
      <c r="B29" s="165">
        <v>726</v>
      </c>
      <c r="C29" s="165">
        <v>4</v>
      </c>
      <c r="D29" s="165">
        <v>0</v>
      </c>
      <c r="E29" s="165">
        <v>722</v>
      </c>
      <c r="F29" s="165">
        <v>622</v>
      </c>
      <c r="G29" s="165">
        <v>0</v>
      </c>
      <c r="H29" s="165">
        <v>0</v>
      </c>
      <c r="I29" s="165">
        <v>0</v>
      </c>
      <c r="J29" s="165">
        <v>0</v>
      </c>
    </row>
    <row r="30" spans="1:10" ht="15.75">
      <c r="A30" s="169" t="s">
        <v>31</v>
      </c>
      <c r="B30" s="165">
        <v>719</v>
      </c>
      <c r="C30" s="165">
        <v>10</v>
      </c>
      <c r="D30" s="165">
        <v>0</v>
      </c>
      <c r="E30" s="165">
        <v>691</v>
      </c>
      <c r="F30" s="165">
        <v>328</v>
      </c>
      <c r="G30" s="165">
        <v>18</v>
      </c>
      <c r="H30" s="165">
        <v>0</v>
      </c>
      <c r="I30" s="165">
        <v>0</v>
      </c>
      <c r="J30" s="165">
        <v>0</v>
      </c>
    </row>
    <row r="31" spans="1:10" ht="15.75">
      <c r="A31" s="169" t="s">
        <v>32</v>
      </c>
      <c r="B31" s="165">
        <v>187</v>
      </c>
      <c r="C31" s="165">
        <v>75</v>
      </c>
      <c r="D31" s="165">
        <v>0</v>
      </c>
      <c r="E31" s="165">
        <v>112</v>
      </c>
      <c r="F31" s="165">
        <v>64</v>
      </c>
      <c r="G31" s="165">
        <v>0</v>
      </c>
      <c r="H31" s="165">
        <v>0</v>
      </c>
      <c r="I31" s="165">
        <v>0</v>
      </c>
      <c r="J31" s="165">
        <v>0</v>
      </c>
    </row>
    <row r="32" spans="1:10" ht="15.75">
      <c r="A32" s="169"/>
      <c r="B32" s="165"/>
      <c r="C32" s="165"/>
      <c r="D32" s="165"/>
      <c r="E32" s="165"/>
      <c r="F32" s="165"/>
      <c r="G32" s="165"/>
      <c r="H32" s="165"/>
      <c r="I32" s="165"/>
      <c r="J32" s="165"/>
    </row>
    <row r="33" spans="1:10" ht="15.75">
      <c r="A33" s="169" t="s">
        <v>33</v>
      </c>
      <c r="B33" s="165">
        <v>336</v>
      </c>
      <c r="C33" s="165">
        <v>32</v>
      </c>
      <c r="D33" s="165">
        <v>0</v>
      </c>
      <c r="E33" s="165">
        <v>304</v>
      </c>
      <c r="F33" s="165">
        <v>177</v>
      </c>
      <c r="G33" s="165">
        <v>0</v>
      </c>
      <c r="H33" s="165">
        <v>0</v>
      </c>
      <c r="I33" s="165">
        <v>0</v>
      </c>
      <c r="J33" s="165">
        <v>0</v>
      </c>
    </row>
    <row r="34" spans="1:10" ht="15.75">
      <c r="A34" s="169" t="s">
        <v>34</v>
      </c>
      <c r="B34" s="165">
        <v>0</v>
      </c>
      <c r="C34" s="165">
        <v>0</v>
      </c>
      <c r="D34" s="165">
        <v>0</v>
      </c>
      <c r="E34" s="165">
        <v>0</v>
      </c>
      <c r="F34" s="165">
        <v>0</v>
      </c>
      <c r="G34" s="165">
        <v>0</v>
      </c>
      <c r="H34" s="165">
        <v>0</v>
      </c>
      <c r="I34" s="165">
        <v>0</v>
      </c>
      <c r="J34" s="165">
        <v>0</v>
      </c>
    </row>
    <row r="35" spans="1:10" ht="15.75">
      <c r="A35" s="169" t="s">
        <v>35</v>
      </c>
      <c r="B35" s="165">
        <v>1477</v>
      </c>
      <c r="C35" s="165">
        <v>0</v>
      </c>
      <c r="D35" s="165">
        <v>0</v>
      </c>
      <c r="E35" s="165">
        <v>327</v>
      </c>
      <c r="F35" s="165">
        <v>225</v>
      </c>
      <c r="G35" s="165">
        <v>0</v>
      </c>
      <c r="H35" s="165">
        <v>0</v>
      </c>
      <c r="I35" s="165">
        <v>1151</v>
      </c>
      <c r="J35" s="165">
        <v>0</v>
      </c>
    </row>
    <row r="36" spans="1:10" ht="15.75">
      <c r="A36" s="169" t="s">
        <v>36</v>
      </c>
      <c r="B36" s="165">
        <v>2344</v>
      </c>
      <c r="C36" s="165">
        <v>0</v>
      </c>
      <c r="D36" s="165">
        <v>0</v>
      </c>
      <c r="E36" s="165">
        <v>2336</v>
      </c>
      <c r="F36" s="165">
        <v>1055</v>
      </c>
      <c r="G36" s="165">
        <v>8</v>
      </c>
      <c r="H36" s="165">
        <v>0</v>
      </c>
      <c r="I36" s="165">
        <v>0</v>
      </c>
      <c r="J36" s="165">
        <v>0</v>
      </c>
    </row>
    <row r="37" spans="1:10" ht="15.75">
      <c r="A37" s="169" t="s">
        <v>37</v>
      </c>
      <c r="B37" s="165">
        <v>0</v>
      </c>
      <c r="C37" s="165">
        <v>0</v>
      </c>
      <c r="D37" s="165">
        <v>0</v>
      </c>
      <c r="E37" s="165">
        <v>0</v>
      </c>
      <c r="F37" s="165">
        <v>0</v>
      </c>
      <c r="G37" s="165">
        <v>0</v>
      </c>
      <c r="H37" s="165">
        <v>0</v>
      </c>
      <c r="I37" s="165">
        <v>0</v>
      </c>
      <c r="J37" s="165">
        <v>0</v>
      </c>
    </row>
    <row r="38" spans="1:10" ht="15.75">
      <c r="A38" s="169" t="s">
        <v>38</v>
      </c>
      <c r="B38" s="165">
        <v>0</v>
      </c>
      <c r="C38" s="165">
        <v>0</v>
      </c>
      <c r="D38" s="165">
        <v>0</v>
      </c>
      <c r="E38" s="165">
        <v>0</v>
      </c>
      <c r="F38" s="165">
        <v>0</v>
      </c>
      <c r="G38" s="165">
        <v>0</v>
      </c>
      <c r="H38" s="165">
        <v>0</v>
      </c>
      <c r="I38" s="165">
        <v>0</v>
      </c>
      <c r="J38" s="165">
        <v>0</v>
      </c>
    </row>
    <row r="39" spans="1:10" ht="15.75">
      <c r="A39" s="169" t="s">
        <v>39</v>
      </c>
      <c r="B39" s="165">
        <v>1654</v>
      </c>
      <c r="C39" s="165">
        <v>621</v>
      </c>
      <c r="D39" s="165">
        <v>0</v>
      </c>
      <c r="E39" s="165">
        <v>967</v>
      </c>
      <c r="F39" s="165">
        <v>267</v>
      </c>
      <c r="G39" s="165">
        <v>67</v>
      </c>
      <c r="H39" s="165">
        <v>0</v>
      </c>
      <c r="I39" s="165">
        <v>0</v>
      </c>
      <c r="J39" s="165">
        <v>0</v>
      </c>
    </row>
    <row r="40" spans="1:10" ht="15.75">
      <c r="A40" s="169" t="s">
        <v>40</v>
      </c>
      <c r="B40" s="165">
        <v>750</v>
      </c>
      <c r="C40" s="165">
        <v>11</v>
      </c>
      <c r="D40" s="165">
        <v>0</v>
      </c>
      <c r="E40" s="165">
        <v>727</v>
      </c>
      <c r="F40" s="165">
        <v>680</v>
      </c>
      <c r="G40" s="165">
        <v>11</v>
      </c>
      <c r="H40" s="165">
        <v>0</v>
      </c>
      <c r="I40" s="165">
        <v>0</v>
      </c>
      <c r="J40" s="165">
        <v>0</v>
      </c>
    </row>
    <row r="41" spans="1:10" ht="15.75">
      <c r="A41" s="169" t="s">
        <v>41</v>
      </c>
      <c r="B41" s="165">
        <v>0</v>
      </c>
      <c r="C41" s="165">
        <v>0</v>
      </c>
      <c r="D41" s="165">
        <v>0</v>
      </c>
      <c r="E41" s="165">
        <v>0</v>
      </c>
      <c r="F41" s="165">
        <v>0</v>
      </c>
      <c r="G41" s="165">
        <v>0</v>
      </c>
      <c r="H41" s="165">
        <v>0</v>
      </c>
      <c r="I41" s="165">
        <v>0</v>
      </c>
      <c r="J41" s="165">
        <v>0</v>
      </c>
    </row>
    <row r="42" spans="1:10" ht="15.75">
      <c r="A42" s="169" t="s">
        <v>42</v>
      </c>
      <c r="B42" s="165">
        <v>0</v>
      </c>
      <c r="C42" s="165">
        <v>0</v>
      </c>
      <c r="D42" s="165">
        <v>0</v>
      </c>
      <c r="E42" s="165">
        <v>0</v>
      </c>
      <c r="F42" s="165">
        <v>0</v>
      </c>
      <c r="G42" s="165">
        <v>0</v>
      </c>
      <c r="H42" s="165">
        <v>0</v>
      </c>
      <c r="I42" s="165">
        <v>0</v>
      </c>
      <c r="J42" s="165">
        <v>0</v>
      </c>
    </row>
    <row r="43" spans="1:10" ht="15.75">
      <c r="A43" s="169"/>
      <c r="B43" s="165"/>
      <c r="C43" s="165"/>
      <c r="D43" s="165"/>
      <c r="E43" s="165"/>
      <c r="F43" s="165"/>
      <c r="G43" s="165"/>
      <c r="H43" s="165"/>
      <c r="I43" s="165"/>
      <c r="J43" s="165"/>
    </row>
    <row r="44" spans="1:10" ht="15.75">
      <c r="A44" s="169" t="s">
        <v>43</v>
      </c>
      <c r="B44" s="165">
        <v>128</v>
      </c>
      <c r="C44" s="165">
        <v>2</v>
      </c>
      <c r="D44" s="165">
        <v>0</v>
      </c>
      <c r="E44" s="165">
        <v>126</v>
      </c>
      <c r="F44" s="165">
        <v>39</v>
      </c>
      <c r="G44" s="165">
        <v>0</v>
      </c>
      <c r="H44" s="165">
        <v>0</v>
      </c>
      <c r="I44" s="165">
        <v>0</v>
      </c>
      <c r="J44" s="165">
        <v>0</v>
      </c>
    </row>
    <row r="45" spans="1:10" ht="15.75">
      <c r="A45" s="169" t="s">
        <v>44</v>
      </c>
      <c r="B45" s="165">
        <v>0</v>
      </c>
      <c r="C45" s="165">
        <v>0</v>
      </c>
      <c r="D45" s="165">
        <v>0</v>
      </c>
      <c r="E45" s="165">
        <v>0</v>
      </c>
      <c r="F45" s="165">
        <v>0</v>
      </c>
      <c r="G45" s="165">
        <v>0</v>
      </c>
      <c r="H45" s="165">
        <v>0</v>
      </c>
      <c r="I45" s="165">
        <v>0</v>
      </c>
      <c r="J45" s="165">
        <v>0</v>
      </c>
    </row>
    <row r="46" spans="1:10" ht="15.75">
      <c r="A46" s="169" t="s">
        <v>45</v>
      </c>
      <c r="B46" s="165">
        <v>958</v>
      </c>
      <c r="C46" s="165">
        <v>0</v>
      </c>
      <c r="D46" s="165">
        <v>0</v>
      </c>
      <c r="E46" s="165">
        <v>899</v>
      </c>
      <c r="F46" s="165">
        <v>510</v>
      </c>
      <c r="G46" s="165">
        <v>59</v>
      </c>
      <c r="H46" s="165">
        <v>0</v>
      </c>
      <c r="I46" s="165">
        <v>0</v>
      </c>
      <c r="J46" s="165">
        <v>0</v>
      </c>
    </row>
    <row r="47" spans="1:10" ht="15.75">
      <c r="A47" s="169" t="s">
        <v>46</v>
      </c>
      <c r="B47" s="165">
        <v>7473</v>
      </c>
      <c r="C47" s="165">
        <v>1429</v>
      </c>
      <c r="D47" s="165">
        <v>0</v>
      </c>
      <c r="E47" s="165">
        <v>5533</v>
      </c>
      <c r="F47" s="165">
        <v>3087</v>
      </c>
      <c r="G47" s="165">
        <v>511</v>
      </c>
      <c r="H47" s="165">
        <v>0</v>
      </c>
      <c r="I47" s="165">
        <v>0</v>
      </c>
      <c r="J47" s="165">
        <v>0</v>
      </c>
    </row>
    <row r="48" spans="1:10" ht="15.75">
      <c r="A48" s="169" t="s">
        <v>47</v>
      </c>
      <c r="B48" s="165">
        <v>438</v>
      </c>
      <c r="C48" s="165">
        <v>221</v>
      </c>
      <c r="D48" s="165">
        <v>0</v>
      </c>
      <c r="E48" s="165">
        <v>213</v>
      </c>
      <c r="F48" s="165">
        <v>99</v>
      </c>
      <c r="G48" s="165">
        <v>4</v>
      </c>
      <c r="H48" s="165">
        <v>0</v>
      </c>
      <c r="I48" s="165">
        <v>0</v>
      </c>
      <c r="J48" s="165">
        <v>0</v>
      </c>
    </row>
    <row r="49" spans="1:10" ht="15.75">
      <c r="A49" s="169" t="s">
        <v>48</v>
      </c>
      <c r="B49" s="165">
        <v>0</v>
      </c>
      <c r="C49" s="165">
        <v>0</v>
      </c>
      <c r="D49" s="165">
        <v>0</v>
      </c>
      <c r="E49" s="165">
        <v>0</v>
      </c>
      <c r="F49" s="165">
        <v>0</v>
      </c>
      <c r="G49" s="165">
        <v>0</v>
      </c>
      <c r="H49" s="165">
        <v>0</v>
      </c>
      <c r="I49" s="165">
        <v>0</v>
      </c>
      <c r="J49" s="165">
        <v>0</v>
      </c>
    </row>
    <row r="50" spans="1:10" ht="15.75">
      <c r="A50" s="169" t="s">
        <v>49</v>
      </c>
      <c r="B50" s="165">
        <v>3295</v>
      </c>
      <c r="C50" s="165">
        <v>0</v>
      </c>
      <c r="D50" s="165">
        <v>0</v>
      </c>
      <c r="E50" s="165">
        <v>3295</v>
      </c>
      <c r="F50" s="165">
        <v>1977</v>
      </c>
      <c r="G50" s="165">
        <v>0</v>
      </c>
      <c r="H50" s="165">
        <v>0</v>
      </c>
      <c r="I50" s="165">
        <v>0</v>
      </c>
      <c r="J50" s="165">
        <v>0</v>
      </c>
    </row>
    <row r="51" spans="1:10" ht="15.75">
      <c r="A51" s="169" t="s">
        <v>50</v>
      </c>
      <c r="B51" s="165">
        <v>149</v>
      </c>
      <c r="C51" s="165">
        <v>0</v>
      </c>
      <c r="D51" s="165">
        <v>0</v>
      </c>
      <c r="E51" s="165">
        <v>149</v>
      </c>
      <c r="F51" s="165">
        <v>0</v>
      </c>
      <c r="G51" s="165">
        <v>0</v>
      </c>
      <c r="H51" s="165">
        <v>0</v>
      </c>
      <c r="I51" s="165">
        <v>0</v>
      </c>
      <c r="J51" s="165">
        <v>0</v>
      </c>
    </row>
    <row r="52" spans="1:10" ht="15.75">
      <c r="A52" s="169" t="s">
        <v>51</v>
      </c>
      <c r="B52" s="165">
        <v>774</v>
      </c>
      <c r="C52" s="165">
        <v>0</v>
      </c>
      <c r="D52" s="165">
        <v>0</v>
      </c>
      <c r="E52" s="165">
        <v>774</v>
      </c>
      <c r="F52" s="165">
        <v>419</v>
      </c>
      <c r="G52" s="165">
        <v>0</v>
      </c>
      <c r="H52" s="165">
        <v>0</v>
      </c>
      <c r="I52" s="165">
        <v>0</v>
      </c>
      <c r="J52" s="165">
        <v>0</v>
      </c>
    </row>
    <row r="53" spans="1:10" ht="15.75">
      <c r="A53" s="169" t="s">
        <v>52</v>
      </c>
      <c r="B53" s="165">
        <v>2762</v>
      </c>
      <c r="C53" s="165">
        <v>1397</v>
      </c>
      <c r="D53" s="165">
        <v>0</v>
      </c>
      <c r="E53" s="165">
        <v>1365</v>
      </c>
      <c r="F53" s="165">
        <v>150</v>
      </c>
      <c r="G53" s="165">
        <v>0</v>
      </c>
      <c r="H53" s="165">
        <v>0</v>
      </c>
      <c r="I53" s="165">
        <v>0</v>
      </c>
      <c r="J53" s="165">
        <v>0</v>
      </c>
    </row>
    <row r="54" spans="1:10" ht="15.75">
      <c r="A54" s="169"/>
      <c r="B54" s="165"/>
      <c r="C54" s="165"/>
      <c r="D54" s="165"/>
      <c r="E54" s="165"/>
      <c r="F54" s="165"/>
      <c r="G54" s="165"/>
      <c r="H54" s="165"/>
      <c r="I54" s="165"/>
      <c r="J54" s="165"/>
    </row>
    <row r="55" spans="1:10" ht="15.75">
      <c r="A55" s="169" t="s">
        <v>53</v>
      </c>
      <c r="B55" s="165">
        <v>0</v>
      </c>
      <c r="C55" s="165">
        <v>0</v>
      </c>
      <c r="D55" s="165">
        <v>0</v>
      </c>
      <c r="E55" s="165">
        <v>0</v>
      </c>
      <c r="F55" s="165">
        <v>0</v>
      </c>
      <c r="G55" s="165">
        <v>0</v>
      </c>
      <c r="H55" s="165">
        <v>0</v>
      </c>
      <c r="I55" s="165">
        <v>0</v>
      </c>
      <c r="J55" s="165">
        <v>0</v>
      </c>
    </row>
    <row r="56" spans="1:10" ht="15.75">
      <c r="A56" s="169" t="s">
        <v>54</v>
      </c>
      <c r="B56" s="165">
        <v>319</v>
      </c>
      <c r="C56" s="165">
        <v>143</v>
      </c>
      <c r="D56" s="165">
        <v>0</v>
      </c>
      <c r="E56" s="165">
        <v>174</v>
      </c>
      <c r="F56" s="165">
        <v>163</v>
      </c>
      <c r="G56" s="165">
        <v>2</v>
      </c>
      <c r="H56" s="165">
        <v>0</v>
      </c>
      <c r="I56" s="165">
        <v>0</v>
      </c>
      <c r="J56" s="165">
        <v>0</v>
      </c>
    </row>
    <row r="57" spans="1:10" ht="15.75">
      <c r="A57" s="169" t="s">
        <v>55</v>
      </c>
      <c r="B57" s="165">
        <v>778</v>
      </c>
      <c r="C57" s="165">
        <v>8</v>
      </c>
      <c r="D57" s="165">
        <v>0</v>
      </c>
      <c r="E57" s="165">
        <v>481</v>
      </c>
      <c r="F57" s="165">
        <v>263</v>
      </c>
      <c r="G57" s="165">
        <v>12</v>
      </c>
      <c r="H57" s="165">
        <v>0</v>
      </c>
      <c r="I57" s="165">
        <v>277</v>
      </c>
      <c r="J57" s="165">
        <v>0</v>
      </c>
    </row>
    <row r="58" spans="1:10" ht="15.75">
      <c r="A58" s="169" t="s">
        <v>56</v>
      </c>
      <c r="B58" s="165">
        <v>0</v>
      </c>
      <c r="C58" s="165">
        <v>0</v>
      </c>
      <c r="D58" s="165">
        <v>0</v>
      </c>
      <c r="E58" s="165">
        <v>0</v>
      </c>
      <c r="F58" s="165">
        <v>0</v>
      </c>
      <c r="G58" s="165">
        <v>0</v>
      </c>
      <c r="H58" s="165">
        <v>0</v>
      </c>
      <c r="I58" s="165">
        <v>0</v>
      </c>
      <c r="J58" s="165">
        <v>0</v>
      </c>
    </row>
    <row r="59" spans="1:10" ht="15.75">
      <c r="A59" s="169" t="s">
        <v>57</v>
      </c>
      <c r="B59" s="165">
        <v>0</v>
      </c>
      <c r="C59" s="165">
        <v>0</v>
      </c>
      <c r="D59" s="165">
        <v>0</v>
      </c>
      <c r="E59" s="165">
        <v>0</v>
      </c>
      <c r="F59" s="165">
        <v>0</v>
      </c>
      <c r="G59" s="165">
        <v>0</v>
      </c>
      <c r="H59" s="165">
        <v>0</v>
      </c>
      <c r="I59" s="165">
        <v>0</v>
      </c>
      <c r="J59" s="165">
        <v>0</v>
      </c>
    </row>
    <row r="60" spans="1:10" ht="15.75">
      <c r="A60" s="169" t="s">
        <v>58</v>
      </c>
      <c r="B60" s="165">
        <v>0</v>
      </c>
      <c r="C60" s="165">
        <v>0</v>
      </c>
      <c r="D60" s="165">
        <v>0</v>
      </c>
      <c r="E60" s="165">
        <v>0</v>
      </c>
      <c r="F60" s="165">
        <v>0</v>
      </c>
      <c r="G60" s="165">
        <v>0</v>
      </c>
      <c r="H60" s="165">
        <v>0</v>
      </c>
      <c r="I60" s="165">
        <v>0</v>
      </c>
      <c r="J60" s="165">
        <v>0</v>
      </c>
    </row>
    <row r="61" spans="1:10" ht="15.75">
      <c r="A61" s="169" t="s">
        <v>59</v>
      </c>
      <c r="B61" s="165">
        <v>0</v>
      </c>
      <c r="C61" s="165">
        <v>0</v>
      </c>
      <c r="D61" s="165">
        <v>0</v>
      </c>
      <c r="E61" s="165">
        <v>0</v>
      </c>
      <c r="F61" s="165">
        <v>0</v>
      </c>
      <c r="G61" s="165">
        <v>0</v>
      </c>
      <c r="H61" s="165">
        <v>0</v>
      </c>
      <c r="I61" s="165">
        <v>0</v>
      </c>
      <c r="J61" s="165">
        <v>0</v>
      </c>
    </row>
    <row r="62" spans="1:10" ht="15.75">
      <c r="A62" s="169" t="s">
        <v>60</v>
      </c>
      <c r="B62" s="165">
        <v>632</v>
      </c>
      <c r="C62" s="165">
        <v>143</v>
      </c>
      <c r="D62" s="165">
        <v>0</v>
      </c>
      <c r="E62" s="165">
        <v>476</v>
      </c>
      <c r="F62" s="165">
        <v>156</v>
      </c>
      <c r="G62" s="165">
        <v>14</v>
      </c>
      <c r="H62" s="165">
        <v>0</v>
      </c>
      <c r="I62" s="165">
        <v>0</v>
      </c>
      <c r="J62" s="165">
        <v>0</v>
      </c>
    </row>
    <row r="63" spans="1:10" ht="15.75">
      <c r="A63" s="169" t="s">
        <v>61</v>
      </c>
      <c r="B63" s="165">
        <v>0</v>
      </c>
      <c r="C63" s="165">
        <v>0</v>
      </c>
      <c r="D63" s="165">
        <v>0</v>
      </c>
      <c r="E63" s="165">
        <v>0</v>
      </c>
      <c r="F63" s="165">
        <v>0</v>
      </c>
      <c r="G63" s="165">
        <v>0</v>
      </c>
      <c r="H63" s="165">
        <v>0</v>
      </c>
      <c r="I63" s="165">
        <v>0</v>
      </c>
      <c r="J63" s="165">
        <v>0</v>
      </c>
    </row>
    <row r="64" spans="1:10" ht="15.75">
      <c r="A64" s="169" t="s">
        <v>62</v>
      </c>
      <c r="B64" s="165">
        <v>0</v>
      </c>
      <c r="C64" s="165">
        <v>0</v>
      </c>
      <c r="D64" s="165">
        <v>0</v>
      </c>
      <c r="E64" s="165">
        <v>0</v>
      </c>
      <c r="F64" s="165">
        <v>0</v>
      </c>
      <c r="G64" s="165">
        <v>0</v>
      </c>
      <c r="H64" s="165">
        <v>0</v>
      </c>
      <c r="I64" s="165">
        <v>0</v>
      </c>
      <c r="J64" s="165">
        <v>0</v>
      </c>
    </row>
    <row r="65" spans="1:10" ht="15.75">
      <c r="A65" s="169"/>
      <c r="B65" s="165"/>
      <c r="C65" s="165"/>
      <c r="D65" s="165"/>
      <c r="E65" s="165"/>
      <c r="F65" s="165"/>
      <c r="G65" s="165"/>
      <c r="H65" s="165"/>
      <c r="I65" s="165"/>
      <c r="J65" s="165"/>
    </row>
    <row r="66" spans="1:10" ht="15.75">
      <c r="A66" s="169" t="s">
        <v>63</v>
      </c>
      <c r="B66" s="165">
        <v>6073</v>
      </c>
      <c r="C66" s="165">
        <v>0</v>
      </c>
      <c r="D66" s="165">
        <v>0</v>
      </c>
      <c r="E66" s="165">
        <v>5697</v>
      </c>
      <c r="F66" s="165">
        <v>2882</v>
      </c>
      <c r="G66" s="165">
        <v>376</v>
      </c>
      <c r="H66" s="165">
        <v>0</v>
      </c>
      <c r="I66" s="165">
        <v>0</v>
      </c>
      <c r="J66" s="165">
        <v>0</v>
      </c>
    </row>
    <row r="67" spans="1:10" ht="15.75">
      <c r="A67" s="169" t="s">
        <v>64</v>
      </c>
      <c r="B67" s="165">
        <v>1634</v>
      </c>
      <c r="C67" s="165">
        <v>0</v>
      </c>
      <c r="D67" s="165">
        <v>0</v>
      </c>
      <c r="E67" s="165">
        <v>1555</v>
      </c>
      <c r="F67" s="165">
        <v>426</v>
      </c>
      <c r="G67" s="165">
        <v>79</v>
      </c>
      <c r="H67" s="165">
        <v>0</v>
      </c>
      <c r="I67" s="165">
        <v>0</v>
      </c>
      <c r="J67" s="165">
        <v>0</v>
      </c>
    </row>
    <row r="68" spans="1:10" ht="15.75">
      <c r="A68" s="169" t="s">
        <v>65</v>
      </c>
      <c r="B68" s="165">
        <v>280</v>
      </c>
      <c r="C68" s="165">
        <v>5</v>
      </c>
      <c r="D68" s="165">
        <v>0</v>
      </c>
      <c r="E68" s="165">
        <v>233</v>
      </c>
      <c r="F68" s="165">
        <v>91</v>
      </c>
      <c r="G68" s="165">
        <v>42</v>
      </c>
      <c r="H68" s="165">
        <v>0</v>
      </c>
      <c r="I68" s="165">
        <v>0</v>
      </c>
      <c r="J68" s="165">
        <v>0</v>
      </c>
    </row>
    <row r="69" spans="1:10" ht="16.5" thickBot="1">
      <c r="A69" s="158" t="s">
        <v>66</v>
      </c>
      <c r="B69" s="166">
        <v>4</v>
      </c>
      <c r="C69" s="166">
        <v>0</v>
      </c>
      <c r="D69" s="166">
        <v>0</v>
      </c>
      <c r="E69" s="166">
        <v>4</v>
      </c>
      <c r="F69" s="166">
        <v>3</v>
      </c>
      <c r="G69" s="166">
        <v>0</v>
      </c>
      <c r="H69" s="166">
        <v>0</v>
      </c>
      <c r="I69" s="166">
        <v>0</v>
      </c>
      <c r="J69" s="166">
        <v>0</v>
      </c>
    </row>
    <row r="70" ht="12.75">
      <c r="A70" t="s">
        <v>239</v>
      </c>
    </row>
    <row r="72" ht="12.75">
      <c r="A72" t="s">
        <v>365</v>
      </c>
    </row>
  </sheetData>
  <mergeCells count="5">
    <mergeCell ref="G7:J7"/>
    <mergeCell ref="A2:J2"/>
    <mergeCell ref="A3:J3"/>
    <mergeCell ref="A4:J4"/>
    <mergeCell ref="B6:J6"/>
  </mergeCells>
  <printOptions/>
  <pageMargins left="1" right="0.25" top="1" bottom="1" header="0.5" footer="0.5"/>
  <pageSetup fitToHeight="1" fitToWidth="1" horizontalDpi="600" verticalDpi="600" orientation="portrait" scale="52"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R79"/>
  <sheetViews>
    <sheetView workbookViewId="0" topLeftCell="A1">
      <selection activeCell="B10" sqref="B10"/>
    </sheetView>
  </sheetViews>
  <sheetFormatPr defaultColWidth="9.140625" defaultRowHeight="12.75"/>
  <cols>
    <col min="1" max="1" width="18.140625" style="0" customWidth="1"/>
    <col min="2" max="2" width="10.7109375" style="0" customWidth="1"/>
    <col min="3" max="3" width="13.421875" style="0" customWidth="1"/>
    <col min="4" max="4" width="12.140625" style="0" customWidth="1"/>
    <col min="5" max="5" width="12.421875" style="0" customWidth="1"/>
    <col min="6" max="6" width="11.00390625" style="0" customWidth="1"/>
    <col min="7" max="7" width="11.421875" style="0" customWidth="1"/>
    <col min="8" max="8" width="10.28125" style="0" customWidth="1"/>
    <col min="9" max="9" width="10.00390625" style="0" customWidth="1"/>
    <col min="10" max="10" width="9.28125" style="0" customWidth="1"/>
    <col min="11" max="11" width="9.8515625" style="0" customWidth="1"/>
    <col min="12" max="12" width="10.7109375" style="0" customWidth="1"/>
    <col min="13" max="13" width="9.28125" style="0" customWidth="1"/>
    <col min="14" max="14" width="12.7109375" style="0" customWidth="1"/>
    <col min="15" max="15" width="13.7109375" style="0" customWidth="1"/>
    <col min="16" max="16" width="14.28125" style="0" customWidth="1"/>
    <col min="17" max="17" width="12.7109375" style="0" customWidth="1"/>
    <col min="18" max="18" width="8.140625" style="0" customWidth="1"/>
  </cols>
  <sheetData>
    <row r="1" spans="1:18" ht="12.75">
      <c r="A1" s="22"/>
      <c r="B1" s="22"/>
      <c r="C1" s="22"/>
      <c r="D1" s="22"/>
      <c r="E1" s="22"/>
      <c r="F1" s="22"/>
      <c r="G1" s="22"/>
      <c r="H1" s="22"/>
      <c r="I1" s="22"/>
      <c r="J1" s="22"/>
      <c r="K1" s="22"/>
      <c r="L1" s="22"/>
      <c r="M1" s="22"/>
      <c r="N1" s="22"/>
      <c r="O1" s="22"/>
      <c r="P1" s="22" t="s">
        <v>246</v>
      </c>
      <c r="Q1" s="22"/>
      <c r="R1" s="22"/>
    </row>
    <row r="2" spans="1:18" ht="12.75">
      <c r="A2" s="242" t="s">
        <v>0</v>
      </c>
      <c r="B2" s="242"/>
      <c r="C2" s="242"/>
      <c r="D2" s="242"/>
      <c r="E2" s="242"/>
      <c r="F2" s="242"/>
      <c r="G2" s="242"/>
      <c r="H2" s="242"/>
      <c r="I2" s="242"/>
      <c r="J2" s="242"/>
      <c r="K2" s="242"/>
      <c r="L2" s="242"/>
      <c r="M2" s="242"/>
      <c r="N2" s="242"/>
      <c r="O2" s="242"/>
      <c r="P2" s="242"/>
      <c r="Q2" s="22"/>
      <c r="R2" s="22"/>
    </row>
    <row r="3" spans="1:18" ht="12.75">
      <c r="A3" s="242" t="s">
        <v>245</v>
      </c>
      <c r="B3" s="242"/>
      <c r="C3" s="242"/>
      <c r="D3" s="242"/>
      <c r="E3" s="242"/>
      <c r="F3" s="242"/>
      <c r="G3" s="242"/>
      <c r="H3" s="242"/>
      <c r="I3" s="242"/>
      <c r="J3" s="242"/>
      <c r="K3" s="242"/>
      <c r="L3" s="242"/>
      <c r="M3" s="242"/>
      <c r="N3" s="242"/>
      <c r="O3" s="242"/>
      <c r="P3" s="242"/>
      <c r="Q3" s="22"/>
      <c r="R3" s="22"/>
    </row>
    <row r="4" spans="1:18" ht="12.75">
      <c r="A4" s="242" t="s">
        <v>354</v>
      </c>
      <c r="B4" s="242"/>
      <c r="C4" s="242"/>
      <c r="D4" s="242"/>
      <c r="E4" s="242"/>
      <c r="F4" s="242"/>
      <c r="G4" s="242"/>
      <c r="H4" s="242"/>
      <c r="I4" s="242"/>
      <c r="J4" s="242"/>
      <c r="K4" s="242"/>
      <c r="L4" s="242"/>
      <c r="M4" s="242"/>
      <c r="N4" s="242"/>
      <c r="O4" s="242"/>
      <c r="P4" s="242"/>
      <c r="Q4" s="22"/>
      <c r="R4" s="22"/>
    </row>
    <row r="5" spans="1:18" ht="12.75">
      <c r="A5" s="22"/>
      <c r="B5" s="22"/>
      <c r="C5" s="22"/>
      <c r="D5" s="22"/>
      <c r="E5" s="22"/>
      <c r="F5" s="22"/>
      <c r="G5" s="22"/>
      <c r="H5" s="22"/>
      <c r="I5" s="22"/>
      <c r="J5" s="22"/>
      <c r="K5" s="22"/>
      <c r="L5" s="22"/>
      <c r="M5" s="22"/>
      <c r="N5" s="22"/>
      <c r="O5" s="22"/>
      <c r="P5" s="22"/>
      <c r="Q5" s="22"/>
      <c r="R5" s="22"/>
    </row>
    <row r="6" spans="1:18" ht="13.5" thickBot="1">
      <c r="A6" s="22"/>
      <c r="B6" s="22"/>
      <c r="C6" s="22"/>
      <c r="D6" s="22"/>
      <c r="E6" s="22"/>
      <c r="F6" s="22"/>
      <c r="G6" s="22"/>
      <c r="H6" s="22"/>
      <c r="I6" s="22"/>
      <c r="J6" s="22"/>
      <c r="K6" s="22"/>
      <c r="L6" s="22"/>
      <c r="M6" s="22"/>
      <c r="N6" s="22"/>
      <c r="O6" s="22"/>
      <c r="P6" s="22"/>
      <c r="Q6" s="22"/>
      <c r="R6" s="22"/>
    </row>
    <row r="7" spans="1:18" ht="13.5" thickBot="1">
      <c r="A7" s="23"/>
      <c r="B7" s="26"/>
      <c r="C7" s="27"/>
      <c r="D7" s="27"/>
      <c r="E7" s="243" t="s">
        <v>242</v>
      </c>
      <c r="F7" s="244"/>
      <c r="G7" s="244"/>
      <c r="H7" s="244"/>
      <c r="I7" s="244"/>
      <c r="J7" s="244"/>
      <c r="K7" s="244"/>
      <c r="L7" s="244"/>
      <c r="M7" s="244"/>
      <c r="N7" s="244"/>
      <c r="O7" s="244"/>
      <c r="P7" s="244"/>
      <c r="Q7" s="244"/>
      <c r="R7" s="245"/>
    </row>
    <row r="8" spans="1:18" ht="12.75">
      <c r="A8" s="24"/>
      <c r="B8" s="29" t="s">
        <v>68</v>
      </c>
      <c r="C8" s="29" t="s">
        <v>69</v>
      </c>
      <c r="D8" s="29" t="s">
        <v>69</v>
      </c>
      <c r="E8" s="24"/>
      <c r="F8" s="31" t="s">
        <v>97</v>
      </c>
      <c r="G8" s="31" t="s">
        <v>97</v>
      </c>
      <c r="H8" s="24"/>
      <c r="I8" s="117"/>
      <c r="J8" s="24"/>
      <c r="K8" s="37"/>
      <c r="L8" s="24"/>
      <c r="M8" s="24"/>
      <c r="N8" s="31" t="s">
        <v>72</v>
      </c>
      <c r="O8" s="31" t="s">
        <v>73</v>
      </c>
      <c r="P8" s="24"/>
      <c r="Q8" s="23" t="s">
        <v>188</v>
      </c>
      <c r="R8" s="23"/>
    </row>
    <row r="9" spans="1:18" ht="12.75">
      <c r="A9" s="24"/>
      <c r="B9" s="31" t="s">
        <v>69</v>
      </c>
      <c r="C9" s="31" t="s">
        <v>417</v>
      </c>
      <c r="D9" s="31" t="s">
        <v>75</v>
      </c>
      <c r="E9" s="31" t="s">
        <v>76</v>
      </c>
      <c r="F9" s="31" t="s">
        <v>70</v>
      </c>
      <c r="G9" s="31" t="s">
        <v>71</v>
      </c>
      <c r="H9" s="31" t="s">
        <v>77</v>
      </c>
      <c r="I9" s="32" t="s">
        <v>78</v>
      </c>
      <c r="J9" s="31" t="s">
        <v>79</v>
      </c>
      <c r="K9" s="33" t="s">
        <v>80</v>
      </c>
      <c r="L9" s="31" t="s">
        <v>81</v>
      </c>
      <c r="M9" s="31" t="s">
        <v>82</v>
      </c>
      <c r="N9" s="31" t="s">
        <v>83</v>
      </c>
      <c r="O9" s="31" t="s">
        <v>84</v>
      </c>
      <c r="P9" s="24" t="s">
        <v>85</v>
      </c>
      <c r="Q9" s="24" t="s">
        <v>100</v>
      </c>
      <c r="R9" s="24"/>
    </row>
    <row r="10" spans="1:18" ht="13.5" thickBot="1">
      <c r="A10" s="25" t="s">
        <v>3</v>
      </c>
      <c r="B10" s="28" t="s">
        <v>86</v>
      </c>
      <c r="C10" s="28" t="s">
        <v>416</v>
      </c>
      <c r="D10" s="28" t="s">
        <v>86</v>
      </c>
      <c r="E10" s="28" t="s">
        <v>87</v>
      </c>
      <c r="F10" s="28" t="s">
        <v>87</v>
      </c>
      <c r="G10" s="28" t="s">
        <v>87</v>
      </c>
      <c r="H10" s="28" t="s">
        <v>88</v>
      </c>
      <c r="I10" s="35" t="s">
        <v>89</v>
      </c>
      <c r="J10" s="28" t="s">
        <v>90</v>
      </c>
      <c r="K10" s="36" t="s">
        <v>91</v>
      </c>
      <c r="L10" s="28" t="s">
        <v>72</v>
      </c>
      <c r="M10" s="28" t="s">
        <v>89</v>
      </c>
      <c r="N10" s="28" t="s">
        <v>87</v>
      </c>
      <c r="O10" s="28" t="s">
        <v>92</v>
      </c>
      <c r="P10" s="28" t="s">
        <v>93</v>
      </c>
      <c r="Q10" s="25" t="s">
        <v>189</v>
      </c>
      <c r="R10" s="25" t="s">
        <v>190</v>
      </c>
    </row>
    <row r="11" spans="1:18" ht="12.75">
      <c r="A11" s="211" t="s">
        <v>7</v>
      </c>
      <c r="B11" s="19">
        <f aca="true" t="shared" si="0" ref="B11:R11">SUM(B13:B76)</f>
        <v>2063529</v>
      </c>
      <c r="C11" s="19">
        <f t="shared" si="0"/>
        <v>1042990</v>
      </c>
      <c r="D11" s="19">
        <f t="shared" si="0"/>
        <v>349398</v>
      </c>
      <c r="E11" s="19">
        <f t="shared" si="0"/>
        <v>215409</v>
      </c>
      <c r="F11" s="19">
        <f t="shared" si="0"/>
        <v>1797</v>
      </c>
      <c r="G11" s="19">
        <f t="shared" si="0"/>
        <v>2650</v>
      </c>
      <c r="H11" s="19">
        <f t="shared" si="0"/>
        <v>34846</v>
      </c>
      <c r="I11" s="19">
        <f t="shared" si="0"/>
        <v>1026</v>
      </c>
      <c r="J11" s="62">
        <f t="shared" si="0"/>
        <v>48681</v>
      </c>
      <c r="K11" s="19">
        <f t="shared" si="0"/>
        <v>22053</v>
      </c>
      <c r="L11" s="19">
        <f t="shared" si="0"/>
        <v>38022</v>
      </c>
      <c r="M11" s="19">
        <f t="shared" si="0"/>
        <v>7547</v>
      </c>
      <c r="N11" s="19">
        <f t="shared" si="0"/>
        <v>7850</v>
      </c>
      <c r="O11" s="19">
        <f t="shared" si="0"/>
        <v>15467</v>
      </c>
      <c r="P11" s="19">
        <f t="shared" si="0"/>
        <v>235</v>
      </c>
      <c r="Q11" s="19">
        <f t="shared" si="0"/>
        <v>30542</v>
      </c>
      <c r="R11" s="19">
        <f t="shared" si="0"/>
        <v>6592</v>
      </c>
    </row>
    <row r="12" spans="1:18" ht="12.75">
      <c r="A12" s="117"/>
      <c r="B12" s="20"/>
      <c r="C12" s="20"/>
      <c r="D12" s="20"/>
      <c r="E12" s="20"/>
      <c r="F12" s="20"/>
      <c r="G12" s="20"/>
      <c r="H12" s="20"/>
      <c r="I12" s="20"/>
      <c r="J12" s="20"/>
      <c r="K12" s="20"/>
      <c r="L12" s="20"/>
      <c r="M12" s="20"/>
      <c r="N12" s="20"/>
      <c r="O12" s="20"/>
      <c r="P12" s="20"/>
      <c r="Q12" s="21"/>
      <c r="R12" s="21"/>
    </row>
    <row r="13" spans="1:18" ht="12.75">
      <c r="A13" s="117" t="s">
        <v>8</v>
      </c>
      <c r="B13" s="21">
        <v>18037</v>
      </c>
      <c r="C13" s="165">
        <v>6908</v>
      </c>
      <c r="D13" s="165">
        <v>2573</v>
      </c>
      <c r="E13" s="165">
        <v>1646</v>
      </c>
      <c r="F13" s="165">
        <v>35</v>
      </c>
      <c r="G13" s="165">
        <v>121</v>
      </c>
      <c r="H13" s="165">
        <v>135</v>
      </c>
      <c r="I13" s="165">
        <v>2</v>
      </c>
      <c r="J13" s="165">
        <v>644</v>
      </c>
      <c r="K13" s="165">
        <v>13</v>
      </c>
      <c r="L13" s="165">
        <v>339</v>
      </c>
      <c r="M13" s="165">
        <v>0</v>
      </c>
      <c r="N13" s="165">
        <v>0</v>
      </c>
      <c r="O13" s="165">
        <v>164</v>
      </c>
      <c r="P13" s="165">
        <v>0</v>
      </c>
      <c r="Q13" s="165">
        <v>0</v>
      </c>
      <c r="R13" s="165">
        <v>26</v>
      </c>
    </row>
    <row r="14" spans="1:18" ht="12.75">
      <c r="A14" s="117" t="s">
        <v>9</v>
      </c>
      <c r="B14" s="21">
        <v>6034</v>
      </c>
      <c r="C14" s="165">
        <v>3974</v>
      </c>
      <c r="D14" s="165">
        <v>1575</v>
      </c>
      <c r="E14" s="165">
        <v>1212</v>
      </c>
      <c r="F14" s="165">
        <v>0</v>
      </c>
      <c r="G14" s="165">
        <v>0</v>
      </c>
      <c r="H14" s="165">
        <v>18</v>
      </c>
      <c r="I14" s="165">
        <v>12</v>
      </c>
      <c r="J14" s="165">
        <v>232</v>
      </c>
      <c r="K14" s="165">
        <v>66</v>
      </c>
      <c r="L14" s="165">
        <v>313</v>
      </c>
      <c r="M14" s="165">
        <v>0</v>
      </c>
      <c r="N14" s="165">
        <v>0</v>
      </c>
      <c r="O14" s="165">
        <v>31</v>
      </c>
      <c r="P14" s="165">
        <v>0</v>
      </c>
      <c r="Q14" s="165">
        <v>0</v>
      </c>
      <c r="R14" s="165">
        <v>106</v>
      </c>
    </row>
    <row r="15" spans="1:18" ht="12.75">
      <c r="A15" s="117" t="s">
        <v>12</v>
      </c>
      <c r="B15" s="21">
        <v>40097</v>
      </c>
      <c r="C15" s="165">
        <v>19677</v>
      </c>
      <c r="D15" s="165">
        <v>5087</v>
      </c>
      <c r="E15" s="165">
        <v>4232</v>
      </c>
      <c r="F15" s="165">
        <v>0</v>
      </c>
      <c r="G15" s="165">
        <v>0</v>
      </c>
      <c r="H15" s="165">
        <v>701</v>
      </c>
      <c r="I15" s="165">
        <v>5</v>
      </c>
      <c r="J15" s="165">
        <v>787</v>
      </c>
      <c r="K15" s="165">
        <v>41</v>
      </c>
      <c r="L15" s="165">
        <v>392</v>
      </c>
      <c r="M15" s="165">
        <v>16</v>
      </c>
      <c r="N15" s="165">
        <v>13</v>
      </c>
      <c r="O15" s="165">
        <v>137</v>
      </c>
      <c r="P15" s="165">
        <v>0</v>
      </c>
      <c r="Q15" s="165">
        <v>0</v>
      </c>
      <c r="R15" s="165">
        <v>0</v>
      </c>
    </row>
    <row r="16" spans="1:18" ht="12.75">
      <c r="A16" s="117" t="s">
        <v>14</v>
      </c>
      <c r="B16" s="21">
        <v>12026</v>
      </c>
      <c r="C16" s="165">
        <v>6296</v>
      </c>
      <c r="D16" s="165">
        <v>1555</v>
      </c>
      <c r="E16" s="165">
        <v>606</v>
      </c>
      <c r="F16" s="165">
        <v>18</v>
      </c>
      <c r="G16" s="165">
        <v>24</v>
      </c>
      <c r="H16" s="165">
        <v>130</v>
      </c>
      <c r="I16" s="165">
        <v>8</v>
      </c>
      <c r="J16" s="165">
        <v>314</v>
      </c>
      <c r="K16" s="165">
        <v>7</v>
      </c>
      <c r="L16" s="165">
        <v>572</v>
      </c>
      <c r="M16" s="165">
        <v>6</v>
      </c>
      <c r="N16" s="165">
        <v>0</v>
      </c>
      <c r="O16" s="165">
        <v>6</v>
      </c>
      <c r="P16" s="165">
        <v>0</v>
      </c>
      <c r="Q16" s="165">
        <v>0</v>
      </c>
      <c r="R16" s="165">
        <v>11</v>
      </c>
    </row>
    <row r="17" spans="1:18" ht="12.75">
      <c r="A17" s="117" t="s">
        <v>15</v>
      </c>
      <c r="B17" s="21">
        <v>462328</v>
      </c>
      <c r="C17" s="165">
        <v>232538</v>
      </c>
      <c r="D17" s="165">
        <v>63515</v>
      </c>
      <c r="E17" s="165">
        <v>49525</v>
      </c>
      <c r="F17" s="165">
        <v>335</v>
      </c>
      <c r="G17" s="165">
        <v>754</v>
      </c>
      <c r="H17" s="165">
        <v>1090</v>
      </c>
      <c r="I17" s="165">
        <v>513</v>
      </c>
      <c r="J17" s="165">
        <v>6954</v>
      </c>
      <c r="K17" s="165">
        <v>1301</v>
      </c>
      <c r="L17" s="165">
        <v>5308</v>
      </c>
      <c r="M17" s="165">
        <v>197</v>
      </c>
      <c r="N17" s="165">
        <v>1090</v>
      </c>
      <c r="O17" s="165">
        <v>2242</v>
      </c>
      <c r="P17" s="165">
        <v>197</v>
      </c>
      <c r="Q17" s="165">
        <v>197</v>
      </c>
      <c r="R17" s="165">
        <v>210</v>
      </c>
    </row>
    <row r="18" spans="1:18" ht="12.75">
      <c r="A18" s="117"/>
      <c r="B18" s="21"/>
      <c r="C18" s="165"/>
      <c r="D18" s="165"/>
      <c r="E18" s="165"/>
      <c r="F18" s="165"/>
      <c r="G18" s="165"/>
      <c r="H18" s="165"/>
      <c r="I18" s="165"/>
      <c r="J18" s="165"/>
      <c r="K18" s="165"/>
      <c r="L18" s="165"/>
      <c r="M18" s="165"/>
      <c r="N18" s="165"/>
      <c r="O18" s="165"/>
      <c r="P18" s="165"/>
      <c r="Q18" s="165"/>
      <c r="R18" s="165"/>
    </row>
    <row r="19" spans="1:18" ht="12.75">
      <c r="A19" s="117" t="s">
        <v>17</v>
      </c>
      <c r="B19" s="21">
        <v>12086</v>
      </c>
      <c r="C19" s="165">
        <v>6376</v>
      </c>
      <c r="D19" s="165">
        <v>2281</v>
      </c>
      <c r="E19" s="165">
        <v>1160</v>
      </c>
      <c r="F19" s="165">
        <v>0</v>
      </c>
      <c r="G19" s="165">
        <v>72</v>
      </c>
      <c r="H19" s="165">
        <v>228</v>
      </c>
      <c r="I19" s="165">
        <v>19</v>
      </c>
      <c r="J19" s="165">
        <v>269</v>
      </c>
      <c r="K19" s="165">
        <v>381</v>
      </c>
      <c r="L19" s="165">
        <v>491</v>
      </c>
      <c r="M19" s="165">
        <v>0</v>
      </c>
      <c r="N19" s="165">
        <v>137</v>
      </c>
      <c r="O19" s="165">
        <v>221</v>
      </c>
      <c r="P19" s="165">
        <v>0</v>
      </c>
      <c r="Q19" s="165">
        <v>0</v>
      </c>
      <c r="R19" s="165">
        <v>0</v>
      </c>
    </row>
    <row r="20" spans="1:18" ht="12.75">
      <c r="A20" s="117" t="s">
        <v>18</v>
      </c>
      <c r="B20" s="21">
        <v>23685</v>
      </c>
      <c r="C20" s="165">
        <v>12873</v>
      </c>
      <c r="D20" s="165">
        <v>3391</v>
      </c>
      <c r="E20" s="165">
        <v>2766</v>
      </c>
      <c r="F20" s="165">
        <v>156</v>
      </c>
      <c r="G20" s="165">
        <v>27</v>
      </c>
      <c r="H20" s="165">
        <v>0</v>
      </c>
      <c r="I20" s="165">
        <v>18</v>
      </c>
      <c r="J20" s="165">
        <v>206</v>
      </c>
      <c r="K20" s="165">
        <v>12</v>
      </c>
      <c r="L20" s="165">
        <v>521</v>
      </c>
      <c r="M20" s="165">
        <v>35</v>
      </c>
      <c r="N20" s="165">
        <v>162</v>
      </c>
      <c r="O20" s="165">
        <v>26</v>
      </c>
      <c r="P20" s="165">
        <v>0</v>
      </c>
      <c r="Q20" s="165">
        <v>0</v>
      </c>
      <c r="R20" s="165">
        <v>415</v>
      </c>
    </row>
    <row r="21" spans="1:18" ht="12.75">
      <c r="A21" s="117" t="s">
        <v>19</v>
      </c>
      <c r="B21" s="21">
        <v>5469</v>
      </c>
      <c r="C21" s="165">
        <v>2133</v>
      </c>
      <c r="D21" s="165">
        <v>549</v>
      </c>
      <c r="E21" s="165">
        <v>328</v>
      </c>
      <c r="F21" s="165">
        <v>0</v>
      </c>
      <c r="G21" s="165">
        <v>0</v>
      </c>
      <c r="H21" s="165">
        <v>226</v>
      </c>
      <c r="I21" s="165">
        <v>0</v>
      </c>
      <c r="J21" s="165">
        <v>0</v>
      </c>
      <c r="K21" s="165">
        <v>0</v>
      </c>
      <c r="L21" s="165">
        <v>0</v>
      </c>
      <c r="M21" s="165">
        <v>0</v>
      </c>
      <c r="N21" s="165">
        <v>4</v>
      </c>
      <c r="O21" s="165">
        <v>10</v>
      </c>
      <c r="P21" s="165">
        <v>0</v>
      </c>
      <c r="Q21" s="165">
        <v>1</v>
      </c>
      <c r="R21" s="165">
        <v>0</v>
      </c>
    </row>
    <row r="22" spans="1:18" ht="12.75">
      <c r="A22" s="117" t="s">
        <v>20</v>
      </c>
      <c r="B22" s="21">
        <v>16158</v>
      </c>
      <c r="C22" s="165">
        <v>9599</v>
      </c>
      <c r="D22" s="165">
        <v>1563</v>
      </c>
      <c r="E22" s="165">
        <v>1314</v>
      </c>
      <c r="F22" s="165">
        <v>0</v>
      </c>
      <c r="G22" s="165">
        <v>0</v>
      </c>
      <c r="H22" s="165">
        <v>51</v>
      </c>
      <c r="I22" s="165">
        <v>9</v>
      </c>
      <c r="J22" s="165">
        <v>151</v>
      </c>
      <c r="K22" s="165">
        <v>0</v>
      </c>
      <c r="L22" s="165">
        <v>77</v>
      </c>
      <c r="M22" s="165">
        <v>0</v>
      </c>
      <c r="N22" s="165">
        <v>22</v>
      </c>
      <c r="O22" s="165">
        <v>0</v>
      </c>
      <c r="P22" s="165">
        <v>0</v>
      </c>
      <c r="Q22" s="165">
        <v>0</v>
      </c>
      <c r="R22" s="165">
        <v>39</v>
      </c>
    </row>
    <row r="23" spans="1:18" ht="12.75">
      <c r="A23" s="117" t="s">
        <v>21</v>
      </c>
      <c r="B23" s="21">
        <v>59013</v>
      </c>
      <c r="C23" s="165">
        <v>18729</v>
      </c>
      <c r="D23" s="165">
        <v>5991</v>
      </c>
      <c r="E23" s="165">
        <v>2628</v>
      </c>
      <c r="F23" s="165">
        <v>54</v>
      </c>
      <c r="G23" s="165">
        <v>107</v>
      </c>
      <c r="H23" s="165">
        <v>425</v>
      </c>
      <c r="I23" s="165">
        <v>0</v>
      </c>
      <c r="J23" s="165">
        <v>1286</v>
      </c>
      <c r="K23" s="165">
        <v>602</v>
      </c>
      <c r="L23" s="165">
        <v>1509</v>
      </c>
      <c r="M23" s="165">
        <v>71</v>
      </c>
      <c r="N23" s="165">
        <v>199</v>
      </c>
      <c r="O23" s="165">
        <v>611</v>
      </c>
      <c r="P23" s="165">
        <v>0</v>
      </c>
      <c r="Q23" s="165">
        <v>0</v>
      </c>
      <c r="R23" s="165">
        <v>0</v>
      </c>
    </row>
    <row r="24" spans="1:18" ht="12.75">
      <c r="A24" s="117"/>
      <c r="B24" s="21"/>
      <c r="C24" s="165"/>
      <c r="D24" s="165"/>
      <c r="E24" s="165"/>
      <c r="F24" s="165"/>
      <c r="G24" s="165"/>
      <c r="H24" s="165"/>
      <c r="I24" s="165"/>
      <c r="J24" s="165"/>
      <c r="K24" s="165"/>
      <c r="L24" s="165"/>
      <c r="M24" s="165"/>
      <c r="N24" s="165"/>
      <c r="O24" s="165"/>
      <c r="P24" s="165"/>
      <c r="Q24" s="165"/>
      <c r="R24" s="165"/>
    </row>
    <row r="25" spans="1:18" ht="12.75">
      <c r="A25" s="117" t="s">
        <v>23</v>
      </c>
      <c r="B25" s="21">
        <v>53678</v>
      </c>
      <c r="C25" s="165">
        <v>26212</v>
      </c>
      <c r="D25" s="165">
        <v>2172</v>
      </c>
      <c r="E25" s="165">
        <v>1034</v>
      </c>
      <c r="F25" s="165">
        <v>4</v>
      </c>
      <c r="G25" s="165">
        <v>7</v>
      </c>
      <c r="H25" s="165">
        <v>128</v>
      </c>
      <c r="I25" s="165">
        <v>42</v>
      </c>
      <c r="J25" s="165">
        <v>101</v>
      </c>
      <c r="K25" s="165">
        <v>165</v>
      </c>
      <c r="L25" s="165">
        <v>826</v>
      </c>
      <c r="M25" s="165">
        <v>2</v>
      </c>
      <c r="N25" s="165">
        <v>2</v>
      </c>
      <c r="O25" s="165">
        <v>102</v>
      </c>
      <c r="P25" s="165">
        <v>1</v>
      </c>
      <c r="Q25" s="165">
        <v>0</v>
      </c>
      <c r="R25" s="165">
        <v>37</v>
      </c>
    </row>
    <row r="26" spans="1:18" ht="12.75">
      <c r="A26" s="117" t="s">
        <v>24</v>
      </c>
      <c r="B26" s="21" t="s">
        <v>264</v>
      </c>
      <c r="C26" s="165" t="s">
        <v>264</v>
      </c>
      <c r="D26" s="165" t="s">
        <v>264</v>
      </c>
      <c r="E26" s="165" t="s">
        <v>264</v>
      </c>
      <c r="F26" s="165" t="s">
        <v>264</v>
      </c>
      <c r="G26" s="165" t="s">
        <v>264</v>
      </c>
      <c r="H26" s="165" t="s">
        <v>264</v>
      </c>
      <c r="I26" s="165" t="s">
        <v>264</v>
      </c>
      <c r="J26" s="165" t="s">
        <v>264</v>
      </c>
      <c r="K26" s="165" t="s">
        <v>264</v>
      </c>
      <c r="L26" s="165" t="s">
        <v>264</v>
      </c>
      <c r="M26" s="165" t="s">
        <v>264</v>
      </c>
      <c r="N26" s="165" t="s">
        <v>264</v>
      </c>
      <c r="O26" s="165" t="s">
        <v>264</v>
      </c>
      <c r="P26" s="165" t="s">
        <v>264</v>
      </c>
      <c r="Q26" s="165" t="s">
        <v>264</v>
      </c>
      <c r="R26" s="165" t="s">
        <v>264</v>
      </c>
    </row>
    <row r="27" spans="1:18" ht="12.75">
      <c r="A27" s="117" t="s">
        <v>25</v>
      </c>
      <c r="B27" s="21">
        <v>11128</v>
      </c>
      <c r="C27" s="165">
        <v>5695</v>
      </c>
      <c r="D27" s="165">
        <v>3369</v>
      </c>
      <c r="E27" s="165">
        <v>2835</v>
      </c>
      <c r="F27" s="165">
        <v>0</v>
      </c>
      <c r="G27" s="165">
        <v>0</v>
      </c>
      <c r="H27" s="165">
        <v>1148</v>
      </c>
      <c r="I27" s="165">
        <v>3</v>
      </c>
      <c r="J27" s="165">
        <v>563</v>
      </c>
      <c r="K27" s="165">
        <v>4</v>
      </c>
      <c r="L27" s="165">
        <v>356</v>
      </c>
      <c r="M27" s="165">
        <v>29</v>
      </c>
      <c r="N27" s="165">
        <v>16</v>
      </c>
      <c r="O27" s="165">
        <v>14</v>
      </c>
      <c r="P27" s="165">
        <v>0</v>
      </c>
      <c r="Q27" s="165">
        <v>2</v>
      </c>
      <c r="R27" s="165">
        <v>0</v>
      </c>
    </row>
    <row r="28" spans="1:18" ht="12.75">
      <c r="A28" s="117" t="s">
        <v>26</v>
      </c>
      <c r="B28" s="21">
        <v>1369</v>
      </c>
      <c r="C28" s="165">
        <v>344</v>
      </c>
      <c r="D28" s="165">
        <v>145</v>
      </c>
      <c r="E28" s="165">
        <v>63</v>
      </c>
      <c r="F28" s="165">
        <v>1</v>
      </c>
      <c r="G28" s="165">
        <v>1</v>
      </c>
      <c r="H28" s="165">
        <v>8</v>
      </c>
      <c r="I28" s="165">
        <v>0</v>
      </c>
      <c r="J28" s="165">
        <v>71</v>
      </c>
      <c r="K28" s="165">
        <v>14</v>
      </c>
      <c r="L28" s="165">
        <v>55</v>
      </c>
      <c r="M28" s="165">
        <v>0</v>
      </c>
      <c r="N28" s="165">
        <v>0</v>
      </c>
      <c r="O28" s="165">
        <v>2</v>
      </c>
      <c r="P28" s="165">
        <v>0</v>
      </c>
      <c r="Q28" s="165">
        <v>0</v>
      </c>
      <c r="R28" s="165">
        <v>18</v>
      </c>
    </row>
    <row r="29" spans="1:18" ht="12.75">
      <c r="A29" s="117" t="s">
        <v>27</v>
      </c>
      <c r="B29" s="21">
        <v>48091</v>
      </c>
      <c r="C29" s="165">
        <v>19199</v>
      </c>
      <c r="D29" s="165">
        <v>11232</v>
      </c>
      <c r="E29" s="165">
        <v>7241</v>
      </c>
      <c r="F29" s="165">
        <v>0</v>
      </c>
      <c r="G29" s="165">
        <v>0</v>
      </c>
      <c r="H29" s="165">
        <v>1675</v>
      </c>
      <c r="I29" s="165">
        <v>0</v>
      </c>
      <c r="J29" s="165">
        <v>115</v>
      </c>
      <c r="K29" s="165">
        <v>334</v>
      </c>
      <c r="L29" s="165">
        <v>2596</v>
      </c>
      <c r="M29" s="165">
        <v>180</v>
      </c>
      <c r="N29" s="165">
        <v>336</v>
      </c>
      <c r="O29" s="165">
        <v>33</v>
      </c>
      <c r="P29" s="165">
        <v>0</v>
      </c>
      <c r="Q29" s="165">
        <v>0</v>
      </c>
      <c r="R29" s="165">
        <v>1194</v>
      </c>
    </row>
    <row r="30" spans="1:18" ht="12.75">
      <c r="A30" s="117"/>
      <c r="B30" s="21"/>
      <c r="C30" s="165"/>
      <c r="D30" s="165"/>
      <c r="E30" s="165"/>
      <c r="F30" s="165"/>
      <c r="G30" s="165"/>
      <c r="H30" s="165"/>
      <c r="I30" s="165"/>
      <c r="J30" s="165"/>
      <c r="K30" s="165"/>
      <c r="L30" s="165"/>
      <c r="M30" s="165"/>
      <c r="N30" s="165"/>
      <c r="O30" s="165"/>
      <c r="P30" s="165"/>
      <c r="Q30" s="165"/>
      <c r="R30" s="165"/>
    </row>
    <row r="31" spans="1:18" ht="12.75">
      <c r="A31" s="117" t="s">
        <v>28</v>
      </c>
      <c r="B31" s="21">
        <v>49265</v>
      </c>
      <c r="C31" s="165">
        <v>29991</v>
      </c>
      <c r="D31" s="165">
        <v>17545</v>
      </c>
      <c r="E31" s="165">
        <v>15565</v>
      </c>
      <c r="F31" s="165">
        <v>90</v>
      </c>
      <c r="G31" s="165">
        <v>0</v>
      </c>
      <c r="H31" s="165">
        <v>129</v>
      </c>
      <c r="I31" s="165">
        <v>15</v>
      </c>
      <c r="J31" s="165">
        <v>893</v>
      </c>
      <c r="K31" s="165">
        <v>0</v>
      </c>
      <c r="L31" s="165">
        <v>338</v>
      </c>
      <c r="M31" s="165">
        <v>156</v>
      </c>
      <c r="N31" s="165">
        <v>714</v>
      </c>
      <c r="O31" s="165">
        <v>360</v>
      </c>
      <c r="P31" s="165">
        <v>0</v>
      </c>
      <c r="Q31" s="165">
        <v>1825</v>
      </c>
      <c r="R31" s="165">
        <v>0</v>
      </c>
    </row>
    <row r="32" spans="1:18" ht="12.75">
      <c r="A32" s="117" t="s">
        <v>29</v>
      </c>
      <c r="B32" s="21">
        <v>20154</v>
      </c>
      <c r="C32" s="165">
        <v>13546</v>
      </c>
      <c r="D32" s="165">
        <v>6931</v>
      </c>
      <c r="E32" s="165">
        <v>6360</v>
      </c>
      <c r="F32" s="165">
        <v>55</v>
      </c>
      <c r="G32" s="165">
        <v>0</v>
      </c>
      <c r="H32" s="165">
        <v>35</v>
      </c>
      <c r="I32" s="165">
        <v>0</v>
      </c>
      <c r="J32" s="165">
        <v>121</v>
      </c>
      <c r="K32" s="165">
        <v>8</v>
      </c>
      <c r="L32" s="165">
        <v>901</v>
      </c>
      <c r="M32" s="165">
        <v>0</v>
      </c>
      <c r="N32" s="165">
        <v>0</v>
      </c>
      <c r="O32" s="165">
        <v>294</v>
      </c>
      <c r="P32" s="165">
        <v>0</v>
      </c>
      <c r="Q32" s="165">
        <v>0</v>
      </c>
      <c r="R32" s="165">
        <v>340</v>
      </c>
    </row>
    <row r="33" spans="1:18" ht="12.75">
      <c r="A33" s="117" t="s">
        <v>30</v>
      </c>
      <c r="B33" s="21">
        <v>13958</v>
      </c>
      <c r="C33" s="165">
        <v>8065</v>
      </c>
      <c r="D33" s="165">
        <v>6847</v>
      </c>
      <c r="E33" s="165">
        <v>2375</v>
      </c>
      <c r="F33" s="165">
        <v>0</v>
      </c>
      <c r="G33" s="165">
        <v>0</v>
      </c>
      <c r="H33" s="165">
        <v>691</v>
      </c>
      <c r="I33" s="165">
        <v>5</v>
      </c>
      <c r="J33" s="165">
        <v>0</v>
      </c>
      <c r="K33" s="165">
        <v>13</v>
      </c>
      <c r="L33" s="165">
        <v>108</v>
      </c>
      <c r="M33" s="165">
        <v>32</v>
      </c>
      <c r="N33" s="165">
        <v>18</v>
      </c>
      <c r="O33" s="165">
        <v>331</v>
      </c>
      <c r="P33" s="165">
        <v>0</v>
      </c>
      <c r="Q33" s="165">
        <v>4818</v>
      </c>
      <c r="R33" s="165">
        <v>0</v>
      </c>
    </row>
    <row r="34" spans="1:18" ht="12.75">
      <c r="A34" s="117" t="s">
        <v>31</v>
      </c>
      <c r="B34" s="21">
        <v>34904</v>
      </c>
      <c r="C34" s="165">
        <v>16268</v>
      </c>
      <c r="D34" s="165">
        <v>5391</v>
      </c>
      <c r="E34" s="165">
        <v>2484</v>
      </c>
      <c r="F34" s="165">
        <v>45</v>
      </c>
      <c r="G34" s="165">
        <v>0</v>
      </c>
      <c r="H34" s="165">
        <v>264</v>
      </c>
      <c r="I34" s="165">
        <v>13</v>
      </c>
      <c r="J34" s="165">
        <v>315</v>
      </c>
      <c r="K34" s="165">
        <v>727</v>
      </c>
      <c r="L34" s="165">
        <v>2105</v>
      </c>
      <c r="M34" s="165">
        <v>139</v>
      </c>
      <c r="N34" s="165">
        <v>75</v>
      </c>
      <c r="O34" s="165">
        <v>0</v>
      </c>
      <c r="P34" s="165">
        <v>0</v>
      </c>
      <c r="Q34" s="165">
        <v>0</v>
      </c>
      <c r="R34" s="165">
        <v>34</v>
      </c>
    </row>
    <row r="35" spans="1:18" ht="12.75">
      <c r="A35" s="117" t="s">
        <v>32</v>
      </c>
      <c r="B35" s="21">
        <v>23700</v>
      </c>
      <c r="C35" s="165">
        <v>9189</v>
      </c>
      <c r="D35" s="165">
        <v>3557</v>
      </c>
      <c r="E35" s="165">
        <v>2332</v>
      </c>
      <c r="F35" s="165">
        <v>3</v>
      </c>
      <c r="G35" s="165">
        <v>13</v>
      </c>
      <c r="H35" s="165">
        <v>638</v>
      </c>
      <c r="I35" s="165">
        <v>8</v>
      </c>
      <c r="J35" s="165">
        <v>182</v>
      </c>
      <c r="K35" s="165">
        <v>0</v>
      </c>
      <c r="L35" s="165">
        <v>714</v>
      </c>
      <c r="M35" s="165">
        <v>0</v>
      </c>
      <c r="N35" s="165">
        <v>7</v>
      </c>
      <c r="O35" s="165">
        <v>157</v>
      </c>
      <c r="P35" s="165">
        <v>0</v>
      </c>
      <c r="Q35" s="165">
        <v>0</v>
      </c>
      <c r="R35" s="165">
        <v>0</v>
      </c>
    </row>
    <row r="36" spans="1:18" ht="12.75">
      <c r="A36" s="117"/>
      <c r="B36" s="21"/>
      <c r="C36" s="165"/>
      <c r="D36" s="165"/>
      <c r="E36" s="165"/>
      <c r="F36" s="165"/>
      <c r="G36" s="165"/>
      <c r="H36" s="165"/>
      <c r="I36" s="165"/>
      <c r="J36" s="165"/>
      <c r="K36" s="165"/>
      <c r="L36" s="165"/>
      <c r="M36" s="165"/>
      <c r="N36" s="165"/>
      <c r="O36" s="165"/>
      <c r="P36" s="165"/>
      <c r="Q36" s="165"/>
      <c r="R36" s="165"/>
    </row>
    <row r="37" spans="1:18" ht="12.75">
      <c r="A37" s="117" t="s">
        <v>33</v>
      </c>
      <c r="B37" s="21">
        <v>9692</v>
      </c>
      <c r="C37" s="165">
        <v>7022</v>
      </c>
      <c r="D37" s="165">
        <v>3125</v>
      </c>
      <c r="E37" s="165">
        <v>2007</v>
      </c>
      <c r="F37" s="165">
        <v>0</v>
      </c>
      <c r="G37" s="165">
        <v>0</v>
      </c>
      <c r="H37" s="165">
        <v>194</v>
      </c>
      <c r="I37" s="165">
        <v>4</v>
      </c>
      <c r="J37" s="165">
        <v>1135</v>
      </c>
      <c r="K37" s="165">
        <v>312</v>
      </c>
      <c r="L37" s="165">
        <v>143</v>
      </c>
      <c r="M37" s="165">
        <v>125</v>
      </c>
      <c r="N37" s="165">
        <v>7</v>
      </c>
      <c r="O37" s="165">
        <v>187</v>
      </c>
      <c r="P37" s="165">
        <v>0</v>
      </c>
      <c r="Q37" s="165">
        <v>0</v>
      </c>
      <c r="R37" s="165">
        <v>0</v>
      </c>
    </row>
    <row r="38" spans="1:18" ht="12.75">
      <c r="A38" s="117" t="s">
        <v>34</v>
      </c>
      <c r="B38" s="21">
        <v>27132</v>
      </c>
      <c r="C38" s="165">
        <v>16210</v>
      </c>
      <c r="D38" s="165">
        <v>1345</v>
      </c>
      <c r="E38" s="165">
        <v>794</v>
      </c>
      <c r="F38" s="165">
        <v>30</v>
      </c>
      <c r="G38" s="165">
        <v>40</v>
      </c>
      <c r="H38" s="165">
        <v>17</v>
      </c>
      <c r="I38" s="165">
        <v>10</v>
      </c>
      <c r="J38" s="165">
        <v>307</v>
      </c>
      <c r="K38" s="165">
        <v>4</v>
      </c>
      <c r="L38" s="165">
        <v>286</v>
      </c>
      <c r="M38" s="165">
        <v>0</v>
      </c>
      <c r="N38" s="165">
        <v>0</v>
      </c>
      <c r="O38" s="165">
        <v>0</v>
      </c>
      <c r="P38" s="165">
        <v>0</v>
      </c>
      <c r="Q38" s="165">
        <v>0</v>
      </c>
      <c r="R38" s="165">
        <v>0</v>
      </c>
    </row>
    <row r="39" spans="1:18" ht="12.75">
      <c r="A39" s="117" t="s">
        <v>35</v>
      </c>
      <c r="B39" s="21">
        <v>47264</v>
      </c>
      <c r="C39" s="165">
        <v>6947</v>
      </c>
      <c r="D39" s="165">
        <v>4231</v>
      </c>
      <c r="E39" s="165">
        <v>2603</v>
      </c>
      <c r="F39" s="165">
        <v>29</v>
      </c>
      <c r="G39" s="165">
        <v>48</v>
      </c>
      <c r="H39" s="165">
        <v>0</v>
      </c>
      <c r="I39" s="165">
        <v>0</v>
      </c>
      <c r="J39" s="165">
        <v>295</v>
      </c>
      <c r="K39" s="165">
        <v>112</v>
      </c>
      <c r="L39" s="165">
        <v>192</v>
      </c>
      <c r="M39" s="165">
        <v>470</v>
      </c>
      <c r="N39" s="165">
        <v>48</v>
      </c>
      <c r="O39" s="165">
        <v>647</v>
      </c>
      <c r="P39" s="165">
        <v>2</v>
      </c>
      <c r="Q39" s="165">
        <v>0</v>
      </c>
      <c r="R39" s="165">
        <v>0</v>
      </c>
    </row>
    <row r="40" spans="1:18" ht="12.75">
      <c r="A40" s="117" t="s">
        <v>36</v>
      </c>
      <c r="B40" s="21">
        <v>74337</v>
      </c>
      <c r="C40" s="165">
        <v>41187</v>
      </c>
      <c r="D40" s="165">
        <v>11867</v>
      </c>
      <c r="E40" s="165">
        <v>10659</v>
      </c>
      <c r="F40" s="165">
        <v>0</v>
      </c>
      <c r="G40" s="165">
        <v>43</v>
      </c>
      <c r="H40" s="165">
        <v>8</v>
      </c>
      <c r="I40" s="165">
        <v>1</v>
      </c>
      <c r="J40" s="165">
        <v>1331</v>
      </c>
      <c r="K40" s="165">
        <v>0</v>
      </c>
      <c r="L40" s="165">
        <v>300</v>
      </c>
      <c r="M40" s="165">
        <v>2</v>
      </c>
      <c r="N40" s="165">
        <v>51</v>
      </c>
      <c r="O40" s="165">
        <v>317</v>
      </c>
      <c r="P40" s="165">
        <v>0</v>
      </c>
      <c r="Q40" s="165">
        <v>0</v>
      </c>
      <c r="R40" s="165">
        <v>0</v>
      </c>
    </row>
    <row r="41" spans="1:18" ht="12.75">
      <c r="A41" s="117" t="s">
        <v>37</v>
      </c>
      <c r="B41" s="21">
        <v>35859</v>
      </c>
      <c r="C41" s="165">
        <v>21675</v>
      </c>
      <c r="D41" s="165">
        <v>8754</v>
      </c>
      <c r="E41" s="165">
        <v>4176</v>
      </c>
      <c r="F41" s="165">
        <v>0</v>
      </c>
      <c r="G41" s="165">
        <v>0</v>
      </c>
      <c r="H41" s="165">
        <v>1</v>
      </c>
      <c r="I41" s="165">
        <v>0</v>
      </c>
      <c r="J41" s="165">
        <v>3315</v>
      </c>
      <c r="K41" s="165">
        <v>30</v>
      </c>
      <c r="L41" s="165">
        <v>671</v>
      </c>
      <c r="M41" s="165">
        <v>5</v>
      </c>
      <c r="N41" s="165">
        <v>318</v>
      </c>
      <c r="O41" s="165">
        <v>1778</v>
      </c>
      <c r="P41" s="165">
        <v>0</v>
      </c>
      <c r="Q41" s="165">
        <v>1847</v>
      </c>
      <c r="R41" s="165">
        <v>0</v>
      </c>
    </row>
    <row r="42" spans="1:18" ht="12.75">
      <c r="A42" s="117"/>
      <c r="B42" s="21"/>
      <c r="C42" s="165"/>
      <c r="D42" s="165"/>
      <c r="E42" s="165"/>
      <c r="F42" s="165"/>
      <c r="G42" s="165"/>
      <c r="H42" s="165"/>
      <c r="I42" s="165"/>
      <c r="J42" s="165"/>
      <c r="K42" s="165"/>
      <c r="L42" s="165"/>
      <c r="M42" s="165"/>
      <c r="N42" s="165"/>
      <c r="O42" s="165"/>
      <c r="P42" s="165"/>
      <c r="Q42" s="165"/>
      <c r="R42" s="165"/>
    </row>
    <row r="43" spans="1:18" ht="12.75">
      <c r="A43" s="117" t="s">
        <v>38</v>
      </c>
      <c r="B43" s="21">
        <v>17613</v>
      </c>
      <c r="C43" s="165">
        <v>7401</v>
      </c>
      <c r="D43" s="165">
        <v>1371</v>
      </c>
      <c r="E43" s="165">
        <v>766</v>
      </c>
      <c r="F43" s="165">
        <v>0</v>
      </c>
      <c r="G43" s="165">
        <v>0</v>
      </c>
      <c r="H43" s="165">
        <v>161</v>
      </c>
      <c r="I43" s="165">
        <v>6</v>
      </c>
      <c r="J43" s="165">
        <v>126</v>
      </c>
      <c r="K43" s="165">
        <v>111</v>
      </c>
      <c r="L43" s="165">
        <v>263</v>
      </c>
      <c r="M43" s="165">
        <v>6</v>
      </c>
      <c r="N43" s="165">
        <v>20</v>
      </c>
      <c r="O43" s="165">
        <v>32</v>
      </c>
      <c r="P43" s="165">
        <v>0</v>
      </c>
      <c r="Q43" s="165">
        <v>0</v>
      </c>
      <c r="R43" s="165">
        <v>0</v>
      </c>
    </row>
    <row r="44" spans="1:18" ht="12.75">
      <c r="A44" s="117" t="s">
        <v>39</v>
      </c>
      <c r="B44" s="21">
        <v>45001</v>
      </c>
      <c r="C44" s="165">
        <v>28341</v>
      </c>
      <c r="D44" s="165">
        <v>7169</v>
      </c>
      <c r="E44" s="165">
        <v>6101</v>
      </c>
      <c r="F44" s="165">
        <v>0</v>
      </c>
      <c r="G44" s="165">
        <v>0</v>
      </c>
      <c r="H44" s="165">
        <v>199</v>
      </c>
      <c r="I44" s="165">
        <v>24</v>
      </c>
      <c r="J44" s="165">
        <v>337</v>
      </c>
      <c r="K44" s="165">
        <v>0</v>
      </c>
      <c r="L44" s="165">
        <v>0</v>
      </c>
      <c r="M44" s="165">
        <v>0</v>
      </c>
      <c r="N44" s="165">
        <v>538</v>
      </c>
      <c r="O44" s="165">
        <v>411</v>
      </c>
      <c r="P44" s="165">
        <v>0</v>
      </c>
      <c r="Q44" s="165">
        <v>0</v>
      </c>
      <c r="R44" s="165">
        <v>435</v>
      </c>
    </row>
    <row r="45" spans="1:18" ht="12.75">
      <c r="A45" s="117" t="s">
        <v>40</v>
      </c>
      <c r="B45" s="21">
        <v>5828</v>
      </c>
      <c r="C45" s="165">
        <v>4585</v>
      </c>
      <c r="D45" s="165">
        <v>3864</v>
      </c>
      <c r="E45" s="165">
        <v>772</v>
      </c>
      <c r="F45" s="165">
        <v>0</v>
      </c>
      <c r="G45" s="165">
        <v>0</v>
      </c>
      <c r="H45" s="165">
        <v>1072</v>
      </c>
      <c r="I45" s="165">
        <v>0</v>
      </c>
      <c r="J45" s="165">
        <v>645</v>
      </c>
      <c r="K45" s="165">
        <v>0</v>
      </c>
      <c r="L45" s="165">
        <v>3</v>
      </c>
      <c r="M45" s="165">
        <v>4</v>
      </c>
      <c r="N45" s="165">
        <v>0</v>
      </c>
      <c r="O45" s="165">
        <v>21</v>
      </c>
      <c r="P45" s="165">
        <v>0</v>
      </c>
      <c r="Q45" s="165">
        <v>2341</v>
      </c>
      <c r="R45" s="165">
        <v>0</v>
      </c>
    </row>
    <row r="46" spans="1:18" ht="12.75">
      <c r="A46" s="117" t="s">
        <v>41</v>
      </c>
      <c r="B46" s="21">
        <v>9254</v>
      </c>
      <c r="C46" s="165">
        <v>5038</v>
      </c>
      <c r="D46" s="165">
        <v>1391</v>
      </c>
      <c r="E46" s="165">
        <v>650</v>
      </c>
      <c r="F46" s="165">
        <v>0</v>
      </c>
      <c r="G46" s="165">
        <v>3</v>
      </c>
      <c r="H46" s="165">
        <v>7</v>
      </c>
      <c r="I46" s="165">
        <v>6</v>
      </c>
      <c r="J46" s="165">
        <v>424</v>
      </c>
      <c r="K46" s="165">
        <v>0</v>
      </c>
      <c r="L46" s="165">
        <v>140</v>
      </c>
      <c r="M46" s="165">
        <v>92</v>
      </c>
      <c r="N46" s="165">
        <v>35</v>
      </c>
      <c r="O46" s="165">
        <v>169</v>
      </c>
      <c r="P46" s="165">
        <v>8</v>
      </c>
      <c r="Q46" s="165">
        <v>91</v>
      </c>
      <c r="R46" s="165">
        <v>5</v>
      </c>
    </row>
    <row r="47" spans="1:18" ht="12.75">
      <c r="A47" s="117" t="s">
        <v>42</v>
      </c>
      <c r="B47" s="21">
        <v>11015</v>
      </c>
      <c r="C47" s="165">
        <v>6052</v>
      </c>
      <c r="D47" s="165">
        <v>1302</v>
      </c>
      <c r="E47" s="165">
        <v>939</v>
      </c>
      <c r="F47" s="165">
        <v>0</v>
      </c>
      <c r="G47" s="165">
        <v>0</v>
      </c>
      <c r="H47" s="165">
        <v>9</v>
      </c>
      <c r="I47" s="165">
        <v>0</v>
      </c>
      <c r="J47" s="165">
        <v>293</v>
      </c>
      <c r="K47" s="165">
        <v>24</v>
      </c>
      <c r="L47" s="165">
        <v>197</v>
      </c>
      <c r="M47" s="165">
        <v>10</v>
      </c>
      <c r="N47" s="165">
        <v>0</v>
      </c>
      <c r="O47" s="165">
        <v>20</v>
      </c>
      <c r="P47" s="165">
        <v>0</v>
      </c>
      <c r="Q47" s="165">
        <v>0</v>
      </c>
      <c r="R47" s="165">
        <v>20</v>
      </c>
    </row>
    <row r="48" spans="1:18" ht="12.75">
      <c r="A48" s="117"/>
      <c r="B48" s="21"/>
      <c r="C48" s="165"/>
      <c r="D48" s="165"/>
      <c r="E48" s="165"/>
      <c r="F48" s="165"/>
      <c r="G48" s="165"/>
      <c r="H48" s="165"/>
      <c r="I48" s="165"/>
      <c r="J48" s="165"/>
      <c r="K48" s="165"/>
      <c r="L48" s="165"/>
      <c r="M48" s="165"/>
      <c r="N48" s="165"/>
      <c r="O48" s="165"/>
      <c r="P48" s="165"/>
      <c r="Q48" s="165"/>
      <c r="R48" s="165"/>
    </row>
    <row r="49" spans="1:18" ht="12.75">
      <c r="A49" s="117" t="s">
        <v>43</v>
      </c>
      <c r="B49" s="21">
        <v>6055</v>
      </c>
      <c r="C49" s="165">
        <v>3006</v>
      </c>
      <c r="D49" s="165">
        <v>1218</v>
      </c>
      <c r="E49" s="165">
        <v>598</v>
      </c>
      <c r="F49" s="165">
        <v>0</v>
      </c>
      <c r="G49" s="165">
        <v>0</v>
      </c>
      <c r="H49" s="165">
        <v>44</v>
      </c>
      <c r="I49" s="165">
        <v>2</v>
      </c>
      <c r="J49" s="165">
        <v>656</v>
      </c>
      <c r="K49" s="165">
        <v>0</v>
      </c>
      <c r="L49" s="165">
        <v>79</v>
      </c>
      <c r="M49" s="165">
        <v>179</v>
      </c>
      <c r="N49" s="165">
        <v>0</v>
      </c>
      <c r="O49" s="165">
        <v>144</v>
      </c>
      <c r="P49" s="165">
        <v>0</v>
      </c>
      <c r="Q49" s="165">
        <v>190</v>
      </c>
      <c r="R49" s="165">
        <v>0</v>
      </c>
    </row>
    <row r="50" spans="1:18" ht="12.75">
      <c r="A50" s="117" t="s">
        <v>44</v>
      </c>
      <c r="B50" s="21">
        <v>41986</v>
      </c>
      <c r="C50" s="165">
        <v>22894</v>
      </c>
      <c r="D50" s="165">
        <v>8348</v>
      </c>
      <c r="E50" s="165">
        <v>3201</v>
      </c>
      <c r="F50" s="165">
        <v>0</v>
      </c>
      <c r="G50" s="165">
        <v>0</v>
      </c>
      <c r="H50" s="165">
        <v>3421</v>
      </c>
      <c r="I50" s="165">
        <v>11</v>
      </c>
      <c r="J50" s="165">
        <v>990</v>
      </c>
      <c r="K50" s="165">
        <v>23</v>
      </c>
      <c r="L50" s="165">
        <v>2015</v>
      </c>
      <c r="M50" s="165">
        <v>590</v>
      </c>
      <c r="N50" s="165">
        <v>997</v>
      </c>
      <c r="O50" s="165">
        <v>148</v>
      </c>
      <c r="P50" s="165">
        <v>2</v>
      </c>
      <c r="Q50" s="165">
        <v>0</v>
      </c>
      <c r="R50" s="165">
        <v>0</v>
      </c>
    </row>
    <row r="51" spans="1:18" ht="12.75">
      <c r="A51" s="117" t="s">
        <v>45</v>
      </c>
      <c r="B51" s="21">
        <v>17015</v>
      </c>
      <c r="C51" s="165">
        <v>10186</v>
      </c>
      <c r="D51" s="165">
        <v>4345</v>
      </c>
      <c r="E51" s="165">
        <v>3167</v>
      </c>
      <c r="F51" s="165">
        <v>0</v>
      </c>
      <c r="G51" s="165">
        <v>8</v>
      </c>
      <c r="H51" s="165">
        <v>220</v>
      </c>
      <c r="I51" s="165">
        <v>53</v>
      </c>
      <c r="J51" s="165">
        <v>504</v>
      </c>
      <c r="K51" s="165">
        <v>370</v>
      </c>
      <c r="L51" s="165">
        <v>656</v>
      </c>
      <c r="M51" s="165">
        <v>95</v>
      </c>
      <c r="N51" s="165">
        <v>88</v>
      </c>
      <c r="O51" s="165">
        <v>55</v>
      </c>
      <c r="P51" s="165">
        <v>9</v>
      </c>
      <c r="Q51" s="165">
        <v>0</v>
      </c>
      <c r="R51" s="165">
        <v>16</v>
      </c>
    </row>
    <row r="52" spans="1:18" ht="12.75">
      <c r="A52" s="117" t="s">
        <v>46</v>
      </c>
      <c r="B52" s="21">
        <v>170258</v>
      </c>
      <c r="C52" s="165">
        <v>95100</v>
      </c>
      <c r="D52" s="165">
        <v>36850</v>
      </c>
      <c r="E52" s="165">
        <v>22613</v>
      </c>
      <c r="F52" s="165">
        <v>80</v>
      </c>
      <c r="G52" s="165">
        <v>67</v>
      </c>
      <c r="H52" s="165">
        <v>3080</v>
      </c>
      <c r="I52" s="165">
        <v>0</v>
      </c>
      <c r="J52" s="165">
        <v>1608</v>
      </c>
      <c r="K52" s="165">
        <v>7656</v>
      </c>
      <c r="L52" s="165">
        <v>2498</v>
      </c>
      <c r="M52" s="165">
        <v>73</v>
      </c>
      <c r="N52" s="165">
        <v>85</v>
      </c>
      <c r="O52" s="165">
        <v>340</v>
      </c>
      <c r="P52" s="165">
        <v>0</v>
      </c>
      <c r="Q52" s="165">
        <v>0</v>
      </c>
      <c r="R52" s="165">
        <v>0</v>
      </c>
    </row>
    <row r="53" spans="1:18" ht="12.75">
      <c r="A53" s="117" t="s">
        <v>47</v>
      </c>
      <c r="B53" s="21">
        <v>42872</v>
      </c>
      <c r="C53" s="165">
        <v>17420</v>
      </c>
      <c r="D53" s="165">
        <v>4923</v>
      </c>
      <c r="E53" s="165">
        <v>2704</v>
      </c>
      <c r="F53" s="165">
        <v>17</v>
      </c>
      <c r="G53" s="165">
        <v>31</v>
      </c>
      <c r="H53" s="165">
        <v>417</v>
      </c>
      <c r="I53" s="165">
        <v>0</v>
      </c>
      <c r="J53" s="165">
        <v>906</v>
      </c>
      <c r="K53" s="165">
        <v>0</v>
      </c>
      <c r="L53" s="165">
        <v>1608</v>
      </c>
      <c r="M53" s="165">
        <v>46</v>
      </c>
      <c r="N53" s="165">
        <v>80</v>
      </c>
      <c r="O53" s="165">
        <v>210</v>
      </c>
      <c r="P53" s="165">
        <v>0</v>
      </c>
      <c r="Q53" s="165">
        <v>0</v>
      </c>
      <c r="R53" s="165">
        <v>0</v>
      </c>
    </row>
    <row r="54" spans="1:18" ht="12.75">
      <c r="A54" s="117"/>
      <c r="B54" s="21"/>
      <c r="C54" s="165"/>
      <c r="D54" s="165"/>
      <c r="E54" s="165"/>
      <c r="F54" s="165"/>
      <c r="G54" s="165"/>
      <c r="H54" s="165"/>
      <c r="I54" s="165"/>
      <c r="J54" s="165"/>
      <c r="K54" s="165"/>
      <c r="L54" s="165"/>
      <c r="M54" s="165"/>
      <c r="N54" s="165"/>
      <c r="O54" s="165"/>
      <c r="P54" s="165"/>
      <c r="Q54" s="165"/>
      <c r="R54" s="165"/>
    </row>
    <row r="55" spans="1:18" ht="12.75">
      <c r="A55" s="117" t="s">
        <v>48</v>
      </c>
      <c r="B55" s="21">
        <v>3232</v>
      </c>
      <c r="C55" s="165">
        <v>1793</v>
      </c>
      <c r="D55" s="165">
        <v>552</v>
      </c>
      <c r="E55" s="165">
        <v>327</v>
      </c>
      <c r="F55" s="165">
        <v>0</v>
      </c>
      <c r="G55" s="165">
        <v>0</v>
      </c>
      <c r="H55" s="165">
        <v>54</v>
      </c>
      <c r="I55" s="165">
        <v>0</v>
      </c>
      <c r="J55" s="165">
        <v>71</v>
      </c>
      <c r="K55" s="165">
        <v>1</v>
      </c>
      <c r="L55" s="165">
        <v>167</v>
      </c>
      <c r="M55" s="165">
        <v>3</v>
      </c>
      <c r="N55" s="165">
        <v>24</v>
      </c>
      <c r="O55" s="165">
        <v>18</v>
      </c>
      <c r="P55" s="165">
        <v>0</v>
      </c>
      <c r="Q55" s="165">
        <v>0</v>
      </c>
      <c r="R55" s="165">
        <v>0</v>
      </c>
    </row>
    <row r="56" spans="1:18" ht="12.75">
      <c r="A56" s="117" t="s">
        <v>49</v>
      </c>
      <c r="B56" s="21">
        <v>84031</v>
      </c>
      <c r="C56" s="165">
        <v>41623</v>
      </c>
      <c r="D56" s="165">
        <v>23397</v>
      </c>
      <c r="E56" s="165">
        <v>8732</v>
      </c>
      <c r="F56" s="165">
        <v>0</v>
      </c>
      <c r="G56" s="165">
        <v>0</v>
      </c>
      <c r="H56" s="165">
        <v>11782</v>
      </c>
      <c r="I56" s="165">
        <v>0</v>
      </c>
      <c r="J56" s="165">
        <v>1568</v>
      </c>
      <c r="K56" s="165">
        <v>0</v>
      </c>
      <c r="L56" s="165">
        <v>5132</v>
      </c>
      <c r="M56" s="165">
        <v>127</v>
      </c>
      <c r="N56" s="165">
        <v>11</v>
      </c>
      <c r="O56" s="165">
        <v>1535</v>
      </c>
      <c r="P56" s="165">
        <v>0</v>
      </c>
      <c r="Q56" s="165">
        <v>0</v>
      </c>
      <c r="R56" s="165">
        <v>864</v>
      </c>
    </row>
    <row r="57" spans="1:18" ht="12.75">
      <c r="A57" s="117" t="s">
        <v>50</v>
      </c>
      <c r="B57" s="21">
        <v>14988</v>
      </c>
      <c r="C57" s="165">
        <v>6711</v>
      </c>
      <c r="D57" s="165">
        <v>1789</v>
      </c>
      <c r="E57" s="165">
        <v>701</v>
      </c>
      <c r="F57" s="165">
        <v>9</v>
      </c>
      <c r="G57" s="165">
        <v>0</v>
      </c>
      <c r="H57" s="165">
        <v>43</v>
      </c>
      <c r="I57" s="165">
        <v>21</v>
      </c>
      <c r="J57" s="165">
        <v>542</v>
      </c>
      <c r="K57" s="165">
        <v>0</v>
      </c>
      <c r="L57" s="165">
        <v>233</v>
      </c>
      <c r="M57" s="165">
        <v>163</v>
      </c>
      <c r="N57" s="165">
        <v>40</v>
      </c>
      <c r="O57" s="165">
        <v>38</v>
      </c>
      <c r="P57" s="165">
        <v>0</v>
      </c>
      <c r="Q57" s="165">
        <v>0</v>
      </c>
      <c r="R57" s="165">
        <v>0</v>
      </c>
    </row>
    <row r="58" spans="1:18" ht="12.75">
      <c r="A58" s="117" t="s">
        <v>51</v>
      </c>
      <c r="B58" s="21">
        <v>17946</v>
      </c>
      <c r="C58" s="165">
        <v>10287</v>
      </c>
      <c r="D58" s="165">
        <v>6300</v>
      </c>
      <c r="E58" s="165">
        <v>749</v>
      </c>
      <c r="F58" s="165">
        <v>91</v>
      </c>
      <c r="G58" s="165">
        <v>18</v>
      </c>
      <c r="H58" s="165">
        <v>595</v>
      </c>
      <c r="I58" s="165">
        <v>8</v>
      </c>
      <c r="J58" s="165">
        <v>2214</v>
      </c>
      <c r="K58" s="165">
        <v>1</v>
      </c>
      <c r="L58" s="165">
        <v>0</v>
      </c>
      <c r="M58" s="165">
        <v>394</v>
      </c>
      <c r="N58" s="165">
        <v>401</v>
      </c>
      <c r="O58" s="165">
        <v>215</v>
      </c>
      <c r="P58" s="165">
        <v>0</v>
      </c>
      <c r="Q58" s="165">
        <v>5779</v>
      </c>
      <c r="R58" s="165">
        <v>543</v>
      </c>
    </row>
    <row r="59" spans="1:18" ht="12.75">
      <c r="A59" s="117" t="s">
        <v>52</v>
      </c>
      <c r="B59" s="21">
        <v>81414</v>
      </c>
      <c r="C59" s="165">
        <v>48679</v>
      </c>
      <c r="D59" s="165">
        <v>5070</v>
      </c>
      <c r="E59" s="165">
        <v>4416</v>
      </c>
      <c r="F59" s="165">
        <v>0</v>
      </c>
      <c r="G59" s="165">
        <v>0</v>
      </c>
      <c r="H59" s="165">
        <v>864</v>
      </c>
      <c r="I59" s="165">
        <v>1</v>
      </c>
      <c r="J59" s="165">
        <v>521</v>
      </c>
      <c r="K59" s="165">
        <v>21</v>
      </c>
      <c r="L59" s="165">
        <v>50</v>
      </c>
      <c r="M59" s="165">
        <v>230</v>
      </c>
      <c r="N59" s="165">
        <v>130</v>
      </c>
      <c r="O59" s="165">
        <v>0</v>
      </c>
      <c r="P59" s="165">
        <v>0</v>
      </c>
      <c r="Q59" s="165">
        <v>0</v>
      </c>
      <c r="R59" s="165">
        <v>2</v>
      </c>
    </row>
    <row r="60" spans="1:18" ht="12.75">
      <c r="A60" s="117"/>
      <c r="B60" s="21"/>
      <c r="C60" s="165"/>
      <c r="D60" s="165"/>
      <c r="E60" s="165"/>
      <c r="F60" s="165"/>
      <c r="G60" s="165"/>
      <c r="H60" s="165"/>
      <c r="I60" s="165"/>
      <c r="J60" s="165"/>
      <c r="K60" s="165"/>
      <c r="L60" s="165"/>
      <c r="M60" s="165"/>
      <c r="N60" s="165"/>
      <c r="O60" s="165"/>
      <c r="P60" s="165"/>
      <c r="Q60" s="165"/>
      <c r="R60" s="165"/>
    </row>
    <row r="61" spans="1:18" ht="12.75">
      <c r="A61" s="117" t="s">
        <v>53</v>
      </c>
      <c r="B61" s="21">
        <v>23363</v>
      </c>
      <c r="C61" s="165">
        <v>20036</v>
      </c>
      <c r="D61" s="165">
        <v>1138</v>
      </c>
      <c r="E61" s="165">
        <v>150</v>
      </c>
      <c r="F61" s="165">
        <v>75</v>
      </c>
      <c r="G61" s="165">
        <v>72</v>
      </c>
      <c r="H61" s="165">
        <v>83</v>
      </c>
      <c r="I61" s="165">
        <v>7</v>
      </c>
      <c r="J61" s="165">
        <v>271</v>
      </c>
      <c r="K61" s="165">
        <v>256</v>
      </c>
      <c r="L61" s="165">
        <v>222</v>
      </c>
      <c r="M61" s="165">
        <v>0</v>
      </c>
      <c r="N61" s="165">
        <v>19</v>
      </c>
      <c r="O61" s="165">
        <v>9</v>
      </c>
      <c r="P61" s="165">
        <v>0</v>
      </c>
      <c r="Q61" s="165">
        <v>0</v>
      </c>
      <c r="R61" s="165">
        <v>0</v>
      </c>
    </row>
    <row r="62" spans="1:18" ht="12.75">
      <c r="A62" s="117" t="s">
        <v>54</v>
      </c>
      <c r="B62" s="21">
        <v>14405</v>
      </c>
      <c r="C62" s="165">
        <v>9915</v>
      </c>
      <c r="D62" s="165">
        <v>2446</v>
      </c>
      <c r="E62" s="165">
        <v>1837</v>
      </c>
      <c r="F62" s="165">
        <v>33</v>
      </c>
      <c r="G62" s="165">
        <v>0</v>
      </c>
      <c r="H62" s="165">
        <v>78</v>
      </c>
      <c r="I62" s="165">
        <v>6</v>
      </c>
      <c r="J62" s="165">
        <v>211</v>
      </c>
      <c r="K62" s="165">
        <v>0</v>
      </c>
      <c r="L62" s="165">
        <v>590</v>
      </c>
      <c r="M62" s="165">
        <v>0</v>
      </c>
      <c r="N62" s="165">
        <v>0</v>
      </c>
      <c r="O62" s="165">
        <v>0</v>
      </c>
      <c r="P62" s="165">
        <v>0</v>
      </c>
      <c r="Q62" s="165">
        <v>0</v>
      </c>
      <c r="R62" s="165">
        <v>58</v>
      </c>
    </row>
    <row r="63" spans="1:18" ht="12.75">
      <c r="A63" s="117" t="s">
        <v>55</v>
      </c>
      <c r="B63" s="21">
        <v>19788</v>
      </c>
      <c r="C63" s="165">
        <v>7475</v>
      </c>
      <c r="D63" s="165">
        <v>3905</v>
      </c>
      <c r="E63" s="165">
        <v>2302</v>
      </c>
      <c r="F63" s="165">
        <v>0</v>
      </c>
      <c r="G63" s="165">
        <v>0</v>
      </c>
      <c r="H63" s="165">
        <v>54</v>
      </c>
      <c r="I63" s="165">
        <v>17</v>
      </c>
      <c r="J63" s="165">
        <v>333</v>
      </c>
      <c r="K63" s="165">
        <v>0</v>
      </c>
      <c r="L63" s="165">
        <v>464</v>
      </c>
      <c r="M63" s="165">
        <v>20</v>
      </c>
      <c r="N63" s="165">
        <v>9</v>
      </c>
      <c r="O63" s="165">
        <v>317</v>
      </c>
      <c r="P63" s="165">
        <v>0</v>
      </c>
      <c r="Q63" s="165">
        <v>831</v>
      </c>
      <c r="R63" s="165">
        <v>18</v>
      </c>
    </row>
    <row r="64" spans="1:18" ht="12.75">
      <c r="A64" s="117" t="s">
        <v>56</v>
      </c>
      <c r="B64" s="21">
        <v>2851</v>
      </c>
      <c r="C64" s="165">
        <v>932</v>
      </c>
      <c r="D64" s="165">
        <v>398</v>
      </c>
      <c r="E64" s="165">
        <v>128</v>
      </c>
      <c r="F64" s="165">
        <v>0</v>
      </c>
      <c r="G64" s="165">
        <v>0</v>
      </c>
      <c r="H64" s="165">
        <v>0</v>
      </c>
      <c r="I64" s="165">
        <v>11</v>
      </c>
      <c r="J64" s="165">
        <v>28</v>
      </c>
      <c r="K64" s="165">
        <v>208</v>
      </c>
      <c r="L64" s="165">
        <v>43</v>
      </c>
      <c r="M64" s="165">
        <v>2</v>
      </c>
      <c r="N64" s="165">
        <v>24</v>
      </c>
      <c r="O64" s="165">
        <v>18</v>
      </c>
      <c r="P64" s="165">
        <v>5</v>
      </c>
      <c r="Q64" s="165">
        <v>0</v>
      </c>
      <c r="R64" s="165">
        <v>0</v>
      </c>
    </row>
    <row r="65" spans="1:18" ht="12.75">
      <c r="A65" s="117" t="s">
        <v>57</v>
      </c>
      <c r="B65" s="21">
        <v>63036</v>
      </c>
      <c r="C65" s="165">
        <v>35218</v>
      </c>
      <c r="D65" s="165">
        <v>14539</v>
      </c>
      <c r="E65" s="165">
        <v>5396</v>
      </c>
      <c r="F65" s="165">
        <v>0</v>
      </c>
      <c r="G65" s="165">
        <v>0</v>
      </c>
      <c r="H65" s="165">
        <v>121</v>
      </c>
      <c r="I65" s="165">
        <v>6</v>
      </c>
      <c r="J65" s="165">
        <v>6248</v>
      </c>
      <c r="K65" s="165">
        <v>56</v>
      </c>
      <c r="L65" s="165">
        <v>1649</v>
      </c>
      <c r="M65" s="165">
        <v>724</v>
      </c>
      <c r="N65" s="165">
        <v>0</v>
      </c>
      <c r="O65" s="165">
        <v>848</v>
      </c>
      <c r="P65" s="165">
        <v>0</v>
      </c>
      <c r="Q65" s="165">
        <v>10498</v>
      </c>
      <c r="R65" s="165">
        <v>471</v>
      </c>
    </row>
    <row r="66" spans="1:18" ht="12.75">
      <c r="A66" s="117"/>
      <c r="B66" s="21"/>
      <c r="C66" s="165"/>
      <c r="D66" s="165"/>
      <c r="E66" s="165"/>
      <c r="F66" s="165"/>
      <c r="G66" s="165"/>
      <c r="H66" s="165"/>
      <c r="I66" s="165"/>
      <c r="J66" s="165"/>
      <c r="K66" s="165"/>
      <c r="L66" s="165"/>
      <c r="M66" s="165"/>
      <c r="N66" s="165"/>
      <c r="O66" s="165"/>
      <c r="P66" s="165"/>
      <c r="Q66" s="165"/>
      <c r="R66" s="165"/>
    </row>
    <row r="67" spans="1:18" ht="12.75">
      <c r="A67" s="117" t="s">
        <v>58</v>
      </c>
      <c r="B67" s="21">
        <v>133110</v>
      </c>
      <c r="C67" s="165">
        <v>51834</v>
      </c>
      <c r="D67" s="165">
        <v>15340</v>
      </c>
      <c r="E67" s="165">
        <v>10203</v>
      </c>
      <c r="F67" s="165">
        <v>83</v>
      </c>
      <c r="G67" s="165">
        <v>0</v>
      </c>
      <c r="H67" s="165">
        <v>374</v>
      </c>
      <c r="I67" s="165">
        <v>0</v>
      </c>
      <c r="J67" s="165">
        <v>4433</v>
      </c>
      <c r="K67" s="165">
        <v>502</v>
      </c>
      <c r="L67" s="165">
        <v>1481</v>
      </c>
      <c r="M67" s="165">
        <v>57</v>
      </c>
      <c r="N67" s="165">
        <v>257</v>
      </c>
      <c r="O67" s="165">
        <v>673</v>
      </c>
      <c r="P67" s="165">
        <v>0</v>
      </c>
      <c r="Q67" s="165">
        <v>2122</v>
      </c>
      <c r="R67" s="165">
        <v>0</v>
      </c>
    </row>
    <row r="68" spans="1:18" ht="12.75">
      <c r="A68" s="117" t="s">
        <v>59</v>
      </c>
      <c r="B68" s="21">
        <v>7771</v>
      </c>
      <c r="C68" s="165">
        <v>5164</v>
      </c>
      <c r="D68" s="165">
        <v>1439</v>
      </c>
      <c r="E68" s="165">
        <v>736</v>
      </c>
      <c r="F68" s="165">
        <v>0</v>
      </c>
      <c r="G68" s="165">
        <v>0</v>
      </c>
      <c r="H68" s="165">
        <v>57</v>
      </c>
      <c r="I68" s="165">
        <v>11</v>
      </c>
      <c r="J68" s="165">
        <v>531</v>
      </c>
      <c r="K68" s="165">
        <v>0</v>
      </c>
      <c r="L68" s="165">
        <v>345</v>
      </c>
      <c r="M68" s="165">
        <v>171</v>
      </c>
      <c r="N68" s="165">
        <v>4</v>
      </c>
      <c r="O68" s="165">
        <v>109</v>
      </c>
      <c r="P68" s="165">
        <v>0</v>
      </c>
      <c r="Q68" s="165">
        <v>0</v>
      </c>
      <c r="R68" s="165">
        <v>0</v>
      </c>
    </row>
    <row r="69" spans="1:18" ht="12.75">
      <c r="A69" s="117" t="s">
        <v>60</v>
      </c>
      <c r="B69" s="21">
        <v>5113</v>
      </c>
      <c r="C69" s="165">
        <v>3656</v>
      </c>
      <c r="D69" s="165">
        <v>782</v>
      </c>
      <c r="E69" s="165">
        <v>457</v>
      </c>
      <c r="F69" s="165">
        <v>0</v>
      </c>
      <c r="G69" s="165">
        <v>1</v>
      </c>
      <c r="H69" s="165">
        <v>107</v>
      </c>
      <c r="I69" s="165">
        <v>22</v>
      </c>
      <c r="J69" s="165">
        <v>143</v>
      </c>
      <c r="K69" s="165">
        <v>0</v>
      </c>
      <c r="L69" s="165">
        <v>32</v>
      </c>
      <c r="M69" s="165">
        <v>125</v>
      </c>
      <c r="N69" s="165">
        <v>0</v>
      </c>
      <c r="O69" s="165">
        <v>164</v>
      </c>
      <c r="P69" s="165">
        <v>0</v>
      </c>
      <c r="Q69" s="165">
        <v>0</v>
      </c>
      <c r="R69" s="165">
        <v>175</v>
      </c>
    </row>
    <row r="70" spans="1:18" ht="12.75">
      <c r="A70" s="117" t="s">
        <v>61</v>
      </c>
      <c r="B70" s="21">
        <v>618</v>
      </c>
      <c r="C70" s="165">
        <v>484</v>
      </c>
      <c r="D70" s="165">
        <v>82</v>
      </c>
      <c r="E70" s="165">
        <v>4</v>
      </c>
      <c r="F70" s="165">
        <v>0</v>
      </c>
      <c r="G70" s="165">
        <v>0</v>
      </c>
      <c r="H70" s="165">
        <v>0</v>
      </c>
      <c r="I70" s="165">
        <v>21</v>
      </c>
      <c r="J70" s="165">
        <v>2</v>
      </c>
      <c r="K70" s="165">
        <v>66</v>
      </c>
      <c r="L70" s="165">
        <v>0</v>
      </c>
      <c r="M70" s="165">
        <v>1</v>
      </c>
      <c r="N70" s="165">
        <v>0</v>
      </c>
      <c r="O70" s="165">
        <v>0</v>
      </c>
      <c r="P70" s="165">
        <v>10</v>
      </c>
      <c r="Q70" s="165">
        <v>0</v>
      </c>
      <c r="R70" s="165">
        <v>0</v>
      </c>
    </row>
    <row r="71" spans="1:18" ht="12.75">
      <c r="A71" s="117" t="s">
        <v>62</v>
      </c>
      <c r="B71" s="21">
        <v>30051</v>
      </c>
      <c r="C71" s="165">
        <v>9579</v>
      </c>
      <c r="D71" s="165">
        <v>4106</v>
      </c>
      <c r="E71" s="165">
        <v>3372</v>
      </c>
      <c r="F71" s="165">
        <v>23</v>
      </c>
      <c r="G71" s="165">
        <v>0</v>
      </c>
      <c r="H71" s="165">
        <v>153</v>
      </c>
      <c r="I71" s="165">
        <v>51</v>
      </c>
      <c r="J71" s="165">
        <v>1183</v>
      </c>
      <c r="K71" s="165">
        <v>0</v>
      </c>
      <c r="L71" s="165">
        <v>26</v>
      </c>
      <c r="M71" s="165">
        <v>159</v>
      </c>
      <c r="N71" s="165">
        <v>39</v>
      </c>
      <c r="O71" s="165">
        <v>5</v>
      </c>
      <c r="P71" s="165">
        <v>0</v>
      </c>
      <c r="Q71" s="165">
        <v>0</v>
      </c>
      <c r="R71" s="165">
        <v>0</v>
      </c>
    </row>
    <row r="72" spans="1:18" ht="12.75">
      <c r="A72" s="117"/>
      <c r="B72" s="21"/>
      <c r="C72" s="165"/>
      <c r="D72" s="165"/>
      <c r="E72" s="165"/>
      <c r="F72" s="165"/>
      <c r="G72" s="165"/>
      <c r="H72" s="165"/>
      <c r="I72" s="165"/>
      <c r="J72" s="165"/>
      <c r="K72" s="165"/>
      <c r="L72" s="165"/>
      <c r="M72" s="165"/>
      <c r="N72" s="165"/>
      <c r="O72" s="165"/>
      <c r="P72" s="165"/>
      <c r="Q72" s="165"/>
      <c r="R72" s="165"/>
    </row>
    <row r="73" spans="1:18" ht="12.75">
      <c r="A73" s="117" t="s">
        <v>63</v>
      </c>
      <c r="B73" s="21">
        <v>54188</v>
      </c>
      <c r="C73" s="165">
        <v>32166</v>
      </c>
      <c r="D73" s="165">
        <v>16006</v>
      </c>
      <c r="E73" s="165">
        <v>7107</v>
      </c>
      <c r="F73" s="165">
        <v>528</v>
      </c>
      <c r="G73" s="165">
        <v>1174</v>
      </c>
      <c r="H73" s="165">
        <v>363</v>
      </c>
      <c r="I73" s="165">
        <v>47</v>
      </c>
      <c r="J73" s="165">
        <v>2709</v>
      </c>
      <c r="K73" s="165">
        <v>8010</v>
      </c>
      <c r="L73" s="165">
        <v>507</v>
      </c>
      <c r="M73" s="165">
        <v>1194</v>
      </c>
      <c r="N73" s="165">
        <v>275</v>
      </c>
      <c r="O73" s="165">
        <v>1308</v>
      </c>
      <c r="P73" s="165">
        <v>1</v>
      </c>
      <c r="Q73" s="165">
        <v>0</v>
      </c>
      <c r="R73" s="165">
        <v>1555</v>
      </c>
    </row>
    <row r="74" spans="1:18" ht="12.75">
      <c r="A74" s="117" t="s">
        <v>64</v>
      </c>
      <c r="B74" s="21">
        <v>15855</v>
      </c>
      <c r="C74" s="165">
        <v>9788</v>
      </c>
      <c r="D74" s="165">
        <v>1896</v>
      </c>
      <c r="E74" s="165">
        <v>848</v>
      </c>
      <c r="F74" s="165">
        <v>0</v>
      </c>
      <c r="G74" s="165">
        <v>19</v>
      </c>
      <c r="H74" s="165">
        <v>280</v>
      </c>
      <c r="I74" s="165">
        <v>7</v>
      </c>
      <c r="J74" s="165">
        <v>158</v>
      </c>
      <c r="K74" s="165">
        <v>203</v>
      </c>
      <c r="L74" s="165">
        <v>485</v>
      </c>
      <c r="M74" s="165">
        <v>0</v>
      </c>
      <c r="N74" s="165">
        <v>8</v>
      </c>
      <c r="O74" s="165">
        <v>85</v>
      </c>
      <c r="P74" s="165">
        <v>0</v>
      </c>
      <c r="Q74" s="165">
        <v>0</v>
      </c>
      <c r="R74" s="165">
        <v>0</v>
      </c>
    </row>
    <row r="75" spans="1:18" ht="12.75">
      <c r="A75" s="117" t="s">
        <v>65</v>
      </c>
      <c r="B75" s="21">
        <v>18955</v>
      </c>
      <c r="C75" s="165">
        <v>6878</v>
      </c>
      <c r="D75" s="165">
        <v>4761</v>
      </c>
      <c r="E75" s="165">
        <v>467</v>
      </c>
      <c r="F75" s="165">
        <v>2</v>
      </c>
      <c r="G75" s="165">
        <v>0</v>
      </c>
      <c r="H75" s="165">
        <v>3209</v>
      </c>
      <c r="I75" s="165">
        <v>0</v>
      </c>
      <c r="J75" s="165">
        <v>1421</v>
      </c>
      <c r="K75" s="165">
        <v>399</v>
      </c>
      <c r="L75" s="165">
        <v>21</v>
      </c>
      <c r="M75" s="165">
        <v>1617</v>
      </c>
      <c r="N75" s="165">
        <v>1547</v>
      </c>
      <c r="O75" s="165">
        <v>900</v>
      </c>
      <c r="P75" s="165">
        <v>0</v>
      </c>
      <c r="Q75" s="165">
        <v>0</v>
      </c>
      <c r="R75" s="165">
        <v>0</v>
      </c>
    </row>
    <row r="76" spans="1:18" ht="13.5" thickBot="1">
      <c r="A76" s="120" t="s">
        <v>66</v>
      </c>
      <c r="B76" s="61">
        <v>453</v>
      </c>
      <c r="C76" s="166">
        <v>96</v>
      </c>
      <c r="D76" s="166">
        <v>80</v>
      </c>
      <c r="E76" s="166">
        <v>21</v>
      </c>
      <c r="F76" s="166">
        <v>1</v>
      </c>
      <c r="G76" s="166">
        <v>0</v>
      </c>
      <c r="H76" s="166">
        <v>59</v>
      </c>
      <c r="I76" s="166">
        <v>1</v>
      </c>
      <c r="J76" s="166">
        <v>18</v>
      </c>
      <c r="K76" s="166">
        <v>0</v>
      </c>
      <c r="L76" s="166">
        <v>3</v>
      </c>
      <c r="M76" s="166">
        <v>0</v>
      </c>
      <c r="N76" s="166">
        <v>0</v>
      </c>
      <c r="O76" s="166">
        <v>5</v>
      </c>
      <c r="P76" s="166">
        <v>0</v>
      </c>
      <c r="Q76" s="166">
        <v>0</v>
      </c>
      <c r="R76" s="166">
        <v>0</v>
      </c>
    </row>
    <row r="77" spans="1:16" ht="12.75">
      <c r="A77" s="5" t="s">
        <v>101</v>
      </c>
      <c r="B77" s="65"/>
      <c r="C77" s="65"/>
      <c r="D77" s="65"/>
      <c r="E77" s="65"/>
      <c r="F77" s="65"/>
      <c r="G77" s="65"/>
      <c r="H77" s="65"/>
      <c r="I77" s="65"/>
      <c r="J77" s="65"/>
      <c r="K77" s="65"/>
      <c r="L77" s="65"/>
      <c r="M77" s="65"/>
      <c r="N77" s="65"/>
      <c r="O77" s="65"/>
      <c r="P77" s="65"/>
    </row>
    <row r="78" ht="12.75">
      <c r="A78" t="s">
        <v>366</v>
      </c>
    </row>
    <row r="79" ht="12.75">
      <c r="A79" t="s">
        <v>101</v>
      </c>
    </row>
  </sheetData>
  <mergeCells count="4">
    <mergeCell ref="A2:P2"/>
    <mergeCell ref="A3:P3"/>
    <mergeCell ref="A4:P4"/>
    <mergeCell ref="E7:R7"/>
  </mergeCells>
  <printOptions horizontalCentered="1" verticalCentered="1"/>
  <pageMargins left="0.75" right="0" top="0.25" bottom="0.25" header="0.25" footer="0"/>
  <pageSetup fitToHeight="1" fitToWidth="1"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R78"/>
  <sheetViews>
    <sheetView workbookViewId="0" topLeftCell="A1">
      <selection activeCell="B10" sqref="B10"/>
    </sheetView>
  </sheetViews>
  <sheetFormatPr defaultColWidth="9.140625" defaultRowHeight="12.75"/>
  <cols>
    <col min="1" max="1" width="17.7109375" style="0" customWidth="1"/>
    <col min="2" max="2" width="10.421875" style="0" customWidth="1"/>
    <col min="3" max="3" width="14.00390625" style="0" customWidth="1"/>
    <col min="4" max="4" width="13.00390625" style="0" customWidth="1"/>
    <col min="5" max="5" width="12.57421875" style="0" customWidth="1"/>
    <col min="6" max="6" width="12.00390625" style="0" customWidth="1"/>
    <col min="7" max="7" width="11.7109375" style="0" customWidth="1"/>
    <col min="8" max="8" width="11.00390625" style="0" customWidth="1"/>
    <col min="9" max="9" width="11.7109375" style="0" customWidth="1"/>
    <col min="10" max="10" width="10.57421875" style="0" customWidth="1"/>
    <col min="11" max="11" width="10.28125" style="0" customWidth="1"/>
    <col min="12" max="12" width="10.8515625" style="0" customWidth="1"/>
    <col min="13" max="13" width="10.57421875" style="0" customWidth="1"/>
    <col min="14" max="14" width="11.28125" style="0" customWidth="1"/>
    <col min="15" max="16" width="12.7109375" style="0" customWidth="1"/>
    <col min="17" max="17" width="11.8515625" style="0" customWidth="1"/>
  </cols>
  <sheetData>
    <row r="1" spans="1:18" ht="12.75">
      <c r="A1" s="22"/>
      <c r="B1" s="22"/>
      <c r="C1" s="22"/>
      <c r="D1" s="22"/>
      <c r="E1" s="22"/>
      <c r="F1" s="22"/>
      <c r="G1" s="22"/>
      <c r="H1" s="22"/>
      <c r="I1" s="22"/>
      <c r="J1" s="22"/>
      <c r="K1" s="22"/>
      <c r="L1" s="22"/>
      <c r="M1" s="22"/>
      <c r="N1" s="22"/>
      <c r="O1" s="22"/>
      <c r="P1" s="22" t="s">
        <v>165</v>
      </c>
      <c r="Q1" s="22"/>
      <c r="R1" s="22"/>
    </row>
    <row r="2" spans="1:18" ht="12.75">
      <c r="A2" s="242" t="s">
        <v>0</v>
      </c>
      <c r="B2" s="242"/>
      <c r="C2" s="242"/>
      <c r="D2" s="242"/>
      <c r="E2" s="242"/>
      <c r="F2" s="242"/>
      <c r="G2" s="242"/>
      <c r="H2" s="242"/>
      <c r="I2" s="242"/>
      <c r="J2" s="242"/>
      <c r="K2" s="242"/>
      <c r="L2" s="242"/>
      <c r="M2" s="242"/>
      <c r="N2" s="242"/>
      <c r="O2" s="242"/>
      <c r="P2" s="242"/>
      <c r="Q2" s="22"/>
      <c r="R2" s="22"/>
    </row>
    <row r="3" spans="1:18" ht="12.75">
      <c r="A3" s="242" t="s">
        <v>244</v>
      </c>
      <c r="B3" s="242"/>
      <c r="C3" s="242"/>
      <c r="D3" s="242"/>
      <c r="E3" s="242"/>
      <c r="F3" s="242"/>
      <c r="G3" s="242"/>
      <c r="H3" s="242"/>
      <c r="I3" s="242"/>
      <c r="J3" s="242"/>
      <c r="K3" s="242"/>
      <c r="L3" s="242"/>
      <c r="M3" s="242"/>
      <c r="N3" s="242"/>
      <c r="O3" s="242"/>
      <c r="P3" s="242"/>
      <c r="Q3" s="22"/>
      <c r="R3" s="22"/>
    </row>
    <row r="4" spans="1:18" ht="12.75">
      <c r="A4" s="242" t="s">
        <v>354</v>
      </c>
      <c r="B4" s="242"/>
      <c r="C4" s="242"/>
      <c r="D4" s="242"/>
      <c r="E4" s="242"/>
      <c r="F4" s="242"/>
      <c r="G4" s="242"/>
      <c r="H4" s="242"/>
      <c r="I4" s="242"/>
      <c r="J4" s="242"/>
      <c r="K4" s="242"/>
      <c r="L4" s="242"/>
      <c r="M4" s="242"/>
      <c r="N4" s="242"/>
      <c r="O4" s="242"/>
      <c r="P4" s="242"/>
      <c r="Q4" s="22"/>
      <c r="R4" s="22"/>
    </row>
    <row r="5" spans="1:18" ht="12.75">
      <c r="A5" s="22"/>
      <c r="B5" s="22"/>
      <c r="C5" s="22"/>
      <c r="D5" s="22"/>
      <c r="E5" s="22"/>
      <c r="F5" s="22"/>
      <c r="G5" s="22"/>
      <c r="H5" s="22"/>
      <c r="I5" s="22"/>
      <c r="J5" s="22"/>
      <c r="K5" s="22"/>
      <c r="L5" s="22"/>
      <c r="M5" s="22"/>
      <c r="N5" s="22"/>
      <c r="O5" s="22"/>
      <c r="P5" s="22"/>
      <c r="Q5" s="22"/>
      <c r="R5" s="22"/>
    </row>
    <row r="6" spans="1:18" ht="13.5" thickBot="1">
      <c r="A6" s="22"/>
      <c r="B6" s="22"/>
      <c r="C6" s="22"/>
      <c r="D6" s="22"/>
      <c r="E6" s="22"/>
      <c r="F6" s="22"/>
      <c r="G6" s="22"/>
      <c r="H6" s="22"/>
      <c r="I6" s="22"/>
      <c r="J6" s="22"/>
      <c r="K6" s="22"/>
      <c r="L6" s="22"/>
      <c r="M6" s="22"/>
      <c r="N6" s="22"/>
      <c r="O6" s="22"/>
      <c r="P6" s="22"/>
      <c r="Q6" s="22"/>
      <c r="R6" s="22"/>
    </row>
    <row r="7" spans="1:18" ht="13.5" thickBot="1">
      <c r="A7" s="23"/>
      <c r="B7" s="26"/>
      <c r="C7" s="27"/>
      <c r="D7" s="27"/>
      <c r="E7" s="243" t="s">
        <v>243</v>
      </c>
      <c r="F7" s="244"/>
      <c r="G7" s="244"/>
      <c r="H7" s="244"/>
      <c r="I7" s="244"/>
      <c r="J7" s="244"/>
      <c r="K7" s="244"/>
      <c r="L7" s="244"/>
      <c r="M7" s="244"/>
      <c r="N7" s="244"/>
      <c r="O7" s="244"/>
      <c r="P7" s="244"/>
      <c r="Q7" s="244"/>
      <c r="R7" s="245"/>
    </row>
    <row r="8" spans="1:18" ht="12.75">
      <c r="A8" s="24"/>
      <c r="B8" s="29" t="s">
        <v>68</v>
      </c>
      <c r="C8" s="29" t="s">
        <v>69</v>
      </c>
      <c r="D8" s="29" t="s">
        <v>69</v>
      </c>
      <c r="E8" s="24"/>
      <c r="F8" s="31" t="s">
        <v>97</v>
      </c>
      <c r="G8" s="31" t="s">
        <v>97</v>
      </c>
      <c r="H8" s="24"/>
      <c r="I8" s="117"/>
      <c r="J8" s="24"/>
      <c r="K8" s="37"/>
      <c r="L8" s="24"/>
      <c r="M8" s="24"/>
      <c r="N8" s="31" t="s">
        <v>72</v>
      </c>
      <c r="O8" s="31" t="s">
        <v>73</v>
      </c>
      <c r="P8" s="24"/>
      <c r="Q8" s="24" t="s">
        <v>191</v>
      </c>
      <c r="R8" s="24"/>
    </row>
    <row r="9" spans="1:18" ht="12.75">
      <c r="A9" s="24"/>
      <c r="B9" s="31" t="s">
        <v>69</v>
      </c>
      <c r="C9" s="31" t="s">
        <v>417</v>
      </c>
      <c r="D9" s="31" t="s">
        <v>75</v>
      </c>
      <c r="E9" s="31" t="s">
        <v>76</v>
      </c>
      <c r="F9" s="31" t="s">
        <v>70</v>
      </c>
      <c r="G9" s="31" t="s">
        <v>71</v>
      </c>
      <c r="H9" s="31" t="s">
        <v>77</v>
      </c>
      <c r="I9" s="32" t="s">
        <v>78</v>
      </c>
      <c r="J9" s="31" t="s">
        <v>79</v>
      </c>
      <c r="K9" s="33" t="s">
        <v>80</v>
      </c>
      <c r="L9" s="31" t="s">
        <v>81</v>
      </c>
      <c r="M9" s="31" t="s">
        <v>82</v>
      </c>
      <c r="N9" s="31" t="s">
        <v>83</v>
      </c>
      <c r="O9" s="31" t="s">
        <v>84</v>
      </c>
      <c r="P9" s="24" t="s">
        <v>85</v>
      </c>
      <c r="Q9" s="24" t="s">
        <v>194</v>
      </c>
      <c r="R9" s="24"/>
    </row>
    <row r="10" spans="1:18" ht="13.5" thickBot="1">
      <c r="A10" s="25" t="s">
        <v>3</v>
      </c>
      <c r="B10" s="28" t="s">
        <v>86</v>
      </c>
      <c r="C10" s="28" t="s">
        <v>416</v>
      </c>
      <c r="D10" s="28" t="s">
        <v>86</v>
      </c>
      <c r="E10" s="28" t="s">
        <v>87</v>
      </c>
      <c r="F10" s="28" t="s">
        <v>87</v>
      </c>
      <c r="G10" s="28" t="s">
        <v>87</v>
      </c>
      <c r="H10" s="28" t="s">
        <v>88</v>
      </c>
      <c r="I10" s="35" t="s">
        <v>89</v>
      </c>
      <c r="J10" s="28" t="s">
        <v>90</v>
      </c>
      <c r="K10" s="36" t="s">
        <v>91</v>
      </c>
      <c r="L10" s="28" t="s">
        <v>72</v>
      </c>
      <c r="M10" s="28" t="s">
        <v>89</v>
      </c>
      <c r="N10" s="28" t="s">
        <v>87</v>
      </c>
      <c r="O10" s="28" t="s">
        <v>92</v>
      </c>
      <c r="P10" s="28" t="s">
        <v>93</v>
      </c>
      <c r="Q10" s="25" t="s">
        <v>182</v>
      </c>
      <c r="R10" s="25" t="s">
        <v>190</v>
      </c>
    </row>
    <row r="11" spans="1:18" ht="12.75">
      <c r="A11" s="211" t="s">
        <v>7</v>
      </c>
      <c r="B11" s="19">
        <f>SUM(B13:B76)</f>
        <v>2063529</v>
      </c>
      <c r="C11" s="19">
        <f>SUM(C13:C76)</f>
        <v>1042990</v>
      </c>
      <c r="D11" s="19">
        <f>SUM(D13:D76)</f>
        <v>349398</v>
      </c>
      <c r="E11" s="68">
        <f>AFWRKACT!E11/$D11</f>
        <v>0.6165146909827761</v>
      </c>
      <c r="F11" s="68">
        <f>AFWRKACT!F11/$D11</f>
        <v>0.005143131901155702</v>
      </c>
      <c r="G11" s="68">
        <f>AFWRKACT!G11/$D11</f>
        <v>0.007584473866478915</v>
      </c>
      <c r="H11" s="68">
        <f>AFWRKACT!H11/$D11</f>
        <v>0.09973153824578275</v>
      </c>
      <c r="I11" s="68">
        <f>AFWRKACT!I11/$D11</f>
        <v>0.0029364793158518365</v>
      </c>
      <c r="J11" s="68">
        <f>AFWRKACT!J11/$D11</f>
        <v>0.13932821596002268</v>
      </c>
      <c r="K11" s="68">
        <f>AFWRKACT!K11/$D11</f>
        <v>0.06311713289715454</v>
      </c>
      <c r="L11" s="68">
        <f>AFWRKACT!L11/$D11</f>
        <v>0.10882145862311747</v>
      </c>
      <c r="M11" s="68">
        <f>AFWRKACT!M11/$D11</f>
        <v>0.02160000915860995</v>
      </c>
      <c r="N11" s="68">
        <f>AFWRKACT!N11/$D11</f>
        <v>0.02246721503843754</v>
      </c>
      <c r="O11" s="68">
        <f>AFWRKACT!O11/$D11</f>
        <v>0.044267568789746935</v>
      </c>
      <c r="P11" s="68">
        <f>AFWRKACT!P11/$D11</f>
        <v>0.0006725854183481302</v>
      </c>
      <c r="Q11" s="68">
        <f>AFWRKACT!Q11/$D11</f>
        <v>0.08741320786037698</v>
      </c>
      <c r="R11" s="68">
        <f>AFWRKACT!R11/$D11</f>
        <v>0.01886673650106755</v>
      </c>
    </row>
    <row r="12" spans="1:18" ht="12.75">
      <c r="A12" s="117"/>
      <c r="B12" s="20"/>
      <c r="C12" s="20"/>
      <c r="D12" s="20"/>
      <c r="E12" s="69"/>
      <c r="F12" s="69"/>
      <c r="G12" s="69"/>
      <c r="H12" s="69"/>
      <c r="I12" s="69"/>
      <c r="J12" s="69"/>
      <c r="K12" s="69"/>
      <c r="L12" s="69"/>
      <c r="M12" s="69"/>
      <c r="N12" s="69"/>
      <c r="O12" s="69"/>
      <c r="P12" s="69"/>
      <c r="Q12" s="69"/>
      <c r="R12" s="69"/>
    </row>
    <row r="13" spans="1:18" ht="12.75">
      <c r="A13" s="117" t="s">
        <v>8</v>
      </c>
      <c r="B13" s="21">
        <f>AFWRKACT!B13</f>
        <v>18037</v>
      </c>
      <c r="C13" s="165">
        <f>AFWRKACT!C13</f>
        <v>6908</v>
      </c>
      <c r="D13" s="165">
        <f>AFWRKACT!D13</f>
        <v>2573</v>
      </c>
      <c r="E13" s="69">
        <f>AFWRKACT!E13/$D13</f>
        <v>0.639720171006607</v>
      </c>
      <c r="F13" s="69">
        <f>AFWRKACT!F13/$D13</f>
        <v>0.013602798289933929</v>
      </c>
      <c r="G13" s="69">
        <f>AFWRKACT!G13/$D13</f>
        <v>0.04702681694520015</v>
      </c>
      <c r="H13" s="69">
        <f>AFWRKACT!H13/$D13</f>
        <v>0.05246793626117373</v>
      </c>
      <c r="I13" s="69">
        <f>AFWRKACT!I13/$D13</f>
        <v>0.000777302759424796</v>
      </c>
      <c r="J13" s="69">
        <f>AFWRKACT!J13/$D13</f>
        <v>0.2502914885347843</v>
      </c>
      <c r="K13" s="69">
        <f>AFWRKACT!K13/$D13</f>
        <v>0.005052467936261173</v>
      </c>
      <c r="L13" s="69">
        <f>AFWRKACT!L13/$D13</f>
        <v>0.1317528177225029</v>
      </c>
      <c r="M13" s="69">
        <f>AFWRKACT!M13/$D13</f>
        <v>0</v>
      </c>
      <c r="N13" s="69">
        <f>AFWRKACT!N13/$D13</f>
        <v>0</v>
      </c>
      <c r="O13" s="69">
        <f>AFWRKACT!O13/$D13</f>
        <v>0.06373882627283327</v>
      </c>
      <c r="P13" s="69">
        <f>AFWRKACT!P13/$D13</f>
        <v>0</v>
      </c>
      <c r="Q13" s="69">
        <f>AFWRKACT!Q13/$D13</f>
        <v>0</v>
      </c>
      <c r="R13" s="69">
        <f>AFWRKACT!R13/$D13</f>
        <v>0.010104935872522347</v>
      </c>
    </row>
    <row r="14" spans="1:18" ht="12.75">
      <c r="A14" s="117" t="s">
        <v>9</v>
      </c>
      <c r="B14" s="21">
        <f>AFWRKACT!B14</f>
        <v>6034</v>
      </c>
      <c r="C14" s="165">
        <f>AFWRKACT!C14</f>
        <v>3974</v>
      </c>
      <c r="D14" s="165">
        <f>AFWRKACT!D14</f>
        <v>1575</v>
      </c>
      <c r="E14" s="69">
        <f>AFWRKACT!E14/$D14</f>
        <v>0.7695238095238095</v>
      </c>
      <c r="F14" s="69">
        <f>AFWRKACT!F14/$D14</f>
        <v>0</v>
      </c>
      <c r="G14" s="69">
        <f>AFWRKACT!G14/$D14</f>
        <v>0</v>
      </c>
      <c r="H14" s="69">
        <f>AFWRKACT!H14/$D14</f>
        <v>0.011428571428571429</v>
      </c>
      <c r="I14" s="69">
        <f>AFWRKACT!I14/$D14</f>
        <v>0.007619047619047619</v>
      </c>
      <c r="J14" s="69">
        <f>AFWRKACT!J14/$D14</f>
        <v>0.1473015873015873</v>
      </c>
      <c r="K14" s="69">
        <f>AFWRKACT!K14/$D14</f>
        <v>0.0419047619047619</v>
      </c>
      <c r="L14" s="69">
        <f>AFWRKACT!L14/$D14</f>
        <v>0.19873015873015873</v>
      </c>
      <c r="M14" s="69">
        <f>AFWRKACT!M14/$D14</f>
        <v>0</v>
      </c>
      <c r="N14" s="69">
        <f>AFWRKACT!N14/$D14</f>
        <v>0</v>
      </c>
      <c r="O14" s="69">
        <f>AFWRKACT!O14/$D14</f>
        <v>0.019682539682539683</v>
      </c>
      <c r="P14" s="69">
        <f>AFWRKACT!P14/$D14</f>
        <v>0</v>
      </c>
      <c r="Q14" s="69">
        <f>AFWRKACT!Q14/$D14</f>
        <v>0</v>
      </c>
      <c r="R14" s="69">
        <f>AFWRKACT!R14/$D14</f>
        <v>0.0673015873015873</v>
      </c>
    </row>
    <row r="15" spans="1:18" ht="12.75">
      <c r="A15" s="117" t="s">
        <v>12</v>
      </c>
      <c r="B15" s="21">
        <f>AFWRKACT!B15</f>
        <v>40097</v>
      </c>
      <c r="C15" s="165">
        <f>AFWRKACT!C15</f>
        <v>19677</v>
      </c>
      <c r="D15" s="165">
        <f>AFWRKACT!D15</f>
        <v>5087</v>
      </c>
      <c r="E15" s="69">
        <f>AFWRKACT!E15/$D15</f>
        <v>0.8319245134656968</v>
      </c>
      <c r="F15" s="69">
        <f>AFWRKACT!F15/$D15</f>
        <v>0</v>
      </c>
      <c r="G15" s="69">
        <f>AFWRKACT!G15/$D15</f>
        <v>0</v>
      </c>
      <c r="H15" s="69">
        <f>AFWRKACT!H15/$D15</f>
        <v>0.13780224100648714</v>
      </c>
      <c r="I15" s="69">
        <f>AFWRKACT!I15/$D15</f>
        <v>0.000982897582071948</v>
      </c>
      <c r="J15" s="69">
        <f>AFWRKACT!J15/$D15</f>
        <v>0.15470807941812464</v>
      </c>
      <c r="K15" s="69">
        <f>AFWRKACT!K15/$D15</f>
        <v>0.008059760172989974</v>
      </c>
      <c r="L15" s="69">
        <f>AFWRKACT!L15/$D15</f>
        <v>0.07705917043444073</v>
      </c>
      <c r="M15" s="69">
        <f>AFWRKACT!M15/$D15</f>
        <v>0.003145272262630234</v>
      </c>
      <c r="N15" s="69">
        <f>AFWRKACT!N15/$D15</f>
        <v>0.002555533713387065</v>
      </c>
      <c r="O15" s="69">
        <f>AFWRKACT!O15/$D15</f>
        <v>0.02693139374877138</v>
      </c>
      <c r="P15" s="69">
        <f>AFWRKACT!P15/$D15</f>
        <v>0</v>
      </c>
      <c r="Q15" s="69">
        <f>AFWRKACT!Q15/$D15</f>
        <v>0</v>
      </c>
      <c r="R15" s="69">
        <f>AFWRKACT!R15/$D15</f>
        <v>0</v>
      </c>
    </row>
    <row r="16" spans="1:18" ht="12.75">
      <c r="A16" s="117" t="s">
        <v>14</v>
      </c>
      <c r="B16" s="21">
        <f>AFWRKACT!B16</f>
        <v>12026</v>
      </c>
      <c r="C16" s="165">
        <f>AFWRKACT!C16</f>
        <v>6296</v>
      </c>
      <c r="D16" s="165">
        <f>AFWRKACT!D16</f>
        <v>1555</v>
      </c>
      <c r="E16" s="69">
        <f>AFWRKACT!E16/$D16</f>
        <v>0.3897106109324759</v>
      </c>
      <c r="F16" s="69">
        <f>AFWRKACT!F16/$D16</f>
        <v>0.01157556270096463</v>
      </c>
      <c r="G16" s="69">
        <f>AFWRKACT!G16/$D16</f>
        <v>0.015434083601286173</v>
      </c>
      <c r="H16" s="69">
        <f>AFWRKACT!H16/$D16</f>
        <v>0.08360128617363344</v>
      </c>
      <c r="I16" s="69">
        <f>AFWRKACT!I16/$D16</f>
        <v>0.005144694533762058</v>
      </c>
      <c r="J16" s="69">
        <f>AFWRKACT!J16/$D16</f>
        <v>0.20192926045016077</v>
      </c>
      <c r="K16" s="69">
        <f>AFWRKACT!K16/$D16</f>
        <v>0.0045016077170418</v>
      </c>
      <c r="L16" s="69">
        <f>AFWRKACT!L16/$D16</f>
        <v>0.36784565916398715</v>
      </c>
      <c r="M16" s="69">
        <f>AFWRKACT!M16/$D16</f>
        <v>0.0038585209003215433</v>
      </c>
      <c r="N16" s="69">
        <f>AFWRKACT!N16/$D16</f>
        <v>0</v>
      </c>
      <c r="O16" s="69">
        <f>AFWRKACT!O16/$D16</f>
        <v>0.0038585209003215433</v>
      </c>
      <c r="P16" s="69">
        <f>AFWRKACT!P16/$D16</f>
        <v>0</v>
      </c>
      <c r="Q16" s="69">
        <f>AFWRKACT!Q16/$D16</f>
        <v>0</v>
      </c>
      <c r="R16" s="69">
        <f>AFWRKACT!R16/$D16</f>
        <v>0.00707395498392283</v>
      </c>
    </row>
    <row r="17" spans="1:18" ht="12.75">
      <c r="A17" s="117" t="s">
        <v>15</v>
      </c>
      <c r="B17" s="21">
        <f>AFWRKACT!B17</f>
        <v>462328</v>
      </c>
      <c r="C17" s="165">
        <f>AFWRKACT!C17</f>
        <v>232538</v>
      </c>
      <c r="D17" s="165">
        <f>AFWRKACT!D17</f>
        <v>63515</v>
      </c>
      <c r="E17" s="69">
        <f>AFWRKACT!E17/$D17</f>
        <v>0.7797370699834685</v>
      </c>
      <c r="F17" s="69">
        <f>AFWRKACT!F17/$D17</f>
        <v>0.005274344642997717</v>
      </c>
      <c r="G17" s="69">
        <f>AFWRKACT!G17/$D17</f>
        <v>0.011871211524836653</v>
      </c>
      <c r="H17" s="69">
        <f>AFWRKACT!H17/$D17</f>
        <v>0.01716130048020153</v>
      </c>
      <c r="I17" s="69">
        <f>AFWRKACT!I17/$D17</f>
        <v>0.008076832244351727</v>
      </c>
      <c r="J17" s="69">
        <f>AFWRKACT!J17/$D17</f>
        <v>0.10948594820121231</v>
      </c>
      <c r="K17" s="69">
        <f>AFWRKACT!K17/$D17</f>
        <v>0.02048335038967173</v>
      </c>
      <c r="L17" s="69">
        <f>AFWRKACT!L17/$D17</f>
        <v>0.0835708100448713</v>
      </c>
      <c r="M17" s="69">
        <f>AFWRKACT!M17/$D17</f>
        <v>0.0031016295363300007</v>
      </c>
      <c r="N17" s="69">
        <f>AFWRKACT!N17/$D17</f>
        <v>0.01716130048020153</v>
      </c>
      <c r="O17" s="69">
        <f>AFWRKACT!O17/$D17</f>
        <v>0.03529874832716681</v>
      </c>
      <c r="P17" s="69">
        <f>AFWRKACT!P17/$D17</f>
        <v>0.0031016295363300007</v>
      </c>
      <c r="Q17" s="69">
        <f>AFWRKACT!Q17/$D17</f>
        <v>0.0031016295363300007</v>
      </c>
      <c r="R17" s="69">
        <f>AFWRKACT!R17/$D17</f>
        <v>0.0033063055971030465</v>
      </c>
    </row>
    <row r="18" spans="1:18" ht="12.75">
      <c r="A18" s="117"/>
      <c r="B18" s="21">
        <f>AFWRKACT!B18</f>
        <v>0</v>
      </c>
      <c r="C18" s="165">
        <f>AFWRKACT!C18</f>
        <v>0</v>
      </c>
      <c r="D18" s="165">
        <f>AFWRKACT!D18</f>
        <v>0</v>
      </c>
      <c r="E18" s="69"/>
      <c r="F18" s="69"/>
      <c r="G18" s="69"/>
      <c r="H18" s="69"/>
      <c r="I18" s="69"/>
      <c r="J18" s="69"/>
      <c r="K18" s="69"/>
      <c r="L18" s="69"/>
      <c r="M18" s="69"/>
      <c r="N18" s="69"/>
      <c r="O18" s="69"/>
      <c r="P18" s="69"/>
      <c r="Q18" s="69"/>
      <c r="R18" s="69"/>
    </row>
    <row r="19" spans="1:18" ht="12.75">
      <c r="A19" s="117" t="s">
        <v>17</v>
      </c>
      <c r="B19" s="21">
        <f>AFWRKACT!B19</f>
        <v>12086</v>
      </c>
      <c r="C19" s="165">
        <f>AFWRKACT!C19</f>
        <v>6376</v>
      </c>
      <c r="D19" s="165">
        <f>AFWRKACT!D19</f>
        <v>2281</v>
      </c>
      <c r="E19" s="69">
        <f>AFWRKACT!E19/$D19</f>
        <v>0.5085488820692678</v>
      </c>
      <c r="F19" s="69">
        <f>AFWRKACT!F19/$D19</f>
        <v>0</v>
      </c>
      <c r="G19" s="69">
        <f>AFWRKACT!G19/$D19</f>
        <v>0.03156510302498904</v>
      </c>
      <c r="H19" s="69">
        <f>AFWRKACT!H19/$D19</f>
        <v>0.09995615957913195</v>
      </c>
      <c r="I19" s="69">
        <f>AFWRKACT!I19/$D19</f>
        <v>0.008329679964927663</v>
      </c>
      <c r="J19" s="69">
        <f>AFWRKACT!J19/$D19</f>
        <v>0.1179307321350285</v>
      </c>
      <c r="K19" s="69">
        <f>AFWRKACT!K19/$D19</f>
        <v>0.16703200350723366</v>
      </c>
      <c r="L19" s="69">
        <f>AFWRKACT!L19/$D19</f>
        <v>0.21525646646207802</v>
      </c>
      <c r="M19" s="69">
        <f>AFWRKACT!M19/$D19</f>
        <v>0</v>
      </c>
      <c r="N19" s="69">
        <f>AFWRKACT!N19/$D19</f>
        <v>0.06006137658921526</v>
      </c>
      <c r="O19" s="69">
        <f>AFWRKACT!O19/$D19</f>
        <v>0.09688733011836914</v>
      </c>
      <c r="P19" s="69">
        <f>AFWRKACT!P19/$D19</f>
        <v>0</v>
      </c>
      <c r="Q19" s="69">
        <f>AFWRKACT!Q19/$D19</f>
        <v>0</v>
      </c>
      <c r="R19" s="69">
        <f>AFWRKACT!R19/$D19</f>
        <v>0</v>
      </c>
    </row>
    <row r="20" spans="1:18" ht="12.75">
      <c r="A20" s="117" t="s">
        <v>18</v>
      </c>
      <c r="B20" s="21">
        <f>AFWRKACT!B20</f>
        <v>23685</v>
      </c>
      <c r="C20" s="165">
        <f>AFWRKACT!C20</f>
        <v>12873</v>
      </c>
      <c r="D20" s="165">
        <f>AFWRKACT!D20</f>
        <v>3391</v>
      </c>
      <c r="E20" s="69">
        <f>AFWRKACT!E20/$D20</f>
        <v>0.8156885874373341</v>
      </c>
      <c r="F20" s="69">
        <f>AFWRKACT!F20/$D20</f>
        <v>0.0460041285756414</v>
      </c>
      <c r="G20" s="69">
        <f>AFWRKACT!G20/$D20</f>
        <v>0.007962253022707167</v>
      </c>
      <c r="H20" s="69">
        <f>AFWRKACT!H20/$D20</f>
        <v>0</v>
      </c>
      <c r="I20" s="69">
        <f>AFWRKACT!I20/$D20</f>
        <v>0.005308168681804777</v>
      </c>
      <c r="J20" s="69">
        <f>AFWRKACT!J20/$D20</f>
        <v>0.060749041580654674</v>
      </c>
      <c r="K20" s="69">
        <f>AFWRKACT!K20/$D20</f>
        <v>0.003538779121203185</v>
      </c>
      <c r="L20" s="69">
        <f>AFWRKACT!L20/$D20</f>
        <v>0.15364199351223828</v>
      </c>
      <c r="M20" s="69">
        <f>AFWRKACT!M20/$D20</f>
        <v>0.01032143910350929</v>
      </c>
      <c r="N20" s="69">
        <f>AFWRKACT!N20/$D20</f>
        <v>0.047773518136243</v>
      </c>
      <c r="O20" s="69">
        <f>AFWRKACT!O20/$D20</f>
        <v>0.007667354762606901</v>
      </c>
      <c r="P20" s="69">
        <f>AFWRKACT!P20/$D20</f>
        <v>0</v>
      </c>
      <c r="Q20" s="69">
        <f>AFWRKACT!Q20/$D20</f>
        <v>0</v>
      </c>
      <c r="R20" s="69">
        <f>AFWRKACT!R20/$D20</f>
        <v>0.12238277794161015</v>
      </c>
    </row>
    <row r="21" spans="1:18" ht="12.75">
      <c r="A21" s="117" t="s">
        <v>19</v>
      </c>
      <c r="B21" s="21">
        <f>AFWRKACT!B21</f>
        <v>5469</v>
      </c>
      <c r="C21" s="165">
        <f>AFWRKACT!C21</f>
        <v>2133</v>
      </c>
      <c r="D21" s="165">
        <f>AFWRKACT!D21</f>
        <v>549</v>
      </c>
      <c r="E21" s="69">
        <f>AFWRKACT!E21/$D21</f>
        <v>0.5974499089253188</v>
      </c>
      <c r="F21" s="69">
        <f>AFWRKACT!F21/$D21</f>
        <v>0</v>
      </c>
      <c r="G21" s="69">
        <f>AFWRKACT!G21/$D21</f>
        <v>0</v>
      </c>
      <c r="H21" s="69">
        <f>AFWRKACT!H21/$D21</f>
        <v>0.4116575591985428</v>
      </c>
      <c r="I21" s="69">
        <f>AFWRKACT!I21/$D21</f>
        <v>0</v>
      </c>
      <c r="J21" s="69">
        <f>AFWRKACT!J21/$D21</f>
        <v>0</v>
      </c>
      <c r="K21" s="69">
        <f>AFWRKACT!K21/$D21</f>
        <v>0</v>
      </c>
      <c r="L21" s="69">
        <f>AFWRKACT!L21/$D21</f>
        <v>0</v>
      </c>
      <c r="M21" s="69">
        <f>AFWRKACT!M21/$D21</f>
        <v>0</v>
      </c>
      <c r="N21" s="69">
        <f>AFWRKACT!N21/$D21</f>
        <v>0.007285974499089253</v>
      </c>
      <c r="O21" s="69">
        <f>AFWRKACT!O21/$D21</f>
        <v>0.018214936247723135</v>
      </c>
      <c r="P21" s="69">
        <f>AFWRKACT!P21/$D21</f>
        <v>0</v>
      </c>
      <c r="Q21" s="69">
        <f>AFWRKACT!Q21/$D21</f>
        <v>0.0018214936247723133</v>
      </c>
      <c r="R21" s="69">
        <f>AFWRKACT!R21/$D21</f>
        <v>0</v>
      </c>
    </row>
    <row r="22" spans="1:18" ht="12.75">
      <c r="A22" s="117" t="s">
        <v>20</v>
      </c>
      <c r="B22" s="21">
        <f>AFWRKACT!B22</f>
        <v>16158</v>
      </c>
      <c r="C22" s="165">
        <f>AFWRKACT!C22</f>
        <v>9599</v>
      </c>
      <c r="D22" s="165">
        <f>AFWRKACT!D22</f>
        <v>1563</v>
      </c>
      <c r="E22" s="69">
        <f>AFWRKACT!E22/$D22</f>
        <v>0.8406909788867563</v>
      </c>
      <c r="F22" s="69">
        <f>AFWRKACT!F22/$D22</f>
        <v>0</v>
      </c>
      <c r="G22" s="69">
        <f>AFWRKACT!G22/$D22</f>
        <v>0</v>
      </c>
      <c r="H22" s="69">
        <f>AFWRKACT!H22/$D22</f>
        <v>0.03262955854126679</v>
      </c>
      <c r="I22" s="69">
        <f>AFWRKACT!I22/$D22</f>
        <v>0.005758157389635317</v>
      </c>
      <c r="J22" s="69">
        <f>AFWRKACT!J22/$D22</f>
        <v>0.09660908509277032</v>
      </c>
      <c r="K22" s="69">
        <f>AFWRKACT!K22/$D22</f>
        <v>0</v>
      </c>
      <c r="L22" s="69">
        <f>AFWRKACT!L22/$D22</f>
        <v>0.04926423544465771</v>
      </c>
      <c r="M22" s="69">
        <f>AFWRKACT!M22/$D22</f>
        <v>0</v>
      </c>
      <c r="N22" s="69">
        <f>AFWRKACT!N22/$D22</f>
        <v>0.014075495841330775</v>
      </c>
      <c r="O22" s="69">
        <f>AFWRKACT!O22/$D22</f>
        <v>0</v>
      </c>
      <c r="P22" s="69">
        <f>AFWRKACT!P22/$D22</f>
        <v>0</v>
      </c>
      <c r="Q22" s="69">
        <f>AFWRKACT!Q22/$D22</f>
        <v>0</v>
      </c>
      <c r="R22" s="69">
        <f>AFWRKACT!R22/$D22</f>
        <v>0.02495201535508637</v>
      </c>
    </row>
    <row r="23" spans="1:18" ht="12.75">
      <c r="A23" s="117" t="s">
        <v>21</v>
      </c>
      <c r="B23" s="21">
        <f>AFWRKACT!B23</f>
        <v>59013</v>
      </c>
      <c r="C23" s="165">
        <f>AFWRKACT!C23</f>
        <v>18729</v>
      </c>
      <c r="D23" s="165">
        <f>AFWRKACT!D23</f>
        <v>5991</v>
      </c>
      <c r="E23" s="69">
        <f>AFWRKACT!E23/$D23</f>
        <v>0.4386579869804707</v>
      </c>
      <c r="F23" s="69">
        <f>AFWRKACT!F23/$D23</f>
        <v>0.009013520280420632</v>
      </c>
      <c r="G23" s="69">
        <f>AFWRKACT!G23/$D23</f>
        <v>0.01786012351861125</v>
      </c>
      <c r="H23" s="69">
        <f>AFWRKACT!H23/$D23</f>
        <v>0.07093974294775497</v>
      </c>
      <c r="I23" s="69">
        <f>AFWRKACT!I23/$D23</f>
        <v>0</v>
      </c>
      <c r="J23" s="69">
        <f>AFWRKACT!J23/$D23</f>
        <v>0.21465531630779502</v>
      </c>
      <c r="K23" s="69">
        <f>AFWRKACT!K23/$D23</f>
        <v>0.10048405942246703</v>
      </c>
      <c r="L23" s="69">
        <f>AFWRKACT!L23/$D23</f>
        <v>0.25187781672508763</v>
      </c>
      <c r="M23" s="69">
        <f>AFWRKACT!M23/$D23</f>
        <v>0.01185110999833083</v>
      </c>
      <c r="N23" s="69">
        <f>AFWRKACT!N23/$D23</f>
        <v>0.03321649140377232</v>
      </c>
      <c r="O23" s="69">
        <f>AFWRKACT!O23/$D23</f>
        <v>0.10198631280253714</v>
      </c>
      <c r="P23" s="69">
        <f>AFWRKACT!P23/$D23</f>
        <v>0</v>
      </c>
      <c r="Q23" s="69">
        <f>AFWRKACT!Q23/$D23</f>
        <v>0</v>
      </c>
      <c r="R23" s="69">
        <f>AFWRKACT!R23/$D23</f>
        <v>0</v>
      </c>
    </row>
    <row r="24" spans="1:18" ht="12.75">
      <c r="A24" s="117"/>
      <c r="B24" s="21">
        <f>AFWRKACT!B24</f>
        <v>0</v>
      </c>
      <c r="C24" s="165">
        <f>AFWRKACT!C24</f>
        <v>0</v>
      </c>
      <c r="D24" s="165">
        <f>AFWRKACT!D24</f>
        <v>0</v>
      </c>
      <c r="E24" s="69"/>
      <c r="F24" s="69"/>
      <c r="G24" s="69"/>
      <c r="H24" s="69"/>
      <c r="I24" s="69"/>
      <c r="J24" s="69"/>
      <c r="K24" s="69"/>
      <c r="L24" s="69"/>
      <c r="M24" s="69"/>
      <c r="N24" s="69"/>
      <c r="O24" s="69"/>
      <c r="P24" s="69"/>
      <c r="Q24" s="69"/>
      <c r="R24" s="69"/>
    </row>
    <row r="25" spans="1:18" ht="12.75">
      <c r="A25" s="117" t="s">
        <v>23</v>
      </c>
      <c r="B25" s="21">
        <f>AFWRKACT!B25</f>
        <v>53678</v>
      </c>
      <c r="C25" s="165">
        <f>AFWRKACT!C25</f>
        <v>26212</v>
      </c>
      <c r="D25" s="165">
        <f>AFWRKACT!D25</f>
        <v>2172</v>
      </c>
      <c r="E25" s="69">
        <f>AFWRKACT!E25/$D25</f>
        <v>0.47605893186003684</v>
      </c>
      <c r="F25" s="69">
        <f>AFWRKACT!F25/$D25</f>
        <v>0.001841620626151013</v>
      </c>
      <c r="G25" s="69">
        <f>AFWRKACT!G25/$D25</f>
        <v>0.0032228360957642726</v>
      </c>
      <c r="H25" s="69">
        <f>AFWRKACT!H25/$D25</f>
        <v>0.058931860036832415</v>
      </c>
      <c r="I25" s="69">
        <f>AFWRKACT!I25/$D25</f>
        <v>0.019337016574585635</v>
      </c>
      <c r="J25" s="69">
        <f>AFWRKACT!J25/$D25</f>
        <v>0.046500920810313075</v>
      </c>
      <c r="K25" s="69">
        <f>AFWRKACT!K25/$D25</f>
        <v>0.07596685082872928</v>
      </c>
      <c r="L25" s="69">
        <f>AFWRKACT!L25/$D25</f>
        <v>0.38029465930018413</v>
      </c>
      <c r="M25" s="69">
        <f>AFWRKACT!M25/$D25</f>
        <v>0.0009208103130755065</v>
      </c>
      <c r="N25" s="69">
        <f>AFWRKACT!N25/$D25</f>
        <v>0.0009208103130755065</v>
      </c>
      <c r="O25" s="69">
        <f>AFWRKACT!O25/$D25</f>
        <v>0.04696132596685083</v>
      </c>
      <c r="P25" s="69">
        <f>AFWRKACT!P25/$D25</f>
        <v>0.00046040515653775324</v>
      </c>
      <c r="Q25" s="69">
        <f>AFWRKACT!Q25/$D25</f>
        <v>0</v>
      </c>
      <c r="R25" s="69">
        <f>AFWRKACT!R25/$D25</f>
        <v>0.01703499079189687</v>
      </c>
    </row>
    <row r="26" spans="1:18" ht="12.75">
      <c r="A26" s="117" t="s">
        <v>24</v>
      </c>
      <c r="B26" s="170" t="s">
        <v>101</v>
      </c>
      <c r="C26" s="181" t="s">
        <v>101</v>
      </c>
      <c r="D26" s="181" t="s">
        <v>101</v>
      </c>
      <c r="E26" s="69" t="s">
        <v>101</v>
      </c>
      <c r="F26" s="69" t="s">
        <v>101</v>
      </c>
      <c r="G26" s="69" t="s">
        <v>101</v>
      </c>
      <c r="H26" s="69" t="s">
        <v>101</v>
      </c>
      <c r="I26" s="69" t="s">
        <v>101</v>
      </c>
      <c r="J26" s="69" t="s">
        <v>101</v>
      </c>
      <c r="K26" s="69" t="s">
        <v>101</v>
      </c>
      <c r="L26" s="69" t="s">
        <v>101</v>
      </c>
      <c r="M26" s="69" t="s">
        <v>101</v>
      </c>
      <c r="N26" s="69" t="s">
        <v>101</v>
      </c>
      <c r="O26" s="69" t="s">
        <v>101</v>
      </c>
      <c r="P26" s="69" t="s">
        <v>101</v>
      </c>
      <c r="Q26" s="69" t="s">
        <v>101</v>
      </c>
      <c r="R26" s="69" t="s">
        <v>101</v>
      </c>
    </row>
    <row r="27" spans="1:18" ht="12.75">
      <c r="A27" s="117" t="s">
        <v>25</v>
      </c>
      <c r="B27" s="21">
        <f>AFWRKACT!B27</f>
        <v>11128</v>
      </c>
      <c r="C27" s="165">
        <f>AFWRKACT!C27</f>
        <v>5695</v>
      </c>
      <c r="D27" s="165">
        <f>AFWRKACT!D27</f>
        <v>3369</v>
      </c>
      <c r="E27" s="69">
        <f>AFWRKACT!E27/$D27</f>
        <v>0.8414959928762245</v>
      </c>
      <c r="F27" s="69">
        <f>AFWRKACT!F27/$D27</f>
        <v>0</v>
      </c>
      <c r="G27" s="69">
        <f>AFWRKACT!G27/$D27</f>
        <v>0</v>
      </c>
      <c r="H27" s="69">
        <f>AFWRKACT!H27/$D27</f>
        <v>0.3407539329177798</v>
      </c>
      <c r="I27" s="69">
        <f>AFWRKACT!I27/$D27</f>
        <v>0.0008904719501335708</v>
      </c>
      <c r="J27" s="69">
        <f>AFWRKACT!J27/$D27</f>
        <v>0.16711190264173345</v>
      </c>
      <c r="K27" s="69">
        <f>AFWRKACT!K27/$D27</f>
        <v>0.0011872959335114278</v>
      </c>
      <c r="L27" s="69">
        <f>AFWRKACT!L27/$D27</f>
        <v>0.10566933808251706</v>
      </c>
      <c r="M27" s="69">
        <f>AFWRKACT!M27/$D27</f>
        <v>0.008607895517957851</v>
      </c>
      <c r="N27" s="69">
        <f>AFWRKACT!N27/$D27</f>
        <v>0.004749183734045711</v>
      </c>
      <c r="O27" s="69">
        <f>AFWRKACT!O27/$D27</f>
        <v>0.004155535767289997</v>
      </c>
      <c r="P27" s="69">
        <f>AFWRKACT!P27/$D27</f>
        <v>0</v>
      </c>
      <c r="Q27" s="69">
        <f>AFWRKACT!Q27/$D27</f>
        <v>0.0005936479667557139</v>
      </c>
      <c r="R27" s="69">
        <f>AFWRKACT!R27/$D27</f>
        <v>0</v>
      </c>
    </row>
    <row r="28" spans="1:18" ht="12.75">
      <c r="A28" s="117" t="s">
        <v>26</v>
      </c>
      <c r="B28" s="21">
        <f>AFWRKACT!B28</f>
        <v>1369</v>
      </c>
      <c r="C28" s="165">
        <f>AFWRKACT!C28</f>
        <v>344</v>
      </c>
      <c r="D28" s="165">
        <f>AFWRKACT!D28</f>
        <v>145</v>
      </c>
      <c r="E28" s="69">
        <f>AFWRKACT!E28/$D28</f>
        <v>0.43448275862068964</v>
      </c>
      <c r="F28" s="69">
        <f>AFWRKACT!F28/$D28</f>
        <v>0.006896551724137931</v>
      </c>
      <c r="G28" s="69">
        <f>AFWRKACT!G28/$D28</f>
        <v>0.006896551724137931</v>
      </c>
      <c r="H28" s="69">
        <f>AFWRKACT!H28/$D28</f>
        <v>0.05517241379310345</v>
      </c>
      <c r="I28" s="69">
        <f>AFWRKACT!I28/$D28</f>
        <v>0</v>
      </c>
      <c r="J28" s="69">
        <f>AFWRKACT!J28/$D28</f>
        <v>0.4896551724137931</v>
      </c>
      <c r="K28" s="69">
        <f>AFWRKACT!K28/$D28</f>
        <v>0.09655172413793103</v>
      </c>
      <c r="L28" s="69">
        <f>AFWRKACT!L28/$D28</f>
        <v>0.3793103448275862</v>
      </c>
      <c r="M28" s="69">
        <f>AFWRKACT!M28/$D28</f>
        <v>0</v>
      </c>
      <c r="N28" s="69">
        <f>AFWRKACT!N28/$D28</f>
        <v>0</v>
      </c>
      <c r="O28" s="69">
        <f>AFWRKACT!O28/$D28</f>
        <v>0.013793103448275862</v>
      </c>
      <c r="P28" s="69">
        <f>AFWRKACT!P28/$D28</f>
        <v>0</v>
      </c>
      <c r="Q28" s="69">
        <f>AFWRKACT!Q28/$D28</f>
        <v>0</v>
      </c>
      <c r="R28" s="69">
        <f>AFWRKACT!R28/$D28</f>
        <v>0.12413793103448276</v>
      </c>
    </row>
    <row r="29" spans="1:18" ht="12.75">
      <c r="A29" s="117" t="s">
        <v>27</v>
      </c>
      <c r="B29" s="21">
        <f>AFWRKACT!B29</f>
        <v>48091</v>
      </c>
      <c r="C29" s="165">
        <f>AFWRKACT!C29</f>
        <v>19199</v>
      </c>
      <c r="D29" s="165">
        <f>AFWRKACT!D29</f>
        <v>11232</v>
      </c>
      <c r="E29" s="69">
        <f>AFWRKACT!E29/$D29</f>
        <v>0.6446759259259259</v>
      </c>
      <c r="F29" s="69">
        <f>AFWRKACT!F29/$D29</f>
        <v>0</v>
      </c>
      <c r="G29" s="69">
        <f>AFWRKACT!G29/$D29</f>
        <v>0</v>
      </c>
      <c r="H29" s="69">
        <f>AFWRKACT!H29/$D29</f>
        <v>0.14912749287749288</v>
      </c>
      <c r="I29" s="69">
        <f>AFWRKACT!I29/$D29</f>
        <v>0</v>
      </c>
      <c r="J29" s="69">
        <f>AFWRKACT!J29/$D29</f>
        <v>0.01023860398860399</v>
      </c>
      <c r="K29" s="69">
        <f>AFWRKACT!K29/$D29</f>
        <v>0.029736467236467237</v>
      </c>
      <c r="L29" s="69">
        <f>AFWRKACT!L29/$D29</f>
        <v>0.23112535612535612</v>
      </c>
      <c r="M29" s="69">
        <f>AFWRKACT!M29/$D29</f>
        <v>0.016025641025641024</v>
      </c>
      <c r="N29" s="69">
        <f>AFWRKACT!N29/$D29</f>
        <v>0.029914529914529916</v>
      </c>
      <c r="O29" s="69">
        <f>AFWRKACT!O29/$D29</f>
        <v>0.002938034188034188</v>
      </c>
      <c r="P29" s="69">
        <f>AFWRKACT!P29/$D29</f>
        <v>0</v>
      </c>
      <c r="Q29" s="69">
        <f>AFWRKACT!Q29/$D29</f>
        <v>0</v>
      </c>
      <c r="R29" s="69">
        <f>AFWRKACT!R29/$D29</f>
        <v>0.1063034188034188</v>
      </c>
    </row>
    <row r="30" spans="1:18" ht="12.75">
      <c r="A30" s="117"/>
      <c r="B30" s="21">
        <f>AFWRKACT!B30</f>
        <v>0</v>
      </c>
      <c r="C30" s="165">
        <f>AFWRKACT!C30</f>
        <v>0</v>
      </c>
      <c r="D30" s="165">
        <f>AFWRKACT!D30</f>
        <v>0</v>
      </c>
      <c r="E30" s="69"/>
      <c r="F30" s="69"/>
      <c r="G30" s="69"/>
      <c r="H30" s="69"/>
      <c r="I30" s="69"/>
      <c r="J30" s="69"/>
      <c r="K30" s="69"/>
      <c r="L30" s="69"/>
      <c r="M30" s="69"/>
      <c r="N30" s="69"/>
      <c r="O30" s="69"/>
      <c r="P30" s="69"/>
      <c r="Q30" s="69"/>
      <c r="R30" s="69"/>
    </row>
    <row r="31" spans="1:18" ht="12.75">
      <c r="A31" s="117" t="s">
        <v>28</v>
      </c>
      <c r="B31" s="21">
        <f>AFWRKACT!B31</f>
        <v>49265</v>
      </c>
      <c r="C31" s="165">
        <f>AFWRKACT!C31</f>
        <v>29991</v>
      </c>
      <c r="D31" s="165">
        <f>AFWRKACT!D31</f>
        <v>17545</v>
      </c>
      <c r="E31" s="69">
        <f>AFWRKACT!E31/$D31</f>
        <v>0.8871473354231975</v>
      </c>
      <c r="F31" s="69">
        <f>AFWRKACT!F31/$D31</f>
        <v>0.005129666571672842</v>
      </c>
      <c r="G31" s="69">
        <f>AFWRKACT!G31/$D31</f>
        <v>0</v>
      </c>
      <c r="H31" s="69">
        <f>AFWRKACT!H31/$D31</f>
        <v>0.007352522086064406</v>
      </c>
      <c r="I31" s="69">
        <f>AFWRKACT!I31/$D31</f>
        <v>0.0008549444286121402</v>
      </c>
      <c r="J31" s="69">
        <f>AFWRKACT!J31/$D31</f>
        <v>0.05089769165004275</v>
      </c>
      <c r="K31" s="69">
        <f>AFWRKACT!K31/$D31</f>
        <v>0</v>
      </c>
      <c r="L31" s="69">
        <f>AFWRKACT!L31/$D31</f>
        <v>0.01926474779139356</v>
      </c>
      <c r="M31" s="69">
        <f>AFWRKACT!M31/$D31</f>
        <v>0.008891422057566259</v>
      </c>
      <c r="N31" s="69">
        <f>AFWRKACT!N31/$D31</f>
        <v>0.04069535480193787</v>
      </c>
      <c r="O31" s="69">
        <f>AFWRKACT!O31/$D31</f>
        <v>0.020518666286691366</v>
      </c>
      <c r="P31" s="69">
        <f>AFWRKACT!P31/$D31</f>
        <v>0</v>
      </c>
      <c r="Q31" s="69">
        <f>AFWRKACT!Q31/$D31</f>
        <v>0.10401823881447705</v>
      </c>
      <c r="R31" s="69">
        <f>AFWRKACT!R31/$D31</f>
        <v>0</v>
      </c>
    </row>
    <row r="32" spans="1:18" ht="12.75">
      <c r="A32" s="117" t="s">
        <v>29</v>
      </c>
      <c r="B32" s="21">
        <f>AFWRKACT!B32</f>
        <v>20154</v>
      </c>
      <c r="C32" s="165">
        <f>AFWRKACT!C32</f>
        <v>13546</v>
      </c>
      <c r="D32" s="165">
        <f>AFWRKACT!D32</f>
        <v>6931</v>
      </c>
      <c r="E32" s="69">
        <f>AFWRKACT!E32/$D32</f>
        <v>0.917616505554754</v>
      </c>
      <c r="F32" s="69">
        <f>AFWRKACT!F32/$D32</f>
        <v>0.007935362862501804</v>
      </c>
      <c r="G32" s="69">
        <f>AFWRKACT!G32/$D32</f>
        <v>0</v>
      </c>
      <c r="H32" s="69">
        <f>AFWRKACT!H32/$D32</f>
        <v>0.005049776367046602</v>
      </c>
      <c r="I32" s="69">
        <f>AFWRKACT!I32/$D32</f>
        <v>0</v>
      </c>
      <c r="J32" s="69">
        <f>AFWRKACT!J32/$D32</f>
        <v>0.017457798297503966</v>
      </c>
      <c r="K32" s="69">
        <f>AFWRKACT!K32/$D32</f>
        <v>0.0011542345981820806</v>
      </c>
      <c r="L32" s="69">
        <f>AFWRKACT!L32/$D32</f>
        <v>0.12999567162025683</v>
      </c>
      <c r="M32" s="69">
        <f>AFWRKACT!M32/$D32</f>
        <v>0</v>
      </c>
      <c r="N32" s="69">
        <f>AFWRKACT!N32/$D32</f>
        <v>0</v>
      </c>
      <c r="O32" s="69">
        <f>AFWRKACT!O32/$D32</f>
        <v>0.042418121483191455</v>
      </c>
      <c r="P32" s="69">
        <f>AFWRKACT!P32/$D32</f>
        <v>0</v>
      </c>
      <c r="Q32" s="69">
        <f>AFWRKACT!Q32/$D32</f>
        <v>0</v>
      </c>
      <c r="R32" s="69">
        <f>AFWRKACT!R32/$D32</f>
        <v>0.049054970422738424</v>
      </c>
    </row>
    <row r="33" spans="1:18" ht="12.75">
      <c r="A33" s="117" t="s">
        <v>30</v>
      </c>
      <c r="B33" s="21">
        <f>AFWRKACT!B33</f>
        <v>13958</v>
      </c>
      <c r="C33" s="165">
        <f>AFWRKACT!C33</f>
        <v>8065</v>
      </c>
      <c r="D33" s="165">
        <f>AFWRKACT!D33</f>
        <v>6847</v>
      </c>
      <c r="E33" s="69">
        <f>AFWRKACT!E33/$D33</f>
        <v>0.3468672411275011</v>
      </c>
      <c r="F33" s="69">
        <f>AFWRKACT!F33/$D33</f>
        <v>0</v>
      </c>
      <c r="G33" s="69">
        <f>AFWRKACT!G33/$D33</f>
        <v>0</v>
      </c>
      <c r="H33" s="69">
        <f>AFWRKACT!H33/$D33</f>
        <v>0.10092011099751716</v>
      </c>
      <c r="I33" s="69">
        <f>AFWRKACT!I33/$D33</f>
        <v>0.0007302468234263181</v>
      </c>
      <c r="J33" s="69">
        <f>AFWRKACT!J33/$D33</f>
        <v>0</v>
      </c>
      <c r="K33" s="69">
        <f>AFWRKACT!K33/$D33</f>
        <v>0.001898641740908427</v>
      </c>
      <c r="L33" s="69">
        <f>AFWRKACT!L33/$D33</f>
        <v>0.01577333138600847</v>
      </c>
      <c r="M33" s="69">
        <f>AFWRKACT!M33/$D33</f>
        <v>0.004673579669928435</v>
      </c>
      <c r="N33" s="69">
        <f>AFWRKACT!N33/$D33</f>
        <v>0.002628888564334745</v>
      </c>
      <c r="O33" s="69">
        <f>AFWRKACT!O33/$D33</f>
        <v>0.04834233971082226</v>
      </c>
      <c r="P33" s="69">
        <f>AFWRKACT!P33/$D33</f>
        <v>0</v>
      </c>
      <c r="Q33" s="69">
        <f>AFWRKACT!Q33/$D33</f>
        <v>0.7036658390536001</v>
      </c>
      <c r="R33" s="69">
        <f>AFWRKACT!R33/$D33</f>
        <v>0</v>
      </c>
    </row>
    <row r="34" spans="1:18" ht="12.75">
      <c r="A34" s="117" t="s">
        <v>31</v>
      </c>
      <c r="B34" s="21">
        <f>AFWRKACT!B34</f>
        <v>34904</v>
      </c>
      <c r="C34" s="165">
        <f>AFWRKACT!C34</f>
        <v>16268</v>
      </c>
      <c r="D34" s="165">
        <f>AFWRKACT!D34</f>
        <v>5391</v>
      </c>
      <c r="E34" s="69">
        <f>AFWRKACT!E34/$D34</f>
        <v>0.4607679465776294</v>
      </c>
      <c r="F34" s="69">
        <f>AFWRKACT!F34/$D34</f>
        <v>0.008347245409015025</v>
      </c>
      <c r="G34" s="69">
        <f>AFWRKACT!G34/$D34</f>
        <v>0</v>
      </c>
      <c r="H34" s="69">
        <f>AFWRKACT!H34/$D34</f>
        <v>0.04897050639955482</v>
      </c>
      <c r="I34" s="69">
        <f>AFWRKACT!I34/$D34</f>
        <v>0.0024114264514932295</v>
      </c>
      <c r="J34" s="69">
        <f>AFWRKACT!J34/$D34</f>
        <v>0.05843071786310518</v>
      </c>
      <c r="K34" s="69">
        <f>AFWRKACT!K34/$D34</f>
        <v>0.1348543869411983</v>
      </c>
      <c r="L34" s="69">
        <f>AFWRKACT!L34/$D34</f>
        <v>0.3904655907994806</v>
      </c>
      <c r="M34" s="69">
        <f>AFWRKACT!M34/$D34</f>
        <v>0.0257837135967353</v>
      </c>
      <c r="N34" s="69">
        <f>AFWRKACT!N34/$D34</f>
        <v>0.013912075681691708</v>
      </c>
      <c r="O34" s="69">
        <f>AFWRKACT!O34/$D34</f>
        <v>0</v>
      </c>
      <c r="P34" s="69">
        <f>AFWRKACT!P34/$D34</f>
        <v>0</v>
      </c>
      <c r="Q34" s="69">
        <f>AFWRKACT!Q34/$D34</f>
        <v>0</v>
      </c>
      <c r="R34" s="69">
        <f>AFWRKACT!R34/$D34</f>
        <v>0.006306807642366908</v>
      </c>
    </row>
    <row r="35" spans="1:18" ht="12.75">
      <c r="A35" s="117" t="s">
        <v>32</v>
      </c>
      <c r="B35" s="21">
        <f>AFWRKACT!B35</f>
        <v>23700</v>
      </c>
      <c r="C35" s="165">
        <f>AFWRKACT!C35</f>
        <v>9189</v>
      </c>
      <c r="D35" s="165">
        <f>AFWRKACT!D35</f>
        <v>3557</v>
      </c>
      <c r="E35" s="69">
        <f>AFWRKACT!E35/$D35</f>
        <v>0.6556086589822885</v>
      </c>
      <c r="F35" s="69">
        <f>AFWRKACT!F35/$D35</f>
        <v>0.0008434073657576609</v>
      </c>
      <c r="G35" s="69">
        <f>AFWRKACT!G35/$D35</f>
        <v>0.003654765251616531</v>
      </c>
      <c r="H35" s="69">
        <f>AFWRKACT!H35/$D35</f>
        <v>0.1793646331177959</v>
      </c>
      <c r="I35" s="69">
        <f>AFWRKACT!I35/$D35</f>
        <v>0.002249086308687096</v>
      </c>
      <c r="J35" s="69">
        <f>AFWRKACT!J35/$D35</f>
        <v>0.051166713522631434</v>
      </c>
      <c r="K35" s="69">
        <f>AFWRKACT!K35/$D35</f>
        <v>0</v>
      </c>
      <c r="L35" s="69">
        <f>AFWRKACT!L35/$D35</f>
        <v>0.20073095305032332</v>
      </c>
      <c r="M35" s="69">
        <f>AFWRKACT!M35/$D35</f>
        <v>0</v>
      </c>
      <c r="N35" s="69">
        <f>AFWRKACT!N35/$D35</f>
        <v>0.001967950520101209</v>
      </c>
      <c r="O35" s="69">
        <f>AFWRKACT!O35/$D35</f>
        <v>0.04413831880798426</v>
      </c>
      <c r="P35" s="69">
        <f>AFWRKACT!P35/$D35</f>
        <v>0</v>
      </c>
      <c r="Q35" s="69">
        <f>AFWRKACT!Q35/$D35</f>
        <v>0</v>
      </c>
      <c r="R35" s="69">
        <f>AFWRKACT!R35/$D35</f>
        <v>0</v>
      </c>
    </row>
    <row r="36" spans="1:18" ht="12.75">
      <c r="A36" s="117"/>
      <c r="B36" s="21">
        <f>AFWRKACT!B36</f>
        <v>0</v>
      </c>
      <c r="C36" s="165">
        <f>AFWRKACT!C36</f>
        <v>0</v>
      </c>
      <c r="D36" s="165">
        <f>AFWRKACT!D36</f>
        <v>0</v>
      </c>
      <c r="E36" s="69"/>
      <c r="F36" s="69"/>
      <c r="G36" s="69"/>
      <c r="H36" s="69"/>
      <c r="I36" s="69"/>
      <c r="J36" s="69"/>
      <c r="K36" s="69"/>
      <c r="L36" s="69"/>
      <c r="M36" s="69"/>
      <c r="N36" s="69"/>
      <c r="O36" s="69"/>
      <c r="P36" s="69"/>
      <c r="Q36" s="69"/>
      <c r="R36" s="69"/>
    </row>
    <row r="37" spans="1:18" ht="12.75">
      <c r="A37" s="117" t="s">
        <v>33</v>
      </c>
      <c r="B37" s="21">
        <f>AFWRKACT!B37</f>
        <v>9692</v>
      </c>
      <c r="C37" s="165">
        <f>AFWRKACT!C37</f>
        <v>7022</v>
      </c>
      <c r="D37" s="165">
        <f>AFWRKACT!D37</f>
        <v>3125</v>
      </c>
      <c r="E37" s="69">
        <f>AFWRKACT!E37/$D37</f>
        <v>0.64224</v>
      </c>
      <c r="F37" s="69">
        <f>AFWRKACT!F37/$D37</f>
        <v>0</v>
      </c>
      <c r="G37" s="69">
        <f>AFWRKACT!G37/$D37</f>
        <v>0</v>
      </c>
      <c r="H37" s="69">
        <f>AFWRKACT!H37/$D37</f>
        <v>0.06208</v>
      </c>
      <c r="I37" s="69">
        <f>AFWRKACT!I37/$D37</f>
        <v>0.00128</v>
      </c>
      <c r="J37" s="69">
        <f>AFWRKACT!J37/$D37</f>
        <v>0.3632</v>
      </c>
      <c r="K37" s="69">
        <f>AFWRKACT!K37/$D37</f>
        <v>0.09984</v>
      </c>
      <c r="L37" s="69">
        <f>AFWRKACT!L37/$D37</f>
        <v>0.04576</v>
      </c>
      <c r="M37" s="69">
        <f>AFWRKACT!M37/$D37</f>
        <v>0.04</v>
      </c>
      <c r="N37" s="69">
        <f>AFWRKACT!N37/$D37</f>
        <v>0.00224</v>
      </c>
      <c r="O37" s="69">
        <f>AFWRKACT!O37/$D37</f>
        <v>0.05984</v>
      </c>
      <c r="P37" s="69">
        <f>AFWRKACT!P37/$D37</f>
        <v>0</v>
      </c>
      <c r="Q37" s="69">
        <f>AFWRKACT!Q37/$D37</f>
        <v>0</v>
      </c>
      <c r="R37" s="69">
        <f>AFWRKACT!R37/$D37</f>
        <v>0</v>
      </c>
    </row>
    <row r="38" spans="1:18" ht="12.75">
      <c r="A38" s="117" t="s">
        <v>34</v>
      </c>
      <c r="B38" s="21">
        <f>AFWRKACT!B38</f>
        <v>27132</v>
      </c>
      <c r="C38" s="165">
        <f>AFWRKACT!C38</f>
        <v>16210</v>
      </c>
      <c r="D38" s="165">
        <f>AFWRKACT!D38</f>
        <v>1345</v>
      </c>
      <c r="E38" s="69">
        <f>AFWRKACT!E38/$D38</f>
        <v>0.5903345724907063</v>
      </c>
      <c r="F38" s="69">
        <f>AFWRKACT!F38/$D38</f>
        <v>0.022304832713754646</v>
      </c>
      <c r="G38" s="69">
        <f>AFWRKACT!G38/$D38</f>
        <v>0.02973977695167286</v>
      </c>
      <c r="H38" s="69">
        <f>AFWRKACT!H38/$D38</f>
        <v>0.012639405204460967</v>
      </c>
      <c r="I38" s="69">
        <f>AFWRKACT!I38/$D38</f>
        <v>0.007434944237918215</v>
      </c>
      <c r="J38" s="69">
        <f>AFWRKACT!J38/$D38</f>
        <v>0.22825278810408922</v>
      </c>
      <c r="K38" s="69">
        <f>AFWRKACT!K38/$D38</f>
        <v>0.002973977695167286</v>
      </c>
      <c r="L38" s="69">
        <f>AFWRKACT!L38/$D38</f>
        <v>0.21263940520446098</v>
      </c>
      <c r="M38" s="69">
        <f>AFWRKACT!M38/$D38</f>
        <v>0</v>
      </c>
      <c r="N38" s="69">
        <f>AFWRKACT!N38/$D38</f>
        <v>0</v>
      </c>
      <c r="O38" s="69">
        <f>AFWRKACT!O38/$D38</f>
        <v>0</v>
      </c>
      <c r="P38" s="69">
        <f>AFWRKACT!P38/$D38</f>
        <v>0</v>
      </c>
      <c r="Q38" s="69">
        <f>AFWRKACT!Q38/$D38</f>
        <v>0</v>
      </c>
      <c r="R38" s="69">
        <f>AFWRKACT!R38/$D38</f>
        <v>0</v>
      </c>
    </row>
    <row r="39" spans="1:18" ht="12.75">
      <c r="A39" s="117" t="s">
        <v>35</v>
      </c>
      <c r="B39" s="21">
        <f>AFWRKACT!B39</f>
        <v>47264</v>
      </c>
      <c r="C39" s="165">
        <f>AFWRKACT!C39</f>
        <v>6947</v>
      </c>
      <c r="D39" s="165">
        <f>AFWRKACT!D39</f>
        <v>4231</v>
      </c>
      <c r="E39" s="69">
        <f>AFWRKACT!E39/$D39</f>
        <v>0.615220987946112</v>
      </c>
      <c r="F39" s="69">
        <f>AFWRKACT!F39/$D39</f>
        <v>0.0068541715906405105</v>
      </c>
      <c r="G39" s="69">
        <f>AFWRKACT!G39/$D39</f>
        <v>0.011344835736232569</v>
      </c>
      <c r="H39" s="69">
        <f>AFWRKACT!H39/$D39</f>
        <v>0</v>
      </c>
      <c r="I39" s="69">
        <f>AFWRKACT!I39/$D39</f>
        <v>0</v>
      </c>
      <c r="J39" s="69">
        <f>AFWRKACT!J39/$D39</f>
        <v>0.06972346962892934</v>
      </c>
      <c r="K39" s="69">
        <f>AFWRKACT!K39/$D39</f>
        <v>0.02647128338454266</v>
      </c>
      <c r="L39" s="69">
        <f>AFWRKACT!L39/$D39</f>
        <v>0.045379342944930276</v>
      </c>
      <c r="M39" s="69">
        <f>AFWRKACT!M39/$D39</f>
        <v>0.11108484991727724</v>
      </c>
      <c r="N39" s="69">
        <f>AFWRKACT!N39/$D39</f>
        <v>0.011344835736232569</v>
      </c>
      <c r="O39" s="69">
        <f>AFWRKACT!O39/$D39</f>
        <v>0.15291893169463483</v>
      </c>
      <c r="P39" s="69">
        <f>AFWRKACT!P39/$D39</f>
        <v>0.0004727014890096904</v>
      </c>
      <c r="Q39" s="69">
        <f>AFWRKACT!Q39/$D39</f>
        <v>0</v>
      </c>
      <c r="R39" s="69">
        <f>AFWRKACT!R39/$D39</f>
        <v>0</v>
      </c>
    </row>
    <row r="40" spans="1:18" ht="12.75">
      <c r="A40" s="117" t="s">
        <v>36</v>
      </c>
      <c r="B40" s="21">
        <f>AFWRKACT!B40</f>
        <v>74337</v>
      </c>
      <c r="C40" s="165">
        <f>AFWRKACT!C40</f>
        <v>41187</v>
      </c>
      <c r="D40" s="165">
        <f>AFWRKACT!D40</f>
        <v>11867</v>
      </c>
      <c r="E40" s="69">
        <f>AFWRKACT!E40/$D40</f>
        <v>0.8982051065981292</v>
      </c>
      <c r="F40" s="69">
        <f>AFWRKACT!F40/$D40</f>
        <v>0</v>
      </c>
      <c r="G40" s="69">
        <f>AFWRKACT!G40/$D40</f>
        <v>0.003623493722086458</v>
      </c>
      <c r="H40" s="69">
        <f>AFWRKACT!H40/$D40</f>
        <v>0.0006741383668998062</v>
      </c>
      <c r="I40" s="69">
        <f>AFWRKACT!I40/$D40</f>
        <v>8.426729586247578E-05</v>
      </c>
      <c r="J40" s="69">
        <f>AFWRKACT!J40/$D40</f>
        <v>0.11215977079295525</v>
      </c>
      <c r="K40" s="69">
        <f>AFWRKACT!K40/$D40</f>
        <v>0</v>
      </c>
      <c r="L40" s="69">
        <f>AFWRKACT!L40/$D40</f>
        <v>0.02528018875874273</v>
      </c>
      <c r="M40" s="69">
        <f>AFWRKACT!M40/$D40</f>
        <v>0.00016853459172495156</v>
      </c>
      <c r="N40" s="69">
        <f>AFWRKACT!N40/$D40</f>
        <v>0.0042976320889862646</v>
      </c>
      <c r="O40" s="69">
        <f>AFWRKACT!O40/$D40</f>
        <v>0.02671273278840482</v>
      </c>
      <c r="P40" s="69">
        <f>AFWRKACT!P40/$D40</f>
        <v>0</v>
      </c>
      <c r="Q40" s="69">
        <f>AFWRKACT!Q40/$D40</f>
        <v>0</v>
      </c>
      <c r="R40" s="69">
        <f>AFWRKACT!R40/$D40</f>
        <v>0</v>
      </c>
    </row>
    <row r="41" spans="1:18" ht="12.75">
      <c r="A41" s="117" t="s">
        <v>37</v>
      </c>
      <c r="B41" s="21">
        <f>AFWRKACT!B41</f>
        <v>35859</v>
      </c>
      <c r="C41" s="165">
        <f>AFWRKACT!C41</f>
        <v>21675</v>
      </c>
      <c r="D41" s="165">
        <f>AFWRKACT!D41</f>
        <v>8754</v>
      </c>
      <c r="E41" s="69">
        <f>AFWRKACT!E41/$D41</f>
        <v>0.477039067854695</v>
      </c>
      <c r="F41" s="69">
        <f>AFWRKACT!F41/$D41</f>
        <v>0</v>
      </c>
      <c r="G41" s="69">
        <f>AFWRKACT!G41/$D41</f>
        <v>0</v>
      </c>
      <c r="H41" s="69">
        <f>AFWRKACT!H41/$D41</f>
        <v>0.0001142334932602239</v>
      </c>
      <c r="I41" s="69">
        <f>AFWRKACT!I41/$D41</f>
        <v>0</v>
      </c>
      <c r="J41" s="69">
        <f>AFWRKACT!J41/$D41</f>
        <v>0.37868403015764224</v>
      </c>
      <c r="K41" s="69">
        <f>AFWRKACT!K41/$D41</f>
        <v>0.003427004797806717</v>
      </c>
      <c r="L41" s="69">
        <f>AFWRKACT!L41/$D41</f>
        <v>0.07665067397761023</v>
      </c>
      <c r="M41" s="69">
        <f>AFWRKACT!M41/$D41</f>
        <v>0.0005711674663011195</v>
      </c>
      <c r="N41" s="69">
        <f>AFWRKACT!N41/$D41</f>
        <v>0.0363262508567512</v>
      </c>
      <c r="O41" s="69">
        <f>AFWRKACT!O41/$D41</f>
        <v>0.2031071510166781</v>
      </c>
      <c r="P41" s="69">
        <f>AFWRKACT!P41/$D41</f>
        <v>0</v>
      </c>
      <c r="Q41" s="69">
        <f>AFWRKACT!Q41/$D41</f>
        <v>0.21098926205163354</v>
      </c>
      <c r="R41" s="69">
        <f>AFWRKACT!R41/$D41</f>
        <v>0</v>
      </c>
    </row>
    <row r="42" spans="1:18" ht="12.75">
      <c r="A42" s="117"/>
      <c r="B42" s="21">
        <f>AFWRKACT!B42</f>
        <v>0</v>
      </c>
      <c r="C42" s="165">
        <f>AFWRKACT!C42</f>
        <v>0</v>
      </c>
      <c r="D42" s="165">
        <f>AFWRKACT!D42</f>
        <v>0</v>
      </c>
      <c r="E42" s="69"/>
      <c r="F42" s="69"/>
      <c r="G42" s="69"/>
      <c r="H42" s="69"/>
      <c r="I42" s="69"/>
      <c r="J42" s="69"/>
      <c r="K42" s="69"/>
      <c r="L42" s="69"/>
      <c r="M42" s="69"/>
      <c r="N42" s="69"/>
      <c r="O42" s="69"/>
      <c r="P42" s="69"/>
      <c r="Q42" s="69"/>
      <c r="R42" s="69"/>
    </row>
    <row r="43" spans="1:18" ht="12.75">
      <c r="A43" s="117" t="s">
        <v>38</v>
      </c>
      <c r="B43" s="21">
        <f>AFWRKACT!B43</f>
        <v>17613</v>
      </c>
      <c r="C43" s="165">
        <f>AFWRKACT!C43</f>
        <v>7401</v>
      </c>
      <c r="D43" s="165">
        <f>AFWRKACT!D43</f>
        <v>1371</v>
      </c>
      <c r="E43" s="69">
        <f>AFWRKACT!E43/$D43</f>
        <v>0.5587162654996353</v>
      </c>
      <c r="F43" s="69">
        <f>AFWRKACT!F43/$D43</f>
        <v>0</v>
      </c>
      <c r="G43" s="69">
        <f>AFWRKACT!G43/$D43</f>
        <v>0</v>
      </c>
      <c r="H43" s="69">
        <f>AFWRKACT!H43/$D43</f>
        <v>0.1174325309992706</v>
      </c>
      <c r="I43" s="69">
        <f>AFWRKACT!I43/$D43</f>
        <v>0.00437636761487965</v>
      </c>
      <c r="J43" s="69">
        <f>AFWRKACT!J43/$D43</f>
        <v>0.09190371991247265</v>
      </c>
      <c r="K43" s="69">
        <f>AFWRKACT!K43/$D43</f>
        <v>0.08096280087527352</v>
      </c>
      <c r="L43" s="69">
        <f>AFWRKACT!L43/$D43</f>
        <v>0.19183078045222465</v>
      </c>
      <c r="M43" s="69">
        <f>AFWRKACT!M43/$D43</f>
        <v>0.00437636761487965</v>
      </c>
      <c r="N43" s="69">
        <f>AFWRKACT!N43/$D43</f>
        <v>0.014587892049598834</v>
      </c>
      <c r="O43" s="69">
        <f>AFWRKACT!O43/$D43</f>
        <v>0.023340627279358133</v>
      </c>
      <c r="P43" s="69">
        <f>AFWRKACT!P43/$D43</f>
        <v>0</v>
      </c>
      <c r="Q43" s="69">
        <f>AFWRKACT!Q43/$D43</f>
        <v>0</v>
      </c>
      <c r="R43" s="69">
        <f>AFWRKACT!R43/$D43</f>
        <v>0</v>
      </c>
    </row>
    <row r="44" spans="1:18" ht="12.75">
      <c r="A44" s="117" t="s">
        <v>39</v>
      </c>
      <c r="B44" s="21">
        <f>AFWRKACT!B44</f>
        <v>45001</v>
      </c>
      <c r="C44" s="165">
        <f>AFWRKACT!C44</f>
        <v>28341</v>
      </c>
      <c r="D44" s="165">
        <f>AFWRKACT!D44</f>
        <v>7169</v>
      </c>
      <c r="E44" s="69">
        <f>AFWRKACT!E44/$D44</f>
        <v>0.8510252475938067</v>
      </c>
      <c r="F44" s="69">
        <f>AFWRKACT!F44/$D44</f>
        <v>0</v>
      </c>
      <c r="G44" s="69">
        <f>AFWRKACT!G44/$D44</f>
        <v>0</v>
      </c>
      <c r="H44" s="69">
        <f>AFWRKACT!H44/$D44</f>
        <v>0.027758404240479845</v>
      </c>
      <c r="I44" s="69">
        <f>AFWRKACT!I44/$D44</f>
        <v>0.0033477472450829963</v>
      </c>
      <c r="J44" s="69">
        <f>AFWRKACT!J44/$D44</f>
        <v>0.04700795089970707</v>
      </c>
      <c r="K44" s="69">
        <f>AFWRKACT!K44/$D44</f>
        <v>0</v>
      </c>
      <c r="L44" s="69">
        <f>AFWRKACT!L44/$D44</f>
        <v>0</v>
      </c>
      <c r="M44" s="69">
        <f>AFWRKACT!M44/$D44</f>
        <v>0</v>
      </c>
      <c r="N44" s="69">
        <f>AFWRKACT!N44/$D44</f>
        <v>0.07504533407727716</v>
      </c>
      <c r="O44" s="69">
        <f>AFWRKACT!O44/$D44</f>
        <v>0.05733017157204631</v>
      </c>
      <c r="P44" s="69">
        <f>AFWRKACT!P44/$D44</f>
        <v>0</v>
      </c>
      <c r="Q44" s="69">
        <f>AFWRKACT!Q44/$D44</f>
        <v>0</v>
      </c>
      <c r="R44" s="69">
        <f>AFWRKACT!R44/$D44</f>
        <v>0.060677918817129306</v>
      </c>
    </row>
    <row r="45" spans="1:18" ht="12.75">
      <c r="A45" s="117" t="s">
        <v>40</v>
      </c>
      <c r="B45" s="21">
        <f>AFWRKACT!B45</f>
        <v>5828</v>
      </c>
      <c r="C45" s="165">
        <f>AFWRKACT!C45</f>
        <v>4585</v>
      </c>
      <c r="D45" s="165">
        <f>AFWRKACT!D45</f>
        <v>3864</v>
      </c>
      <c r="E45" s="69">
        <f>AFWRKACT!E45/$D45</f>
        <v>0.1997929606625259</v>
      </c>
      <c r="F45" s="69">
        <f>AFWRKACT!F45/$D45</f>
        <v>0</v>
      </c>
      <c r="G45" s="69">
        <f>AFWRKACT!G45/$D45</f>
        <v>0</v>
      </c>
      <c r="H45" s="69">
        <f>AFWRKACT!H45/$D45</f>
        <v>0.2774327122153209</v>
      </c>
      <c r="I45" s="69">
        <f>AFWRKACT!I45/$D45</f>
        <v>0</v>
      </c>
      <c r="J45" s="69">
        <f>AFWRKACT!J45/$D45</f>
        <v>0.1669254658385093</v>
      </c>
      <c r="K45" s="69">
        <f>AFWRKACT!K45/$D45</f>
        <v>0</v>
      </c>
      <c r="L45" s="69">
        <f>AFWRKACT!L45/$D45</f>
        <v>0.0007763975155279503</v>
      </c>
      <c r="M45" s="69">
        <f>AFWRKACT!M45/$D45</f>
        <v>0.0010351966873706005</v>
      </c>
      <c r="N45" s="69">
        <f>AFWRKACT!N45/$D45</f>
        <v>0</v>
      </c>
      <c r="O45" s="69">
        <f>AFWRKACT!O45/$D45</f>
        <v>0.005434782608695652</v>
      </c>
      <c r="P45" s="69">
        <f>AFWRKACT!P45/$D45</f>
        <v>0</v>
      </c>
      <c r="Q45" s="69">
        <f>AFWRKACT!Q45/$D45</f>
        <v>0.6058488612836439</v>
      </c>
      <c r="R45" s="69">
        <f>AFWRKACT!R45/$D45</f>
        <v>0</v>
      </c>
    </row>
    <row r="46" spans="1:18" ht="12.75">
      <c r="A46" s="117" t="s">
        <v>41</v>
      </c>
      <c r="B46" s="21">
        <f>AFWRKACT!B46</f>
        <v>9254</v>
      </c>
      <c r="C46" s="165">
        <f>AFWRKACT!C46</f>
        <v>5038</v>
      </c>
      <c r="D46" s="165">
        <f>AFWRKACT!D46</f>
        <v>1391</v>
      </c>
      <c r="E46" s="69">
        <f>AFWRKACT!E46/$D46</f>
        <v>0.4672897196261682</v>
      </c>
      <c r="F46" s="69">
        <f>AFWRKACT!F46/$D46</f>
        <v>0</v>
      </c>
      <c r="G46" s="69">
        <f>AFWRKACT!G46/$D46</f>
        <v>0.002156721782890007</v>
      </c>
      <c r="H46" s="69">
        <f>AFWRKACT!H46/$D46</f>
        <v>0.0050323508267433505</v>
      </c>
      <c r="I46" s="69">
        <f>AFWRKACT!I46/$D46</f>
        <v>0.004313443565780014</v>
      </c>
      <c r="J46" s="69">
        <f>AFWRKACT!J46/$D46</f>
        <v>0.30481667864845435</v>
      </c>
      <c r="K46" s="69">
        <f>AFWRKACT!K46/$D46</f>
        <v>0</v>
      </c>
      <c r="L46" s="69">
        <f>AFWRKACT!L46/$D46</f>
        <v>0.100647016534867</v>
      </c>
      <c r="M46" s="69">
        <f>AFWRKACT!M46/$D46</f>
        <v>0.06613946800862688</v>
      </c>
      <c r="N46" s="69">
        <f>AFWRKACT!N46/$D46</f>
        <v>0.02516175413371675</v>
      </c>
      <c r="O46" s="69">
        <f>AFWRKACT!O46/$D46</f>
        <v>0.12149532710280374</v>
      </c>
      <c r="P46" s="69">
        <f>AFWRKACT!P46/$D46</f>
        <v>0.005751258087706686</v>
      </c>
      <c r="Q46" s="69">
        <f>AFWRKACT!Q46/$D46</f>
        <v>0.06542056074766354</v>
      </c>
      <c r="R46" s="69">
        <f>AFWRKACT!R46/$D46</f>
        <v>0.0035945363048166786</v>
      </c>
    </row>
    <row r="47" spans="1:18" ht="12.75">
      <c r="A47" s="117" t="s">
        <v>42</v>
      </c>
      <c r="B47" s="21">
        <f>AFWRKACT!B47</f>
        <v>11015</v>
      </c>
      <c r="C47" s="165">
        <f>AFWRKACT!C47</f>
        <v>6052</v>
      </c>
      <c r="D47" s="165">
        <f>AFWRKACT!D47</f>
        <v>1302</v>
      </c>
      <c r="E47" s="69">
        <f>AFWRKACT!E47/$D47</f>
        <v>0.7211981566820277</v>
      </c>
      <c r="F47" s="69">
        <f>AFWRKACT!F47/$D47</f>
        <v>0</v>
      </c>
      <c r="G47" s="69">
        <f>AFWRKACT!G47/$D47</f>
        <v>0</v>
      </c>
      <c r="H47" s="69">
        <f>AFWRKACT!H47/$D47</f>
        <v>0.0069124423963133645</v>
      </c>
      <c r="I47" s="69">
        <f>AFWRKACT!I47/$D47</f>
        <v>0</v>
      </c>
      <c r="J47" s="69">
        <f>AFWRKACT!J47/$D47</f>
        <v>0.2250384024577573</v>
      </c>
      <c r="K47" s="69">
        <f>AFWRKACT!K47/$D47</f>
        <v>0.018433179723502304</v>
      </c>
      <c r="L47" s="69">
        <f>AFWRKACT!L47/$D47</f>
        <v>0.15130568356374807</v>
      </c>
      <c r="M47" s="69">
        <f>AFWRKACT!M47/$D47</f>
        <v>0.007680491551459293</v>
      </c>
      <c r="N47" s="69">
        <f>AFWRKACT!N47/$D47</f>
        <v>0</v>
      </c>
      <c r="O47" s="69">
        <f>AFWRKACT!O47/$D47</f>
        <v>0.015360983102918587</v>
      </c>
      <c r="P47" s="69">
        <f>AFWRKACT!P47/$D47</f>
        <v>0</v>
      </c>
      <c r="Q47" s="69">
        <f>AFWRKACT!Q47/$D47</f>
        <v>0</v>
      </c>
      <c r="R47" s="69">
        <f>AFWRKACT!R47/$D47</f>
        <v>0.015360983102918587</v>
      </c>
    </row>
    <row r="48" spans="1:18" ht="12.75">
      <c r="A48" s="117"/>
      <c r="B48" s="21">
        <f>AFWRKACT!B48</f>
        <v>0</v>
      </c>
      <c r="C48" s="165">
        <f>AFWRKACT!C48</f>
        <v>0</v>
      </c>
      <c r="D48" s="165">
        <f>AFWRKACT!D48</f>
        <v>0</v>
      </c>
      <c r="E48" s="69"/>
      <c r="F48" s="69"/>
      <c r="G48" s="69"/>
      <c r="H48" s="69"/>
      <c r="I48" s="69"/>
      <c r="J48" s="69"/>
      <c r="K48" s="69"/>
      <c r="L48" s="69"/>
      <c r="M48" s="69"/>
      <c r="N48" s="69"/>
      <c r="O48" s="69"/>
      <c r="P48" s="69"/>
      <c r="Q48" s="69"/>
      <c r="R48" s="69"/>
    </row>
    <row r="49" spans="1:18" ht="12.75">
      <c r="A49" s="117" t="s">
        <v>43</v>
      </c>
      <c r="B49" s="21">
        <f>AFWRKACT!B49</f>
        <v>6055</v>
      </c>
      <c r="C49" s="165">
        <f>AFWRKACT!C49</f>
        <v>3006</v>
      </c>
      <c r="D49" s="165">
        <f>AFWRKACT!D49</f>
        <v>1218</v>
      </c>
      <c r="E49" s="69">
        <f>AFWRKACT!E49/$D49</f>
        <v>0.4909688013136289</v>
      </c>
      <c r="F49" s="69">
        <f>AFWRKACT!F49/$D49</f>
        <v>0</v>
      </c>
      <c r="G49" s="69">
        <f>AFWRKACT!G49/$D49</f>
        <v>0</v>
      </c>
      <c r="H49" s="69">
        <f>AFWRKACT!H49/$D49</f>
        <v>0.0361247947454844</v>
      </c>
      <c r="I49" s="69">
        <f>AFWRKACT!I49/$D49</f>
        <v>0.0016420361247947454</v>
      </c>
      <c r="J49" s="69">
        <f>AFWRKACT!J49/$D49</f>
        <v>0.5385878489326765</v>
      </c>
      <c r="K49" s="69">
        <f>AFWRKACT!K49/$D49</f>
        <v>0</v>
      </c>
      <c r="L49" s="69">
        <f>AFWRKACT!L49/$D49</f>
        <v>0.06486042692939245</v>
      </c>
      <c r="M49" s="69">
        <f>AFWRKACT!M49/$D49</f>
        <v>0.1469622331691297</v>
      </c>
      <c r="N49" s="69">
        <f>AFWRKACT!N49/$D49</f>
        <v>0</v>
      </c>
      <c r="O49" s="69">
        <f>AFWRKACT!O49/$D49</f>
        <v>0.11822660098522167</v>
      </c>
      <c r="P49" s="69">
        <f>AFWRKACT!P49/$D49</f>
        <v>0</v>
      </c>
      <c r="Q49" s="69">
        <f>AFWRKACT!Q49/$D49</f>
        <v>0.15599343185550082</v>
      </c>
      <c r="R49" s="69">
        <f>AFWRKACT!R49/$D49</f>
        <v>0</v>
      </c>
    </row>
    <row r="50" spans="1:18" ht="12.75">
      <c r="A50" s="117" t="s">
        <v>44</v>
      </c>
      <c r="B50" s="21">
        <f>AFWRKACT!B50</f>
        <v>41986</v>
      </c>
      <c r="C50" s="165">
        <f>AFWRKACT!C50</f>
        <v>22894</v>
      </c>
      <c r="D50" s="165">
        <f>AFWRKACT!D50</f>
        <v>8348</v>
      </c>
      <c r="E50" s="69">
        <f>AFWRKACT!E50/$D50</f>
        <v>0.383445136559655</v>
      </c>
      <c r="F50" s="69">
        <f>AFWRKACT!F50/$D50</f>
        <v>0</v>
      </c>
      <c r="G50" s="69">
        <f>AFWRKACT!G50/$D50</f>
        <v>0</v>
      </c>
      <c r="H50" s="69">
        <f>AFWRKACT!H50/$D50</f>
        <v>0.40979875419262096</v>
      </c>
      <c r="I50" s="69">
        <f>AFWRKACT!I50/$D50</f>
        <v>0.001317680881648299</v>
      </c>
      <c r="J50" s="69">
        <f>AFWRKACT!J50/$D50</f>
        <v>0.11859127934834691</v>
      </c>
      <c r="K50" s="69">
        <f>AFWRKACT!K50/$D50</f>
        <v>0.0027551509343555344</v>
      </c>
      <c r="L50" s="69">
        <f>AFWRKACT!L50/$D50</f>
        <v>0.2413751796837566</v>
      </c>
      <c r="M50" s="69">
        <f>AFWRKACT!M50/$D50</f>
        <v>0.0706756109247724</v>
      </c>
      <c r="N50" s="69">
        <f>AFWRKACT!N50/$D50</f>
        <v>0.11942980354575947</v>
      </c>
      <c r="O50" s="69">
        <f>AFWRKACT!O50/$D50</f>
        <v>0.01772879731672257</v>
      </c>
      <c r="P50" s="69">
        <f>AFWRKACT!P50/$D50</f>
        <v>0.00023957834211787255</v>
      </c>
      <c r="Q50" s="69">
        <f>AFWRKACT!Q50/$D50</f>
        <v>0</v>
      </c>
      <c r="R50" s="69">
        <f>AFWRKACT!R50/$D50</f>
        <v>0</v>
      </c>
    </row>
    <row r="51" spans="1:18" ht="12.75">
      <c r="A51" s="117" t="s">
        <v>45</v>
      </c>
      <c r="B51" s="21">
        <f>AFWRKACT!B51</f>
        <v>17015</v>
      </c>
      <c r="C51" s="165">
        <f>AFWRKACT!C51</f>
        <v>10186</v>
      </c>
      <c r="D51" s="165">
        <f>AFWRKACT!D51</f>
        <v>4345</v>
      </c>
      <c r="E51" s="69">
        <f>AFWRKACT!E51/$D51</f>
        <v>0.7288837744533947</v>
      </c>
      <c r="F51" s="69">
        <f>AFWRKACT!F51/$D51</f>
        <v>0</v>
      </c>
      <c r="G51" s="69">
        <f>AFWRKACT!G51/$D51</f>
        <v>0.0018411967779056386</v>
      </c>
      <c r="H51" s="69">
        <f>AFWRKACT!H51/$D51</f>
        <v>0.05063291139240506</v>
      </c>
      <c r="I51" s="69">
        <f>AFWRKACT!I51/$D51</f>
        <v>0.012197928653624856</v>
      </c>
      <c r="J51" s="69">
        <f>AFWRKACT!J51/$D51</f>
        <v>0.11599539700805524</v>
      </c>
      <c r="K51" s="69">
        <f>AFWRKACT!K51/$D51</f>
        <v>0.08515535097813579</v>
      </c>
      <c r="L51" s="69">
        <f>AFWRKACT!L51/$D51</f>
        <v>0.15097813578826236</v>
      </c>
      <c r="M51" s="69">
        <f>AFWRKACT!M51/$D51</f>
        <v>0.02186421173762946</v>
      </c>
      <c r="N51" s="69">
        <f>AFWRKACT!N51/$D51</f>
        <v>0.020253164556962026</v>
      </c>
      <c r="O51" s="69">
        <f>AFWRKACT!O51/$D51</f>
        <v>0.012658227848101266</v>
      </c>
      <c r="P51" s="69">
        <f>AFWRKACT!P51/$D51</f>
        <v>0.0020713463751438435</v>
      </c>
      <c r="Q51" s="69">
        <f>AFWRKACT!Q51/$D51</f>
        <v>0</v>
      </c>
      <c r="R51" s="69">
        <f>AFWRKACT!R51/$D51</f>
        <v>0.003682393555811277</v>
      </c>
    </row>
    <row r="52" spans="1:18" ht="12.75">
      <c r="A52" s="117" t="s">
        <v>46</v>
      </c>
      <c r="B52" s="21">
        <f>AFWRKACT!B52</f>
        <v>170258</v>
      </c>
      <c r="C52" s="165">
        <f>AFWRKACT!C52</f>
        <v>95100</v>
      </c>
      <c r="D52" s="165">
        <f>AFWRKACT!D52</f>
        <v>36850</v>
      </c>
      <c r="E52" s="69">
        <f>AFWRKACT!E52/$D52</f>
        <v>0.6136499321573948</v>
      </c>
      <c r="F52" s="69">
        <f>AFWRKACT!F52/$D52</f>
        <v>0.002170963364993216</v>
      </c>
      <c r="G52" s="69">
        <f>AFWRKACT!G52/$D52</f>
        <v>0.0018181818181818182</v>
      </c>
      <c r="H52" s="69">
        <f>AFWRKACT!H52/$D52</f>
        <v>0.08358208955223881</v>
      </c>
      <c r="I52" s="69">
        <f>AFWRKACT!I52/$D52</f>
        <v>0</v>
      </c>
      <c r="J52" s="69">
        <f>AFWRKACT!J52/$D52</f>
        <v>0.04363636363636364</v>
      </c>
      <c r="K52" s="69">
        <f>AFWRKACT!K52/$D52</f>
        <v>0.20776119402985074</v>
      </c>
      <c r="L52" s="69">
        <f>AFWRKACT!L52/$D52</f>
        <v>0.06778833107191316</v>
      </c>
      <c r="M52" s="69">
        <f>AFWRKACT!M52/$D52</f>
        <v>0.0019810040705563092</v>
      </c>
      <c r="N52" s="69">
        <f>AFWRKACT!N52/$D52</f>
        <v>0.002306648575305292</v>
      </c>
      <c r="O52" s="69">
        <f>AFWRKACT!O52/$D52</f>
        <v>0.009226594301221167</v>
      </c>
      <c r="P52" s="69">
        <f>AFWRKACT!P52/$D52</f>
        <v>0</v>
      </c>
      <c r="Q52" s="69">
        <f>AFWRKACT!Q52/$D52</f>
        <v>0</v>
      </c>
      <c r="R52" s="69">
        <f>AFWRKACT!R52/$D52</f>
        <v>0</v>
      </c>
    </row>
    <row r="53" spans="1:18" ht="12.75">
      <c r="A53" s="117" t="s">
        <v>47</v>
      </c>
      <c r="B53" s="21">
        <f>AFWRKACT!B53</f>
        <v>42872</v>
      </c>
      <c r="C53" s="165">
        <f>AFWRKACT!C53</f>
        <v>17420</v>
      </c>
      <c r="D53" s="165">
        <f>AFWRKACT!D53</f>
        <v>4923</v>
      </c>
      <c r="E53" s="69">
        <f>AFWRKACT!E53/$D53</f>
        <v>0.5492585821653463</v>
      </c>
      <c r="F53" s="69">
        <f>AFWRKACT!F53/$D53</f>
        <v>0.0034531789559211863</v>
      </c>
      <c r="G53" s="69">
        <f>AFWRKACT!G53/$D53</f>
        <v>0.006296973390209222</v>
      </c>
      <c r="H53" s="69">
        <f>AFWRKACT!H53/$D53</f>
        <v>0.08470444850700792</v>
      </c>
      <c r="I53" s="69">
        <f>AFWRKACT!I53/$D53</f>
        <v>0</v>
      </c>
      <c r="J53" s="69">
        <f>AFWRKACT!J53/$D53</f>
        <v>0.18403412553321147</v>
      </c>
      <c r="K53" s="69">
        <f>AFWRKACT!K53/$D53</f>
        <v>0</v>
      </c>
      <c r="L53" s="69">
        <f>AFWRKACT!L53/$D53</f>
        <v>0.3266301035953687</v>
      </c>
      <c r="M53" s="69">
        <f>AFWRKACT!M53/$D53</f>
        <v>0.009343895998374974</v>
      </c>
      <c r="N53" s="69">
        <f>AFWRKACT!N53/$D53</f>
        <v>0.01625025391021735</v>
      </c>
      <c r="O53" s="69">
        <f>AFWRKACT!O53/$D53</f>
        <v>0.042656916514320534</v>
      </c>
      <c r="P53" s="69">
        <f>AFWRKACT!P53/$D53</f>
        <v>0</v>
      </c>
      <c r="Q53" s="69">
        <f>AFWRKACT!Q53/$D53</f>
        <v>0</v>
      </c>
      <c r="R53" s="69">
        <f>AFWRKACT!R53/$D53</f>
        <v>0</v>
      </c>
    </row>
    <row r="54" spans="1:18" ht="12.75">
      <c r="A54" s="117"/>
      <c r="B54" s="21">
        <f>AFWRKACT!B54</f>
        <v>0</v>
      </c>
      <c r="C54" s="165">
        <f>AFWRKACT!C54</f>
        <v>0</v>
      </c>
      <c r="D54" s="165">
        <f>AFWRKACT!D54</f>
        <v>0</v>
      </c>
      <c r="E54" s="69"/>
      <c r="F54" s="69"/>
      <c r="G54" s="69"/>
      <c r="H54" s="69"/>
      <c r="I54" s="69"/>
      <c r="J54" s="69"/>
      <c r="K54" s="69"/>
      <c r="L54" s="69"/>
      <c r="M54" s="69"/>
      <c r="N54" s="69"/>
      <c r="O54" s="69"/>
      <c r="P54" s="69"/>
      <c r="Q54" s="69"/>
      <c r="R54" s="69"/>
    </row>
    <row r="55" spans="1:18" ht="12.75">
      <c r="A55" s="117" t="s">
        <v>48</v>
      </c>
      <c r="B55" s="21">
        <f>AFWRKACT!B55</f>
        <v>3232</v>
      </c>
      <c r="C55" s="165">
        <f>AFWRKACT!C55</f>
        <v>1793</v>
      </c>
      <c r="D55" s="165">
        <f>AFWRKACT!D55</f>
        <v>552</v>
      </c>
      <c r="E55" s="69">
        <f>AFWRKACT!E55/$D55</f>
        <v>0.592391304347826</v>
      </c>
      <c r="F55" s="69">
        <f>AFWRKACT!F55/$D55</f>
        <v>0</v>
      </c>
      <c r="G55" s="69">
        <f>AFWRKACT!G55/$D55</f>
        <v>0</v>
      </c>
      <c r="H55" s="69">
        <f>AFWRKACT!H55/$D55</f>
        <v>0.09782608695652174</v>
      </c>
      <c r="I55" s="69">
        <f>AFWRKACT!I55/$D55</f>
        <v>0</v>
      </c>
      <c r="J55" s="69">
        <f>AFWRKACT!J55/$D55</f>
        <v>0.1286231884057971</v>
      </c>
      <c r="K55" s="69">
        <f>AFWRKACT!K55/$D55</f>
        <v>0.0018115942028985507</v>
      </c>
      <c r="L55" s="69">
        <f>AFWRKACT!L55/$D55</f>
        <v>0.302536231884058</v>
      </c>
      <c r="M55" s="69">
        <f>AFWRKACT!M55/$D55</f>
        <v>0.005434782608695652</v>
      </c>
      <c r="N55" s="69">
        <f>AFWRKACT!N55/$D55</f>
        <v>0.043478260869565216</v>
      </c>
      <c r="O55" s="69">
        <f>AFWRKACT!O55/$D55</f>
        <v>0.03260869565217391</v>
      </c>
      <c r="P55" s="69">
        <f>AFWRKACT!P55/$D55</f>
        <v>0</v>
      </c>
      <c r="Q55" s="69">
        <f>AFWRKACT!Q55/$D55</f>
        <v>0</v>
      </c>
      <c r="R55" s="69">
        <f>AFWRKACT!R55/$D55</f>
        <v>0</v>
      </c>
    </row>
    <row r="56" spans="1:18" ht="12.75">
      <c r="A56" s="117" t="s">
        <v>49</v>
      </c>
      <c r="B56" s="21">
        <f>AFWRKACT!B56</f>
        <v>84031</v>
      </c>
      <c r="C56" s="165">
        <f>AFWRKACT!C56</f>
        <v>41623</v>
      </c>
      <c r="D56" s="165">
        <f>AFWRKACT!D56</f>
        <v>23397</v>
      </c>
      <c r="E56" s="69">
        <f>AFWRKACT!E56/$D56</f>
        <v>0.3732102406291405</v>
      </c>
      <c r="F56" s="69">
        <f>AFWRKACT!F56/$D56</f>
        <v>0</v>
      </c>
      <c r="G56" s="69">
        <f>AFWRKACT!G56/$D56</f>
        <v>0</v>
      </c>
      <c r="H56" s="69">
        <f>AFWRKACT!H56/$D56</f>
        <v>0.5035688336111467</v>
      </c>
      <c r="I56" s="69">
        <f>AFWRKACT!I56/$D56</f>
        <v>0</v>
      </c>
      <c r="J56" s="69">
        <f>AFWRKACT!J56/$D56</f>
        <v>0.06701713894943796</v>
      </c>
      <c r="K56" s="69">
        <f>AFWRKACT!K56/$D56</f>
        <v>0</v>
      </c>
      <c r="L56" s="69">
        <f>AFWRKACT!L56/$D56</f>
        <v>0.21934436038808394</v>
      </c>
      <c r="M56" s="69">
        <f>AFWRKACT!M56/$D56</f>
        <v>0.0054280463307261615</v>
      </c>
      <c r="N56" s="69">
        <f>AFWRKACT!N56/$D56</f>
        <v>0.0004701457451810061</v>
      </c>
      <c r="O56" s="69">
        <f>AFWRKACT!O56/$D56</f>
        <v>0.06560670171389495</v>
      </c>
      <c r="P56" s="69">
        <f>AFWRKACT!P56/$D56</f>
        <v>0</v>
      </c>
      <c r="Q56" s="69">
        <f>AFWRKACT!Q56/$D56</f>
        <v>0</v>
      </c>
      <c r="R56" s="69">
        <f>AFWRKACT!R56/$D56</f>
        <v>0.03692781125785357</v>
      </c>
    </row>
    <row r="57" spans="1:18" ht="12.75">
      <c r="A57" s="117" t="s">
        <v>50</v>
      </c>
      <c r="B57" s="21">
        <f>AFWRKACT!B57</f>
        <v>14988</v>
      </c>
      <c r="C57" s="165">
        <f>AFWRKACT!C57</f>
        <v>6711</v>
      </c>
      <c r="D57" s="165">
        <f>AFWRKACT!D57</f>
        <v>1789</v>
      </c>
      <c r="E57" s="69">
        <f>AFWRKACT!E57/$D57</f>
        <v>0.3918390162101733</v>
      </c>
      <c r="F57" s="69">
        <f>AFWRKACT!F57/$D57</f>
        <v>0.005030743432084964</v>
      </c>
      <c r="G57" s="69">
        <f>AFWRKACT!G57/$D57</f>
        <v>0</v>
      </c>
      <c r="H57" s="69">
        <f>AFWRKACT!H57/$D57</f>
        <v>0.024035774175517048</v>
      </c>
      <c r="I57" s="69">
        <f>AFWRKACT!I57/$D57</f>
        <v>0.011738401341531582</v>
      </c>
      <c r="J57" s="69">
        <f>AFWRKACT!J57/$D57</f>
        <v>0.30296254891000557</v>
      </c>
      <c r="K57" s="69">
        <f>AFWRKACT!K57/$D57</f>
        <v>0</v>
      </c>
      <c r="L57" s="69">
        <f>AFWRKACT!L57/$D57</f>
        <v>0.13024035774175516</v>
      </c>
      <c r="M57" s="69">
        <f>AFWRKACT!M57/$D57</f>
        <v>0.09111235326998324</v>
      </c>
      <c r="N57" s="69">
        <f>AFWRKACT!N57/$D57</f>
        <v>0.022358859698155393</v>
      </c>
      <c r="O57" s="69">
        <f>AFWRKACT!O57/$D57</f>
        <v>0.021240916713247623</v>
      </c>
      <c r="P57" s="69">
        <f>AFWRKACT!P57/$D57</f>
        <v>0</v>
      </c>
      <c r="Q57" s="69">
        <f>AFWRKACT!Q57/$D57</f>
        <v>0</v>
      </c>
      <c r="R57" s="69">
        <f>AFWRKACT!R57/$D57</f>
        <v>0</v>
      </c>
    </row>
    <row r="58" spans="1:18" ht="12.75">
      <c r="A58" s="117" t="s">
        <v>51</v>
      </c>
      <c r="B58" s="21">
        <f>AFWRKACT!B58</f>
        <v>17946</v>
      </c>
      <c r="C58" s="165">
        <f>AFWRKACT!C58</f>
        <v>10287</v>
      </c>
      <c r="D58" s="165">
        <f>AFWRKACT!D58</f>
        <v>6300</v>
      </c>
      <c r="E58" s="69">
        <f>AFWRKACT!E58/$D58</f>
        <v>0.11888888888888889</v>
      </c>
      <c r="F58" s="69">
        <f>AFWRKACT!F58/$D58</f>
        <v>0.014444444444444444</v>
      </c>
      <c r="G58" s="69">
        <f>AFWRKACT!G58/$D58</f>
        <v>0.002857142857142857</v>
      </c>
      <c r="H58" s="69">
        <f>AFWRKACT!H58/$D58</f>
        <v>0.09444444444444444</v>
      </c>
      <c r="I58" s="69">
        <f>AFWRKACT!I58/$D58</f>
        <v>0.0012698412698412698</v>
      </c>
      <c r="J58" s="69">
        <f>AFWRKACT!J58/$D58</f>
        <v>0.3514285714285714</v>
      </c>
      <c r="K58" s="69">
        <f>AFWRKACT!K58/$D58</f>
        <v>0.00015873015873015873</v>
      </c>
      <c r="L58" s="69">
        <f>AFWRKACT!L58/$D58</f>
        <v>0</v>
      </c>
      <c r="M58" s="69">
        <f>AFWRKACT!M58/$D58</f>
        <v>0.06253968253968253</v>
      </c>
      <c r="N58" s="69">
        <f>AFWRKACT!N58/$D58</f>
        <v>0.06365079365079365</v>
      </c>
      <c r="O58" s="69">
        <f>AFWRKACT!O58/$D58</f>
        <v>0.034126984126984124</v>
      </c>
      <c r="P58" s="69">
        <f>AFWRKACT!P58/$D58</f>
        <v>0</v>
      </c>
      <c r="Q58" s="69">
        <f>AFWRKACT!Q58/$D58</f>
        <v>0.9173015873015873</v>
      </c>
      <c r="R58" s="69">
        <f>AFWRKACT!R58/$D58</f>
        <v>0.08619047619047619</v>
      </c>
    </row>
    <row r="59" spans="1:18" ht="12.75">
      <c r="A59" s="117" t="s">
        <v>52</v>
      </c>
      <c r="B59" s="21">
        <f>AFWRKACT!B59</f>
        <v>81414</v>
      </c>
      <c r="C59" s="165">
        <f>AFWRKACT!C59</f>
        <v>48679</v>
      </c>
      <c r="D59" s="165">
        <f>AFWRKACT!D59</f>
        <v>5070</v>
      </c>
      <c r="E59" s="69">
        <f>AFWRKACT!E59/$D59</f>
        <v>0.8710059171597633</v>
      </c>
      <c r="F59" s="69">
        <f>AFWRKACT!F59/$D59</f>
        <v>0</v>
      </c>
      <c r="G59" s="69">
        <f>AFWRKACT!G59/$D59</f>
        <v>0</v>
      </c>
      <c r="H59" s="69">
        <f>AFWRKACT!H59/$D59</f>
        <v>0.17041420118343195</v>
      </c>
      <c r="I59" s="69">
        <f>AFWRKACT!I59/$D59</f>
        <v>0.0001972386587771203</v>
      </c>
      <c r="J59" s="69">
        <f>AFWRKACT!J59/$D59</f>
        <v>0.10276134122287968</v>
      </c>
      <c r="K59" s="69">
        <f>AFWRKACT!K59/$D59</f>
        <v>0.004142011834319527</v>
      </c>
      <c r="L59" s="69">
        <f>AFWRKACT!L59/$D59</f>
        <v>0.009861932938856016</v>
      </c>
      <c r="M59" s="69">
        <f>AFWRKACT!M59/$D59</f>
        <v>0.045364891518737675</v>
      </c>
      <c r="N59" s="69">
        <f>AFWRKACT!N59/$D59</f>
        <v>0.02564102564102564</v>
      </c>
      <c r="O59" s="69">
        <f>AFWRKACT!O59/$D59</f>
        <v>0</v>
      </c>
      <c r="P59" s="69">
        <f>AFWRKACT!P59/$D59</f>
        <v>0</v>
      </c>
      <c r="Q59" s="69">
        <f>AFWRKACT!Q59/$D59</f>
        <v>0</v>
      </c>
      <c r="R59" s="69">
        <f>AFWRKACT!R59/$D59</f>
        <v>0.0003944773175542406</v>
      </c>
    </row>
    <row r="60" spans="1:18" ht="12.75">
      <c r="A60" s="117"/>
      <c r="B60" s="21">
        <f>AFWRKACT!B60</f>
        <v>0</v>
      </c>
      <c r="C60" s="165">
        <f>AFWRKACT!C60</f>
        <v>0</v>
      </c>
      <c r="D60" s="165">
        <f>AFWRKACT!D60</f>
        <v>0</v>
      </c>
      <c r="E60" s="69"/>
      <c r="F60" s="69"/>
      <c r="G60" s="69"/>
      <c r="H60" s="69"/>
      <c r="I60" s="69"/>
      <c r="J60" s="69"/>
      <c r="K60" s="69"/>
      <c r="L60" s="69"/>
      <c r="M60" s="69"/>
      <c r="N60" s="69"/>
      <c r="O60" s="69"/>
      <c r="P60" s="69"/>
      <c r="Q60" s="69"/>
      <c r="R60" s="69"/>
    </row>
    <row r="61" spans="1:18" ht="12.75">
      <c r="A61" s="117" t="s">
        <v>53</v>
      </c>
      <c r="B61" s="21">
        <f>AFWRKACT!B61</f>
        <v>23363</v>
      </c>
      <c r="C61" s="165">
        <f>AFWRKACT!C61</f>
        <v>20036</v>
      </c>
      <c r="D61" s="165">
        <f>AFWRKACT!D61</f>
        <v>1138</v>
      </c>
      <c r="E61" s="69">
        <f>AFWRKACT!E61/$D61</f>
        <v>0.13181019332161686</v>
      </c>
      <c r="F61" s="69">
        <f>AFWRKACT!F61/$D61</f>
        <v>0.06590509666080843</v>
      </c>
      <c r="G61" s="69">
        <f>AFWRKACT!G61/$D61</f>
        <v>0.0632688927943761</v>
      </c>
      <c r="H61" s="69">
        <f>AFWRKACT!H61/$D61</f>
        <v>0.07293497363796134</v>
      </c>
      <c r="I61" s="69">
        <f>AFWRKACT!I61/$D61</f>
        <v>0.006151142355008787</v>
      </c>
      <c r="J61" s="69">
        <f>AFWRKACT!J61/$D61</f>
        <v>0.23813708260105448</v>
      </c>
      <c r="K61" s="69">
        <f>AFWRKACT!K61/$D61</f>
        <v>0.22495606326889278</v>
      </c>
      <c r="L61" s="69">
        <f>AFWRKACT!L61/$D61</f>
        <v>0.19507908611599298</v>
      </c>
      <c r="M61" s="69">
        <f>AFWRKACT!M61/$D61</f>
        <v>0</v>
      </c>
      <c r="N61" s="69">
        <f>AFWRKACT!N61/$D61</f>
        <v>0.016695957820738138</v>
      </c>
      <c r="O61" s="69">
        <f>AFWRKACT!O61/$D61</f>
        <v>0.007908611599297012</v>
      </c>
      <c r="P61" s="69">
        <f>AFWRKACT!P61/$D61</f>
        <v>0</v>
      </c>
      <c r="Q61" s="69">
        <f>AFWRKACT!Q61/$D61</f>
        <v>0</v>
      </c>
      <c r="R61" s="69">
        <f>AFWRKACT!R61/$D61</f>
        <v>0</v>
      </c>
    </row>
    <row r="62" spans="1:18" ht="12.75">
      <c r="A62" s="117" t="s">
        <v>54</v>
      </c>
      <c r="B62" s="21">
        <f>AFWRKACT!B62</f>
        <v>14405</v>
      </c>
      <c r="C62" s="165">
        <f>AFWRKACT!C62</f>
        <v>9915</v>
      </c>
      <c r="D62" s="165">
        <f>AFWRKACT!D62</f>
        <v>2446</v>
      </c>
      <c r="E62" s="69">
        <f>AFWRKACT!E62/$D62</f>
        <v>0.7510220768601799</v>
      </c>
      <c r="F62" s="69">
        <f>AFWRKACT!F62/$D62</f>
        <v>0.01349141455437449</v>
      </c>
      <c r="G62" s="69">
        <f>AFWRKACT!G62/$D62</f>
        <v>0</v>
      </c>
      <c r="H62" s="69">
        <f>AFWRKACT!H62/$D62</f>
        <v>0.03188879803761243</v>
      </c>
      <c r="I62" s="69">
        <f>AFWRKACT!I62/$D62</f>
        <v>0.0024529844644317253</v>
      </c>
      <c r="J62" s="69">
        <f>AFWRKACT!J62/$D62</f>
        <v>0.08626328699918234</v>
      </c>
      <c r="K62" s="69">
        <f>AFWRKACT!K62/$D62</f>
        <v>0</v>
      </c>
      <c r="L62" s="69">
        <f>AFWRKACT!L62/$D62</f>
        <v>0.24121013900245297</v>
      </c>
      <c r="M62" s="69">
        <f>AFWRKACT!M62/$D62</f>
        <v>0</v>
      </c>
      <c r="N62" s="69">
        <f>AFWRKACT!N62/$D62</f>
        <v>0</v>
      </c>
      <c r="O62" s="69">
        <f>AFWRKACT!O62/$D62</f>
        <v>0</v>
      </c>
      <c r="P62" s="69">
        <f>AFWRKACT!P62/$D62</f>
        <v>0</v>
      </c>
      <c r="Q62" s="69">
        <f>AFWRKACT!Q62/$D62</f>
        <v>0</v>
      </c>
      <c r="R62" s="69">
        <f>AFWRKACT!R62/$D62</f>
        <v>0.023712183156173343</v>
      </c>
    </row>
    <row r="63" spans="1:18" ht="12.75">
      <c r="A63" s="117" t="s">
        <v>55</v>
      </c>
      <c r="B63" s="21">
        <f>AFWRKACT!B63</f>
        <v>19788</v>
      </c>
      <c r="C63" s="165">
        <f>AFWRKACT!C63</f>
        <v>7475</v>
      </c>
      <c r="D63" s="165">
        <f>AFWRKACT!D63</f>
        <v>3905</v>
      </c>
      <c r="E63" s="69">
        <f>AFWRKACT!E63/$D63</f>
        <v>0.5895006402048656</v>
      </c>
      <c r="F63" s="69">
        <f>AFWRKACT!F63/$D63</f>
        <v>0</v>
      </c>
      <c r="G63" s="69">
        <f>AFWRKACT!G63/$D63</f>
        <v>0</v>
      </c>
      <c r="H63" s="69">
        <f>AFWRKACT!H63/$D63</f>
        <v>0.01382842509603073</v>
      </c>
      <c r="I63" s="69">
        <f>AFWRKACT!I63/$D63</f>
        <v>0.004353393085787452</v>
      </c>
      <c r="J63" s="69">
        <f>AFWRKACT!J63/$D63</f>
        <v>0.0852752880921895</v>
      </c>
      <c r="K63" s="69">
        <f>AFWRKACT!K63/$D63</f>
        <v>0</v>
      </c>
      <c r="L63" s="69">
        <f>AFWRKACT!L63/$D63</f>
        <v>0.11882202304737516</v>
      </c>
      <c r="M63" s="69">
        <f>AFWRKACT!M63/$D63</f>
        <v>0.005121638924455826</v>
      </c>
      <c r="N63" s="69">
        <f>AFWRKACT!N63/$D63</f>
        <v>0.0023047375160051217</v>
      </c>
      <c r="O63" s="69">
        <f>AFWRKACT!O63/$D63</f>
        <v>0.08117797695262484</v>
      </c>
      <c r="P63" s="69">
        <f>AFWRKACT!P63/$D63</f>
        <v>0</v>
      </c>
      <c r="Q63" s="69">
        <f>AFWRKACT!Q63/$D63</f>
        <v>0.21280409731113956</v>
      </c>
      <c r="R63" s="69">
        <f>AFWRKACT!R63/$D63</f>
        <v>0.0046094750320102434</v>
      </c>
    </row>
    <row r="64" spans="1:18" ht="12.75">
      <c r="A64" s="117" t="s">
        <v>56</v>
      </c>
      <c r="B64" s="21">
        <f>AFWRKACT!B64</f>
        <v>2851</v>
      </c>
      <c r="C64" s="165">
        <f>AFWRKACT!C64</f>
        <v>932</v>
      </c>
      <c r="D64" s="165">
        <f>AFWRKACT!D64</f>
        <v>398</v>
      </c>
      <c r="E64" s="69">
        <f>AFWRKACT!E64/$D64</f>
        <v>0.32160804020100503</v>
      </c>
      <c r="F64" s="69">
        <f>AFWRKACT!F64/$D64</f>
        <v>0</v>
      </c>
      <c r="G64" s="69">
        <f>AFWRKACT!G64/$D64</f>
        <v>0</v>
      </c>
      <c r="H64" s="69">
        <f>AFWRKACT!H64/$D64</f>
        <v>0</v>
      </c>
      <c r="I64" s="69">
        <f>AFWRKACT!I64/$D64</f>
        <v>0.02763819095477387</v>
      </c>
      <c r="J64" s="69">
        <f>AFWRKACT!J64/$D64</f>
        <v>0.07035175879396985</v>
      </c>
      <c r="K64" s="69">
        <f>AFWRKACT!K64/$D64</f>
        <v>0.5226130653266332</v>
      </c>
      <c r="L64" s="69">
        <f>AFWRKACT!L64/$D64</f>
        <v>0.10804020100502512</v>
      </c>
      <c r="M64" s="69">
        <f>AFWRKACT!M64/$D64</f>
        <v>0.005025125628140704</v>
      </c>
      <c r="N64" s="69">
        <f>AFWRKACT!N64/$D64</f>
        <v>0.06030150753768844</v>
      </c>
      <c r="O64" s="69">
        <f>AFWRKACT!O64/$D64</f>
        <v>0.04522613065326633</v>
      </c>
      <c r="P64" s="69">
        <f>AFWRKACT!P64/$D64</f>
        <v>0.01256281407035176</v>
      </c>
      <c r="Q64" s="69">
        <f>AFWRKACT!Q64/$D64</f>
        <v>0</v>
      </c>
      <c r="R64" s="69">
        <f>AFWRKACT!R64/$D64</f>
        <v>0</v>
      </c>
    </row>
    <row r="65" spans="1:18" ht="12.75">
      <c r="A65" s="117" t="s">
        <v>57</v>
      </c>
      <c r="B65" s="21">
        <f>AFWRKACT!B65</f>
        <v>63036</v>
      </c>
      <c r="C65" s="165">
        <f>AFWRKACT!C65</f>
        <v>35218</v>
      </c>
      <c r="D65" s="165">
        <f>AFWRKACT!D65</f>
        <v>14539</v>
      </c>
      <c r="E65" s="69">
        <f>AFWRKACT!E65/$D65</f>
        <v>0.37113969323887475</v>
      </c>
      <c r="F65" s="69">
        <f>AFWRKACT!F65/$D65</f>
        <v>0</v>
      </c>
      <c r="G65" s="69">
        <f>AFWRKACT!G65/$D65</f>
        <v>0</v>
      </c>
      <c r="H65" s="69">
        <f>AFWRKACT!H65/$D65</f>
        <v>0.008322443084118577</v>
      </c>
      <c r="I65" s="69">
        <f>AFWRKACT!I65/$D65</f>
        <v>0.0004126831281381113</v>
      </c>
      <c r="J65" s="69">
        <f>AFWRKACT!J65/$D65</f>
        <v>0.42974069743448656</v>
      </c>
      <c r="K65" s="69">
        <f>AFWRKACT!K65/$D65</f>
        <v>0.0038517091959557053</v>
      </c>
      <c r="L65" s="69">
        <f>AFWRKACT!L65/$D65</f>
        <v>0.11341907971662425</v>
      </c>
      <c r="M65" s="69">
        <f>AFWRKACT!M65/$D65</f>
        <v>0.049797097461998764</v>
      </c>
      <c r="N65" s="69">
        <f>AFWRKACT!N65/$D65</f>
        <v>0</v>
      </c>
      <c r="O65" s="69">
        <f>AFWRKACT!O65/$D65</f>
        <v>0.0583258821101864</v>
      </c>
      <c r="P65" s="69">
        <f>AFWRKACT!P65/$D65</f>
        <v>0</v>
      </c>
      <c r="Q65" s="69">
        <f>AFWRKACT!Q65/$D65</f>
        <v>0.722057913198982</v>
      </c>
      <c r="R65" s="69">
        <f>AFWRKACT!R65/$D65</f>
        <v>0.032395625558841734</v>
      </c>
    </row>
    <row r="66" spans="1:18" ht="12.75">
      <c r="A66" s="117"/>
      <c r="B66" s="21">
        <f>AFWRKACT!B66</f>
        <v>0</v>
      </c>
      <c r="C66" s="165">
        <f>AFWRKACT!C66</f>
        <v>0</v>
      </c>
      <c r="D66" s="165">
        <f>AFWRKACT!D66</f>
        <v>0</v>
      </c>
      <c r="E66" s="69"/>
      <c r="F66" s="69"/>
      <c r="G66" s="69"/>
      <c r="H66" s="69"/>
      <c r="I66" s="69"/>
      <c r="J66" s="69"/>
      <c r="K66" s="69"/>
      <c r="L66" s="69"/>
      <c r="M66" s="69"/>
      <c r="N66" s="69"/>
      <c r="O66" s="69"/>
      <c r="P66" s="69"/>
      <c r="Q66" s="69"/>
      <c r="R66" s="69"/>
    </row>
    <row r="67" spans="1:18" ht="12.75">
      <c r="A67" s="117" t="s">
        <v>58</v>
      </c>
      <c r="B67" s="21">
        <f>AFWRKACT!B67</f>
        <v>133110</v>
      </c>
      <c r="C67" s="165">
        <f>AFWRKACT!C67</f>
        <v>51834</v>
      </c>
      <c r="D67" s="165">
        <f>AFWRKACT!D67</f>
        <v>15340</v>
      </c>
      <c r="E67" s="69">
        <f>AFWRKACT!E67/$D67</f>
        <v>0.6651238591916558</v>
      </c>
      <c r="F67" s="69">
        <f>AFWRKACT!F67/$D67</f>
        <v>0.005410691003911343</v>
      </c>
      <c r="G67" s="69">
        <f>AFWRKACT!G67/$D67</f>
        <v>0</v>
      </c>
      <c r="H67" s="69">
        <f>AFWRKACT!H67/$D67</f>
        <v>0.02438070404172099</v>
      </c>
      <c r="I67" s="69">
        <f>AFWRKACT!I67/$D67</f>
        <v>0</v>
      </c>
      <c r="J67" s="69">
        <f>AFWRKACT!J67/$D67</f>
        <v>0.2889830508474576</v>
      </c>
      <c r="K67" s="69">
        <f>AFWRKACT!K67/$D67</f>
        <v>0.03272490221642764</v>
      </c>
      <c r="L67" s="69">
        <f>AFWRKACT!L67/$D67</f>
        <v>0.09654498044328552</v>
      </c>
      <c r="M67" s="69">
        <f>AFWRKACT!M67/$D67</f>
        <v>0.0037157757496740548</v>
      </c>
      <c r="N67" s="69">
        <f>AFWRKACT!N67/$D67</f>
        <v>0.016753585397653193</v>
      </c>
      <c r="O67" s="69">
        <f>AFWRKACT!O67/$D67</f>
        <v>0.0438722294654498</v>
      </c>
      <c r="P67" s="69">
        <f>AFWRKACT!P67/$D67</f>
        <v>0</v>
      </c>
      <c r="Q67" s="69">
        <f>AFWRKACT!Q67/$D67</f>
        <v>0.13833116036505866</v>
      </c>
      <c r="R67" s="69">
        <f>AFWRKACT!R67/$D67</f>
        <v>0</v>
      </c>
    </row>
    <row r="68" spans="1:18" ht="12.75">
      <c r="A68" s="117" t="s">
        <v>59</v>
      </c>
      <c r="B68" s="21">
        <f>AFWRKACT!B68</f>
        <v>7771</v>
      </c>
      <c r="C68" s="165">
        <f>AFWRKACT!C68</f>
        <v>5164</v>
      </c>
      <c r="D68" s="165">
        <f>AFWRKACT!D68</f>
        <v>1439</v>
      </c>
      <c r="E68" s="69">
        <f>AFWRKACT!E68/$D68</f>
        <v>0.5114662960389159</v>
      </c>
      <c r="F68" s="69">
        <f>AFWRKACT!F68/$D68</f>
        <v>0</v>
      </c>
      <c r="G68" s="69">
        <f>AFWRKACT!G68/$D68</f>
        <v>0</v>
      </c>
      <c r="H68" s="69">
        <f>AFWRKACT!H68/$D68</f>
        <v>0.03961084086170952</v>
      </c>
      <c r="I68" s="69">
        <f>AFWRKACT!I68/$D68</f>
        <v>0.007644197359277276</v>
      </c>
      <c r="J68" s="69">
        <f>AFWRKACT!J68/$D68</f>
        <v>0.3690062543432939</v>
      </c>
      <c r="K68" s="69">
        <f>AFWRKACT!K68/$D68</f>
        <v>0</v>
      </c>
      <c r="L68" s="69">
        <f>AFWRKACT!L68/$D68</f>
        <v>0.23974982626824184</v>
      </c>
      <c r="M68" s="69">
        <f>AFWRKACT!M68/$D68</f>
        <v>0.11883252258512857</v>
      </c>
      <c r="N68" s="69">
        <f>AFWRKACT!N68/$D68</f>
        <v>0.002779708130646282</v>
      </c>
      <c r="O68" s="69">
        <f>AFWRKACT!O68/$D68</f>
        <v>0.07574704656011119</v>
      </c>
      <c r="P68" s="69">
        <f>AFWRKACT!P68/$D68</f>
        <v>0</v>
      </c>
      <c r="Q68" s="69">
        <f>AFWRKACT!Q68/$D68</f>
        <v>0</v>
      </c>
      <c r="R68" s="69">
        <f>AFWRKACT!R68/$D68</f>
        <v>0</v>
      </c>
    </row>
    <row r="69" spans="1:18" ht="12.75">
      <c r="A69" s="117" t="s">
        <v>60</v>
      </c>
      <c r="B69" s="21">
        <f>AFWRKACT!B69</f>
        <v>5113</v>
      </c>
      <c r="C69" s="165">
        <f>AFWRKACT!C69</f>
        <v>3656</v>
      </c>
      <c r="D69" s="165">
        <f>AFWRKACT!D69</f>
        <v>782</v>
      </c>
      <c r="E69" s="69">
        <f>AFWRKACT!E69/$D69</f>
        <v>0.5843989769820972</v>
      </c>
      <c r="F69" s="69">
        <f>AFWRKACT!F69/$D69</f>
        <v>0</v>
      </c>
      <c r="G69" s="69">
        <f>AFWRKACT!G69/$D69</f>
        <v>0.0012787723785166241</v>
      </c>
      <c r="H69" s="69">
        <f>AFWRKACT!H69/$D69</f>
        <v>0.13682864450127877</v>
      </c>
      <c r="I69" s="69">
        <f>AFWRKACT!I69/$D69</f>
        <v>0.028132992327365727</v>
      </c>
      <c r="J69" s="69">
        <f>AFWRKACT!J69/$D69</f>
        <v>0.18286445012787725</v>
      </c>
      <c r="K69" s="69">
        <f>AFWRKACT!K69/$D69</f>
        <v>0</v>
      </c>
      <c r="L69" s="69">
        <f>AFWRKACT!L69/$D69</f>
        <v>0.04092071611253197</v>
      </c>
      <c r="M69" s="69">
        <f>AFWRKACT!M69/$D69</f>
        <v>0.159846547314578</v>
      </c>
      <c r="N69" s="69">
        <f>AFWRKACT!N69/$D69</f>
        <v>0</v>
      </c>
      <c r="O69" s="69">
        <f>AFWRKACT!O69/$D69</f>
        <v>0.20971867007672634</v>
      </c>
      <c r="P69" s="69">
        <f>AFWRKACT!P69/$D69</f>
        <v>0</v>
      </c>
      <c r="Q69" s="69">
        <f>AFWRKACT!Q69/$D69</f>
        <v>0</v>
      </c>
      <c r="R69" s="69">
        <f>AFWRKACT!R69/$D69</f>
        <v>0.2237851662404092</v>
      </c>
    </row>
    <row r="70" spans="1:18" ht="12.75">
      <c r="A70" s="117" t="s">
        <v>61</v>
      </c>
      <c r="B70" s="21">
        <f>AFWRKACT!B70</f>
        <v>618</v>
      </c>
      <c r="C70" s="165">
        <f>AFWRKACT!C70</f>
        <v>484</v>
      </c>
      <c r="D70" s="165">
        <f>AFWRKACT!D70</f>
        <v>82</v>
      </c>
      <c r="E70" s="69">
        <f>AFWRKACT!E70/$D70</f>
        <v>0.04878048780487805</v>
      </c>
      <c r="F70" s="69">
        <f>AFWRKACT!F70/$D70</f>
        <v>0</v>
      </c>
      <c r="G70" s="69">
        <f>AFWRKACT!G70/$D70</f>
        <v>0</v>
      </c>
      <c r="H70" s="69">
        <f>AFWRKACT!H70/$D70</f>
        <v>0</v>
      </c>
      <c r="I70" s="69">
        <f>AFWRKACT!I70/$D70</f>
        <v>0.25609756097560976</v>
      </c>
      <c r="J70" s="69">
        <f>AFWRKACT!J70/$D70</f>
        <v>0.024390243902439025</v>
      </c>
      <c r="K70" s="69">
        <f>AFWRKACT!K70/$D70</f>
        <v>0.8048780487804879</v>
      </c>
      <c r="L70" s="69">
        <f>AFWRKACT!L70/$D70</f>
        <v>0</v>
      </c>
      <c r="M70" s="69">
        <f>AFWRKACT!M70/$D70</f>
        <v>0.012195121951219513</v>
      </c>
      <c r="N70" s="69">
        <f>AFWRKACT!N70/$D70</f>
        <v>0</v>
      </c>
      <c r="O70" s="69">
        <f>AFWRKACT!O70/$D70</f>
        <v>0</v>
      </c>
      <c r="P70" s="69">
        <f>AFWRKACT!P70/$D70</f>
        <v>0.12195121951219512</v>
      </c>
      <c r="Q70" s="69">
        <f>AFWRKACT!Q70/$D70</f>
        <v>0</v>
      </c>
      <c r="R70" s="69">
        <f>AFWRKACT!R70/$D70</f>
        <v>0</v>
      </c>
    </row>
    <row r="71" spans="1:18" ht="12.75">
      <c r="A71" s="117" t="s">
        <v>62</v>
      </c>
      <c r="B71" s="21">
        <f>AFWRKACT!B71</f>
        <v>30051</v>
      </c>
      <c r="C71" s="165">
        <f>AFWRKACT!C71</f>
        <v>9579</v>
      </c>
      <c r="D71" s="165">
        <f>AFWRKACT!D71</f>
        <v>4106</v>
      </c>
      <c r="E71" s="69">
        <f>AFWRKACT!E71/$D71</f>
        <v>0.8212372138334145</v>
      </c>
      <c r="F71" s="69">
        <f>AFWRKACT!F71/$D71</f>
        <v>0.005601558694593278</v>
      </c>
      <c r="G71" s="69">
        <f>AFWRKACT!G71/$D71</f>
        <v>0</v>
      </c>
      <c r="H71" s="69">
        <f>AFWRKACT!H71/$D71</f>
        <v>0.03726254262055528</v>
      </c>
      <c r="I71" s="69">
        <f>AFWRKACT!I71/$D71</f>
        <v>0.012420847540185095</v>
      </c>
      <c r="J71" s="69">
        <f>AFWRKACT!J71/$D71</f>
        <v>0.2881149537262543</v>
      </c>
      <c r="K71" s="69">
        <f>AFWRKACT!K71/$D71</f>
        <v>0</v>
      </c>
      <c r="L71" s="69">
        <f>AFWRKACT!L71/$D71</f>
        <v>0.0063321967851924016</v>
      </c>
      <c r="M71" s="69">
        <f>AFWRKACT!M71/$D71</f>
        <v>0.03872381880175353</v>
      </c>
      <c r="N71" s="69">
        <f>AFWRKACT!N71/$D71</f>
        <v>0.009498295177788602</v>
      </c>
      <c r="O71" s="69">
        <f>AFWRKACT!O71/$D71</f>
        <v>0.0012177301509985387</v>
      </c>
      <c r="P71" s="69">
        <f>AFWRKACT!P71/$D71</f>
        <v>0</v>
      </c>
      <c r="Q71" s="69">
        <f>AFWRKACT!Q71/$D71</f>
        <v>0</v>
      </c>
      <c r="R71" s="69">
        <f>AFWRKACT!R71/$D71</f>
        <v>0</v>
      </c>
    </row>
    <row r="72" spans="1:18" ht="12.75">
      <c r="A72" s="117"/>
      <c r="B72" s="21">
        <f>AFWRKACT!B72</f>
        <v>0</v>
      </c>
      <c r="C72" s="165">
        <f>AFWRKACT!C72</f>
        <v>0</v>
      </c>
      <c r="D72" s="165">
        <f>AFWRKACT!D72</f>
        <v>0</v>
      </c>
      <c r="E72" s="69"/>
      <c r="F72" s="69"/>
      <c r="G72" s="69"/>
      <c r="H72" s="69"/>
      <c r="I72" s="69"/>
      <c r="J72" s="69"/>
      <c r="K72" s="69"/>
      <c r="L72" s="69"/>
      <c r="M72" s="69"/>
      <c r="N72" s="69"/>
      <c r="O72" s="69"/>
      <c r="P72" s="69"/>
      <c r="Q72" s="69"/>
      <c r="R72" s="69"/>
    </row>
    <row r="73" spans="1:18" ht="12.75">
      <c r="A73" s="117" t="s">
        <v>63</v>
      </c>
      <c r="B73" s="21">
        <f>AFWRKACT!B73</f>
        <v>54188</v>
      </c>
      <c r="C73" s="165">
        <f>AFWRKACT!C73</f>
        <v>32166</v>
      </c>
      <c r="D73" s="165">
        <f>AFWRKACT!D73</f>
        <v>16006</v>
      </c>
      <c r="E73" s="69">
        <f>AFWRKACT!E73/$D73</f>
        <v>0.44402099212795204</v>
      </c>
      <c r="F73" s="69">
        <f>AFWRKACT!F73/$D73</f>
        <v>0.03298762963888542</v>
      </c>
      <c r="G73" s="69">
        <f>AFWRKACT!G73/$D73</f>
        <v>0.07334749468949144</v>
      </c>
      <c r="H73" s="69">
        <f>AFWRKACT!H73/$D73</f>
        <v>0.022678995376733724</v>
      </c>
      <c r="I73" s="69">
        <f>AFWRKACT!I73/$D73</f>
        <v>0.002936398850431088</v>
      </c>
      <c r="J73" s="69">
        <f>AFWRKACT!J73/$D73</f>
        <v>0.16924903161314506</v>
      </c>
      <c r="K73" s="69">
        <f>AFWRKACT!K73/$D73</f>
        <v>0.5004373359990004</v>
      </c>
      <c r="L73" s="69">
        <f>AFWRKACT!L73/$D73</f>
        <v>0.0316756216418843</v>
      </c>
      <c r="M73" s="69">
        <f>AFWRKACT!M73/$D73</f>
        <v>0.0745970261152068</v>
      </c>
      <c r="N73" s="69">
        <f>AFWRKACT!N73/$D73</f>
        <v>0.017181057103586157</v>
      </c>
      <c r="O73" s="69">
        <f>AFWRKACT!O73/$D73</f>
        <v>0.08171935524178434</v>
      </c>
      <c r="P73" s="69">
        <f>AFWRKACT!P73/$D73</f>
        <v>6.247657128576784E-05</v>
      </c>
      <c r="Q73" s="69">
        <f>AFWRKACT!Q73/$D73</f>
        <v>0</v>
      </c>
      <c r="R73" s="69">
        <f>AFWRKACT!R73/$D73</f>
        <v>0.09715106834936899</v>
      </c>
    </row>
    <row r="74" spans="1:18" ht="12.75">
      <c r="A74" s="117" t="s">
        <v>64</v>
      </c>
      <c r="B74" s="21">
        <f>AFWRKACT!B74</f>
        <v>15855</v>
      </c>
      <c r="C74" s="165">
        <f>AFWRKACT!C74</f>
        <v>9788</v>
      </c>
      <c r="D74" s="165">
        <f>AFWRKACT!D74</f>
        <v>1896</v>
      </c>
      <c r="E74" s="69">
        <f>AFWRKACT!E74/$D74</f>
        <v>0.4472573839662447</v>
      </c>
      <c r="F74" s="69">
        <f>AFWRKACT!F74/$D74</f>
        <v>0</v>
      </c>
      <c r="G74" s="69">
        <f>AFWRKACT!G74/$D74</f>
        <v>0.010021097046413503</v>
      </c>
      <c r="H74" s="69">
        <f>AFWRKACT!H74/$D74</f>
        <v>0.14767932489451477</v>
      </c>
      <c r="I74" s="69">
        <f>AFWRKACT!I74/$D74</f>
        <v>0.003691983122362869</v>
      </c>
      <c r="J74" s="69">
        <f>AFWRKACT!J74/$D74</f>
        <v>0.08333333333333333</v>
      </c>
      <c r="K74" s="69">
        <f>AFWRKACT!K74/$D74</f>
        <v>0.1070675105485232</v>
      </c>
      <c r="L74" s="69">
        <f>AFWRKACT!L74/$D74</f>
        <v>0.2558016877637131</v>
      </c>
      <c r="M74" s="69">
        <f>AFWRKACT!M74/$D74</f>
        <v>0</v>
      </c>
      <c r="N74" s="69">
        <f>AFWRKACT!N74/$D74</f>
        <v>0.004219409282700422</v>
      </c>
      <c r="O74" s="69">
        <f>AFWRKACT!O74/$D74</f>
        <v>0.044831223628691984</v>
      </c>
      <c r="P74" s="69">
        <f>AFWRKACT!P74/$D74</f>
        <v>0</v>
      </c>
      <c r="Q74" s="69">
        <f>AFWRKACT!Q74/$D74</f>
        <v>0</v>
      </c>
      <c r="R74" s="69">
        <f>AFWRKACT!R74/$D74</f>
        <v>0</v>
      </c>
    </row>
    <row r="75" spans="1:18" ht="12.75">
      <c r="A75" s="117" t="s">
        <v>65</v>
      </c>
      <c r="B75" s="21">
        <f>AFWRKACT!B75</f>
        <v>18955</v>
      </c>
      <c r="C75" s="165">
        <f>AFWRKACT!C75</f>
        <v>6878</v>
      </c>
      <c r="D75" s="165">
        <f>AFWRKACT!D75</f>
        <v>4761</v>
      </c>
      <c r="E75" s="69">
        <f>AFWRKACT!E75/$D75</f>
        <v>0.09808863684099979</v>
      </c>
      <c r="F75" s="69">
        <f>AFWRKACT!F75/$D75</f>
        <v>0.0004200798151648813</v>
      </c>
      <c r="G75" s="69">
        <f>AFWRKACT!G75/$D75</f>
        <v>0</v>
      </c>
      <c r="H75" s="69">
        <f>AFWRKACT!H75/$D75</f>
        <v>0.6740180634320521</v>
      </c>
      <c r="I75" s="69">
        <f>AFWRKACT!I75/$D75</f>
        <v>0</v>
      </c>
      <c r="J75" s="69">
        <f>AFWRKACT!J75/$D75</f>
        <v>0.2984667086746482</v>
      </c>
      <c r="K75" s="69">
        <f>AFWRKACT!K75/$D75</f>
        <v>0.08380592312539382</v>
      </c>
      <c r="L75" s="69">
        <f>AFWRKACT!L75/$D75</f>
        <v>0.004410838059231254</v>
      </c>
      <c r="M75" s="69">
        <f>AFWRKACT!M75/$D75</f>
        <v>0.33963453056080656</v>
      </c>
      <c r="N75" s="69">
        <f>AFWRKACT!N75/$D75</f>
        <v>0.3249317370300357</v>
      </c>
      <c r="O75" s="69">
        <f>AFWRKACT!O75/$D75</f>
        <v>0.1890359168241966</v>
      </c>
      <c r="P75" s="69">
        <f>AFWRKACT!P75/$D75</f>
        <v>0</v>
      </c>
      <c r="Q75" s="69">
        <f>AFWRKACT!Q75/$D75</f>
        <v>0</v>
      </c>
      <c r="R75" s="69">
        <f>AFWRKACT!R75/$D75</f>
        <v>0</v>
      </c>
    </row>
    <row r="76" spans="1:18" ht="13.5" thickBot="1">
      <c r="A76" s="120" t="s">
        <v>66</v>
      </c>
      <c r="B76" s="61">
        <f>AFWRKACT!B76</f>
        <v>453</v>
      </c>
      <c r="C76" s="166">
        <f>AFWRKACT!C76</f>
        <v>96</v>
      </c>
      <c r="D76" s="166">
        <f>AFWRKACT!D76</f>
        <v>80</v>
      </c>
      <c r="E76" s="70">
        <f>AFWRKACT!E76/$D76</f>
        <v>0.2625</v>
      </c>
      <c r="F76" s="70">
        <f>AFWRKACT!F76/$D76</f>
        <v>0.0125</v>
      </c>
      <c r="G76" s="70">
        <f>AFWRKACT!G76/$D76</f>
        <v>0</v>
      </c>
      <c r="H76" s="70">
        <f>AFWRKACT!H76/$D76</f>
        <v>0.7375</v>
      </c>
      <c r="I76" s="70">
        <f>AFWRKACT!I76/$D76</f>
        <v>0.0125</v>
      </c>
      <c r="J76" s="70">
        <f>AFWRKACT!J76/$D76</f>
        <v>0.225</v>
      </c>
      <c r="K76" s="70">
        <f>AFWRKACT!K76/$D76</f>
        <v>0</v>
      </c>
      <c r="L76" s="70">
        <f>AFWRKACT!L76/$D76</f>
        <v>0.0375</v>
      </c>
      <c r="M76" s="70">
        <f>AFWRKACT!M76/$D76</f>
        <v>0</v>
      </c>
      <c r="N76" s="70">
        <f>AFWRKACT!N76/$D76</f>
        <v>0</v>
      </c>
      <c r="O76" s="70">
        <f>AFWRKACT!O76/$D76</f>
        <v>0.0625</v>
      </c>
      <c r="P76" s="70">
        <f>AFWRKACT!P76/$D76</f>
        <v>0</v>
      </c>
      <c r="Q76" s="70">
        <f>AFWRKACT!Q76/$D76</f>
        <v>0</v>
      </c>
      <c r="R76" s="70">
        <f>AFWRKACT!R76/$D76</f>
        <v>0</v>
      </c>
    </row>
    <row r="77" spans="1:16" ht="12.75">
      <c r="A77" s="5" t="s">
        <v>101</v>
      </c>
      <c r="B77" s="65"/>
      <c r="C77" s="65"/>
      <c r="D77" s="65"/>
      <c r="E77" s="65"/>
      <c r="F77" s="65"/>
      <c r="G77" s="65"/>
      <c r="H77" s="65"/>
      <c r="I77" s="65"/>
      <c r="J77" s="65"/>
      <c r="K77" s="65"/>
      <c r="L77" s="65"/>
      <c r="M77" s="65"/>
      <c r="N77" s="65"/>
      <c r="O77" s="65"/>
      <c r="P77" s="65"/>
    </row>
    <row r="78" ht="12.75">
      <c r="A78" t="s">
        <v>366</v>
      </c>
    </row>
  </sheetData>
  <mergeCells count="4">
    <mergeCell ref="A2:P2"/>
    <mergeCell ref="A3:P3"/>
    <mergeCell ref="A4:P4"/>
    <mergeCell ref="E7:R7"/>
  </mergeCells>
  <printOptions horizontalCentered="1" verticalCentered="1"/>
  <pageMargins left="0.25" right="0.25" top="0.25" bottom="0.25" header="0.5" footer="0.5"/>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workbookViewId="0" topLeftCell="A1">
      <selection activeCell="A1" sqref="A1"/>
    </sheetView>
  </sheetViews>
  <sheetFormatPr defaultColWidth="9.140625" defaultRowHeight="12.75"/>
  <cols>
    <col min="1" max="1" width="18.00390625" style="0" customWidth="1"/>
    <col min="2" max="2" width="11.140625" style="0" customWidth="1"/>
    <col min="3" max="3" width="15.140625" style="0" customWidth="1"/>
    <col min="4" max="4" width="13.421875" style="0" customWidth="1"/>
    <col min="5" max="5" width="17.7109375" style="0" customWidth="1"/>
    <col min="6" max="6" width="12.140625" style="0" customWidth="1"/>
    <col min="7" max="7" width="11.57421875" style="0" customWidth="1"/>
    <col min="8" max="8" width="10.421875" style="0" customWidth="1"/>
    <col min="9" max="9" width="10.140625" style="0" customWidth="1"/>
    <col min="10" max="10" width="9.28125" style="0" bestFit="1" customWidth="1"/>
    <col min="11" max="11" width="11.140625" style="0" customWidth="1"/>
    <col min="12" max="12" width="11.57421875" style="0" customWidth="1"/>
    <col min="13" max="13" width="10.140625" style="0" customWidth="1"/>
    <col min="14" max="14" width="12.28125" style="0" customWidth="1"/>
    <col min="15" max="15" width="12.57421875" style="0" customWidth="1"/>
    <col min="16" max="16" width="11.8515625" style="0" customWidth="1"/>
    <col min="17" max="17" width="12.140625" style="0" customWidth="1"/>
    <col min="18" max="18" width="14.8515625" style="0" customWidth="1"/>
  </cols>
  <sheetData>
    <row r="1" ht="12.75">
      <c r="P1" s="22" t="s">
        <v>247</v>
      </c>
    </row>
    <row r="2" spans="1:16" ht="12.75">
      <c r="A2" s="226" t="s">
        <v>0</v>
      </c>
      <c r="B2" s="226"/>
      <c r="C2" s="226"/>
      <c r="D2" s="226"/>
      <c r="E2" s="226"/>
      <c r="F2" s="226"/>
      <c r="G2" s="226"/>
      <c r="H2" s="226"/>
      <c r="I2" s="226"/>
      <c r="J2" s="226"/>
      <c r="K2" s="226"/>
      <c r="L2" s="226"/>
      <c r="M2" s="226"/>
      <c r="N2" s="226"/>
      <c r="O2" s="226"/>
      <c r="P2" s="226"/>
    </row>
    <row r="3" spans="1:16" ht="12.75">
      <c r="A3" s="248" t="s">
        <v>351</v>
      </c>
      <c r="B3" s="248"/>
      <c r="C3" s="248"/>
      <c r="D3" s="248"/>
      <c r="E3" s="248"/>
      <c r="F3" s="248"/>
      <c r="G3" s="248"/>
      <c r="H3" s="248"/>
      <c r="I3" s="248"/>
      <c r="J3" s="248"/>
      <c r="K3" s="248"/>
      <c r="L3" s="248"/>
      <c r="M3" s="248"/>
      <c r="N3" s="248"/>
      <c r="O3" s="248"/>
      <c r="P3" s="248"/>
    </row>
    <row r="4" spans="1:16" ht="12.75">
      <c r="A4" s="248"/>
      <c r="B4" s="248"/>
      <c r="C4" s="248"/>
      <c r="D4" s="248"/>
      <c r="E4" s="248"/>
      <c r="F4" s="248"/>
      <c r="G4" s="248"/>
      <c r="H4" s="248"/>
      <c r="I4" s="248"/>
      <c r="J4" s="248"/>
      <c r="K4" s="248"/>
      <c r="L4" s="248"/>
      <c r="M4" s="248"/>
      <c r="N4" s="248"/>
      <c r="O4" s="248"/>
      <c r="P4" s="248"/>
    </row>
    <row r="5" spans="1:16" ht="12.75">
      <c r="A5" s="226" t="s">
        <v>354</v>
      </c>
      <c r="B5" s="226"/>
      <c r="C5" s="226"/>
      <c r="D5" s="226"/>
      <c r="E5" s="226"/>
      <c r="F5" s="226"/>
      <c r="G5" s="226"/>
      <c r="H5" s="226"/>
      <c r="I5" s="226"/>
      <c r="J5" s="226"/>
      <c r="K5" s="226"/>
      <c r="L5" s="226"/>
      <c r="M5" s="226"/>
      <c r="N5" s="226"/>
      <c r="O5" s="226"/>
      <c r="P5" s="226"/>
    </row>
    <row r="7" ht="13.5" thickBot="1"/>
    <row r="8" spans="1:18" ht="13.5" thickBot="1">
      <c r="A8" s="23"/>
      <c r="B8" s="26"/>
      <c r="C8" s="147"/>
      <c r="D8" s="146" t="s">
        <v>101</v>
      </c>
      <c r="E8" s="244" t="s">
        <v>196</v>
      </c>
      <c r="F8" s="246"/>
      <c r="G8" s="246"/>
      <c r="H8" s="246"/>
      <c r="I8" s="246"/>
      <c r="J8" s="246"/>
      <c r="K8" s="246"/>
      <c r="L8" s="246"/>
      <c r="M8" s="246"/>
      <c r="N8" s="246"/>
      <c r="O8" s="246"/>
      <c r="P8" s="246"/>
      <c r="Q8" s="246"/>
      <c r="R8" s="247"/>
    </row>
    <row r="9" spans="1:18" ht="12.75">
      <c r="A9" s="24"/>
      <c r="B9" s="29" t="s">
        <v>68</v>
      </c>
      <c r="C9" s="29" t="s">
        <v>69</v>
      </c>
      <c r="D9" s="29" t="s">
        <v>69</v>
      </c>
      <c r="E9" s="24"/>
      <c r="F9" s="116" t="s">
        <v>97</v>
      </c>
      <c r="G9" s="31" t="s">
        <v>97</v>
      </c>
      <c r="H9" s="24"/>
      <c r="I9" s="117"/>
      <c r="J9" s="24"/>
      <c r="K9" s="37"/>
      <c r="L9" s="24"/>
      <c r="M9" s="24"/>
      <c r="N9" s="32" t="s">
        <v>72</v>
      </c>
      <c r="O9" s="31" t="s">
        <v>73</v>
      </c>
      <c r="P9" s="37"/>
      <c r="Q9" s="24" t="s">
        <v>191</v>
      </c>
      <c r="R9" s="10"/>
    </row>
    <row r="10" spans="1:18" ht="12.75">
      <c r="A10" s="24"/>
      <c r="B10" s="31" t="s">
        <v>69</v>
      </c>
      <c r="C10" s="31" t="s">
        <v>74</v>
      </c>
      <c r="D10" s="31" t="s">
        <v>75</v>
      </c>
      <c r="E10" s="31" t="s">
        <v>76</v>
      </c>
      <c r="F10" s="31" t="s">
        <v>70</v>
      </c>
      <c r="G10" s="31" t="s">
        <v>71</v>
      </c>
      <c r="H10" s="31" t="s">
        <v>77</v>
      </c>
      <c r="I10" s="32" t="s">
        <v>78</v>
      </c>
      <c r="J10" s="31" t="s">
        <v>79</v>
      </c>
      <c r="K10" s="33" t="s">
        <v>80</v>
      </c>
      <c r="L10" s="31" t="s">
        <v>81</v>
      </c>
      <c r="M10" s="31" t="s">
        <v>82</v>
      </c>
      <c r="N10" s="32" t="s">
        <v>83</v>
      </c>
      <c r="O10" s="31" t="s">
        <v>84</v>
      </c>
      <c r="P10" s="37" t="s">
        <v>85</v>
      </c>
      <c r="Q10" s="24" t="s">
        <v>100</v>
      </c>
      <c r="R10" s="10"/>
    </row>
    <row r="11" spans="1:18" ht="13.5" thickBot="1">
      <c r="A11" s="25" t="s">
        <v>3</v>
      </c>
      <c r="B11" s="28" t="s">
        <v>193</v>
      </c>
      <c r="C11" s="34" t="s">
        <v>94</v>
      </c>
      <c r="D11" s="28" t="s">
        <v>86</v>
      </c>
      <c r="E11" s="28" t="s">
        <v>87</v>
      </c>
      <c r="F11" s="28" t="s">
        <v>87</v>
      </c>
      <c r="G11" s="28" t="s">
        <v>87</v>
      </c>
      <c r="H11" s="28" t="s">
        <v>88</v>
      </c>
      <c r="I11" s="35" t="s">
        <v>89</v>
      </c>
      <c r="J11" s="28" t="s">
        <v>90</v>
      </c>
      <c r="K11" s="36" t="s">
        <v>91</v>
      </c>
      <c r="L11" s="28" t="s">
        <v>72</v>
      </c>
      <c r="M11" s="28" t="s">
        <v>89</v>
      </c>
      <c r="N11" s="35" t="s">
        <v>87</v>
      </c>
      <c r="O11" s="28" t="s">
        <v>92</v>
      </c>
      <c r="P11" s="37" t="s">
        <v>93</v>
      </c>
      <c r="Q11" s="25" t="s">
        <v>182</v>
      </c>
      <c r="R11" s="25" t="s">
        <v>190</v>
      </c>
    </row>
    <row r="12" spans="1:18" ht="12.75">
      <c r="A12" s="23" t="s">
        <v>7</v>
      </c>
      <c r="B12" s="19">
        <f>SUM(B14:B77)</f>
        <v>37571</v>
      </c>
      <c r="C12" s="19">
        <f aca="true" t="shared" si="0" ref="C12:R12">SUM(C14:C77)</f>
        <v>30252</v>
      </c>
      <c r="D12" s="19">
        <f t="shared" si="0"/>
        <v>14974</v>
      </c>
      <c r="E12" s="19">
        <f t="shared" si="0"/>
        <v>12828</v>
      </c>
      <c r="F12" s="19">
        <f t="shared" si="0"/>
        <v>180</v>
      </c>
      <c r="G12" s="19">
        <f t="shared" si="0"/>
        <v>243</v>
      </c>
      <c r="H12" s="19">
        <f t="shared" si="0"/>
        <v>2915</v>
      </c>
      <c r="I12" s="19">
        <f t="shared" si="0"/>
        <v>26</v>
      </c>
      <c r="J12" s="19">
        <f t="shared" si="0"/>
        <v>3809</v>
      </c>
      <c r="K12" s="19">
        <f t="shared" si="0"/>
        <v>4069</v>
      </c>
      <c r="L12" s="19">
        <f t="shared" si="0"/>
        <v>1595</v>
      </c>
      <c r="M12" s="19">
        <f t="shared" si="0"/>
        <v>386</v>
      </c>
      <c r="N12" s="19">
        <f t="shared" si="0"/>
        <v>239</v>
      </c>
      <c r="O12" s="19">
        <f t="shared" si="0"/>
        <v>627</v>
      </c>
      <c r="P12" s="19">
        <f t="shared" si="0"/>
        <v>3</v>
      </c>
      <c r="Q12" s="19">
        <f t="shared" si="0"/>
        <v>2340</v>
      </c>
      <c r="R12" s="19">
        <f t="shared" si="0"/>
        <v>1249</v>
      </c>
    </row>
    <row r="13" spans="1:18" ht="12.75">
      <c r="A13" s="24"/>
      <c r="B13" s="20"/>
      <c r="C13" s="20"/>
      <c r="D13" s="20"/>
      <c r="E13" s="20"/>
      <c r="F13" s="20"/>
      <c r="G13" s="20"/>
      <c r="H13" s="20"/>
      <c r="I13" s="20"/>
      <c r="J13" s="20"/>
      <c r="K13" s="20"/>
      <c r="L13" s="20"/>
      <c r="M13" s="20"/>
      <c r="N13" s="20"/>
      <c r="O13" s="20"/>
      <c r="P13" s="20"/>
      <c r="Q13" s="21"/>
      <c r="R13" s="21"/>
    </row>
    <row r="14" spans="1:18" ht="12.75">
      <c r="A14" s="24" t="s">
        <v>8</v>
      </c>
      <c r="B14" s="21">
        <v>42</v>
      </c>
      <c r="C14" s="165">
        <v>0</v>
      </c>
      <c r="D14" s="165">
        <v>0</v>
      </c>
      <c r="E14" s="165">
        <v>0</v>
      </c>
      <c r="F14" s="165">
        <v>0</v>
      </c>
      <c r="G14" s="165">
        <v>0</v>
      </c>
      <c r="H14" s="165">
        <v>0</v>
      </c>
      <c r="I14" s="165">
        <v>0</v>
      </c>
      <c r="J14" s="165">
        <v>0</v>
      </c>
      <c r="K14" s="165">
        <v>0</v>
      </c>
      <c r="L14" s="165">
        <v>0</v>
      </c>
      <c r="M14" s="165">
        <v>0</v>
      </c>
      <c r="N14" s="181">
        <v>0</v>
      </c>
      <c r="O14" s="165">
        <v>0</v>
      </c>
      <c r="P14" s="165">
        <v>0</v>
      </c>
      <c r="Q14" s="165">
        <v>0</v>
      </c>
      <c r="R14" s="165">
        <v>0</v>
      </c>
    </row>
    <row r="15" spans="1:18" ht="12.75">
      <c r="A15" s="24" t="s">
        <v>9</v>
      </c>
      <c r="B15" s="21">
        <v>783</v>
      </c>
      <c r="C15" s="165">
        <v>547</v>
      </c>
      <c r="D15" s="165">
        <v>244</v>
      </c>
      <c r="E15" s="165">
        <v>262</v>
      </c>
      <c r="F15" s="165">
        <v>0</v>
      </c>
      <c r="G15" s="165">
        <v>0</v>
      </c>
      <c r="H15" s="165">
        <v>2</v>
      </c>
      <c r="I15" s="165">
        <v>2</v>
      </c>
      <c r="J15" s="165">
        <v>88</v>
      </c>
      <c r="K15" s="165">
        <v>42</v>
      </c>
      <c r="L15" s="165">
        <v>81</v>
      </c>
      <c r="M15" s="165">
        <v>0</v>
      </c>
      <c r="N15" s="165">
        <v>0</v>
      </c>
      <c r="O15" s="165">
        <v>5</v>
      </c>
      <c r="P15" s="165">
        <v>0</v>
      </c>
      <c r="Q15" s="165">
        <v>0</v>
      </c>
      <c r="R15" s="165">
        <v>37</v>
      </c>
    </row>
    <row r="16" spans="1:18" ht="12.75">
      <c r="A16" s="24" t="s">
        <v>12</v>
      </c>
      <c r="B16" s="21">
        <v>535</v>
      </c>
      <c r="C16" s="165">
        <v>464</v>
      </c>
      <c r="D16" s="165">
        <v>242</v>
      </c>
      <c r="E16" s="165">
        <v>246</v>
      </c>
      <c r="F16" s="165">
        <v>0</v>
      </c>
      <c r="G16" s="165">
        <v>0</v>
      </c>
      <c r="H16" s="165">
        <v>82</v>
      </c>
      <c r="I16" s="165">
        <v>0</v>
      </c>
      <c r="J16" s="165">
        <v>209</v>
      </c>
      <c r="K16" s="165">
        <v>5</v>
      </c>
      <c r="L16" s="165">
        <v>27</v>
      </c>
      <c r="M16" s="165">
        <v>1</v>
      </c>
      <c r="N16" s="165">
        <v>2</v>
      </c>
      <c r="O16" s="165">
        <v>6</v>
      </c>
      <c r="P16" s="165">
        <v>0</v>
      </c>
      <c r="Q16" s="165">
        <v>0</v>
      </c>
      <c r="R16" s="165">
        <v>0</v>
      </c>
    </row>
    <row r="17" spans="1:18" ht="12.75">
      <c r="A17" s="24" t="s">
        <v>14</v>
      </c>
      <c r="B17" s="21">
        <v>239</v>
      </c>
      <c r="C17" s="165">
        <v>211</v>
      </c>
      <c r="D17" s="165">
        <v>57</v>
      </c>
      <c r="E17" s="165">
        <v>39</v>
      </c>
      <c r="F17" s="165">
        <v>1</v>
      </c>
      <c r="G17" s="165">
        <v>1</v>
      </c>
      <c r="H17" s="165">
        <v>4</v>
      </c>
      <c r="I17" s="165">
        <v>2</v>
      </c>
      <c r="J17" s="165">
        <v>19</v>
      </c>
      <c r="K17" s="165">
        <v>0</v>
      </c>
      <c r="L17" s="165">
        <v>25</v>
      </c>
      <c r="M17" s="165">
        <v>1</v>
      </c>
      <c r="N17" s="165">
        <v>0</v>
      </c>
      <c r="O17" s="165">
        <v>0</v>
      </c>
      <c r="P17" s="165">
        <v>0</v>
      </c>
      <c r="Q17" s="165">
        <v>0</v>
      </c>
      <c r="R17" s="165">
        <v>0</v>
      </c>
    </row>
    <row r="18" spans="1:18" ht="12.75">
      <c r="A18" s="24" t="s">
        <v>15</v>
      </c>
      <c r="B18" s="21">
        <v>0</v>
      </c>
      <c r="C18" s="165">
        <v>0</v>
      </c>
      <c r="D18" s="165">
        <v>0</v>
      </c>
      <c r="E18" s="165">
        <v>0</v>
      </c>
      <c r="F18" s="165">
        <v>0</v>
      </c>
      <c r="G18" s="165">
        <v>0</v>
      </c>
      <c r="H18" s="165">
        <v>0</v>
      </c>
      <c r="I18" s="165">
        <v>0</v>
      </c>
      <c r="J18" s="165">
        <v>0</v>
      </c>
      <c r="K18" s="165">
        <v>0</v>
      </c>
      <c r="L18" s="165">
        <v>0</v>
      </c>
      <c r="M18" s="165">
        <v>0</v>
      </c>
      <c r="N18" s="165">
        <v>0</v>
      </c>
      <c r="O18" s="165">
        <v>0</v>
      </c>
      <c r="P18" s="165">
        <v>0</v>
      </c>
      <c r="Q18" s="165">
        <v>0</v>
      </c>
      <c r="R18" s="165">
        <v>0</v>
      </c>
    </row>
    <row r="19" spans="1:18" ht="12.75">
      <c r="A19" s="24"/>
      <c r="B19" s="21"/>
      <c r="C19" s="165"/>
      <c r="D19" s="165"/>
      <c r="E19" s="165"/>
      <c r="F19" s="165"/>
      <c r="G19" s="165"/>
      <c r="H19" s="165"/>
      <c r="I19" s="165"/>
      <c r="J19" s="165"/>
      <c r="K19" s="165"/>
      <c r="L19" s="165"/>
      <c r="M19" s="165"/>
      <c r="N19" s="165"/>
      <c r="O19" s="165"/>
      <c r="P19" s="165"/>
      <c r="Q19" s="165"/>
      <c r="R19" s="165"/>
    </row>
    <row r="20" spans="1:18" ht="12.75">
      <c r="A20" s="24" t="s">
        <v>17</v>
      </c>
      <c r="B20" s="21">
        <v>613</v>
      </c>
      <c r="C20" s="165">
        <v>454</v>
      </c>
      <c r="D20" s="165">
        <v>205</v>
      </c>
      <c r="E20" s="165">
        <v>206</v>
      </c>
      <c r="F20" s="165">
        <v>0</v>
      </c>
      <c r="G20" s="165">
        <v>6</v>
      </c>
      <c r="H20" s="165">
        <v>27</v>
      </c>
      <c r="I20" s="165">
        <v>0</v>
      </c>
      <c r="J20" s="165">
        <v>45</v>
      </c>
      <c r="K20" s="165">
        <v>87</v>
      </c>
      <c r="L20" s="165">
        <v>53</v>
      </c>
      <c r="M20" s="165">
        <v>0</v>
      </c>
      <c r="N20" s="165">
        <v>7</v>
      </c>
      <c r="O20" s="165">
        <v>28</v>
      </c>
      <c r="P20" s="165">
        <v>0</v>
      </c>
      <c r="Q20" s="165">
        <v>0</v>
      </c>
      <c r="R20" s="165">
        <v>0</v>
      </c>
    </row>
    <row r="21" spans="1:18" ht="12.75">
      <c r="A21" s="24" t="s">
        <v>18</v>
      </c>
      <c r="B21" s="21">
        <v>0</v>
      </c>
      <c r="C21" s="165">
        <v>0</v>
      </c>
      <c r="D21" s="165">
        <v>0</v>
      </c>
      <c r="E21" s="165">
        <v>0</v>
      </c>
      <c r="F21" s="165">
        <v>0</v>
      </c>
      <c r="G21" s="165">
        <v>0</v>
      </c>
      <c r="H21" s="165">
        <v>0</v>
      </c>
      <c r="I21" s="165">
        <v>0</v>
      </c>
      <c r="J21" s="165">
        <v>0</v>
      </c>
      <c r="K21" s="165">
        <v>0</v>
      </c>
      <c r="L21" s="165">
        <v>0</v>
      </c>
      <c r="M21" s="165">
        <v>0</v>
      </c>
      <c r="N21" s="165">
        <v>0</v>
      </c>
      <c r="O21" s="165">
        <v>0</v>
      </c>
      <c r="P21" s="165">
        <v>0</v>
      </c>
      <c r="Q21" s="165">
        <v>0</v>
      </c>
      <c r="R21" s="165">
        <v>0</v>
      </c>
    </row>
    <row r="22" spans="1:18" ht="12.75">
      <c r="A22" s="24" t="s">
        <v>19</v>
      </c>
      <c r="B22" s="21">
        <v>0</v>
      </c>
      <c r="C22" s="165">
        <v>0</v>
      </c>
      <c r="D22" s="165">
        <v>0</v>
      </c>
      <c r="E22" s="165">
        <v>0</v>
      </c>
      <c r="F22" s="165">
        <v>0</v>
      </c>
      <c r="G22" s="165">
        <v>0</v>
      </c>
      <c r="H22" s="165">
        <v>0</v>
      </c>
      <c r="I22" s="165">
        <v>0</v>
      </c>
      <c r="J22" s="165">
        <v>0</v>
      </c>
      <c r="K22" s="165">
        <v>0</v>
      </c>
      <c r="L22" s="165">
        <v>0</v>
      </c>
      <c r="M22" s="165">
        <v>0</v>
      </c>
      <c r="N22" s="165">
        <v>0</v>
      </c>
      <c r="O22" s="165">
        <v>0</v>
      </c>
      <c r="P22" s="165">
        <v>0</v>
      </c>
      <c r="Q22" s="165">
        <v>0</v>
      </c>
      <c r="R22" s="165">
        <v>0</v>
      </c>
    </row>
    <row r="23" spans="1:18" ht="12.75">
      <c r="A23" s="24" t="s">
        <v>20</v>
      </c>
      <c r="B23" s="170">
        <v>109</v>
      </c>
      <c r="C23" s="165">
        <v>107</v>
      </c>
      <c r="D23" s="165">
        <v>14</v>
      </c>
      <c r="E23" s="165">
        <v>15</v>
      </c>
      <c r="F23" s="165">
        <v>0</v>
      </c>
      <c r="G23" s="165">
        <v>0</v>
      </c>
      <c r="H23" s="165">
        <v>1</v>
      </c>
      <c r="I23" s="165">
        <v>0</v>
      </c>
      <c r="J23" s="165">
        <v>1</v>
      </c>
      <c r="K23" s="165">
        <v>0</v>
      </c>
      <c r="L23" s="165">
        <v>0</v>
      </c>
      <c r="M23" s="165">
        <v>0</v>
      </c>
      <c r="N23" s="165">
        <v>0</v>
      </c>
      <c r="O23" s="165">
        <v>0</v>
      </c>
      <c r="P23" s="165">
        <v>0</v>
      </c>
      <c r="Q23" s="165">
        <v>0</v>
      </c>
      <c r="R23" s="165">
        <v>1</v>
      </c>
    </row>
    <row r="24" spans="1:18" ht="12.75">
      <c r="A24" s="24" t="s">
        <v>21</v>
      </c>
      <c r="B24" s="21">
        <v>0</v>
      </c>
      <c r="C24" s="165">
        <v>0</v>
      </c>
      <c r="D24" s="165">
        <v>0</v>
      </c>
      <c r="E24" s="165">
        <v>0</v>
      </c>
      <c r="F24" s="165">
        <v>0</v>
      </c>
      <c r="G24" s="165">
        <v>0</v>
      </c>
      <c r="H24" s="165">
        <v>0</v>
      </c>
      <c r="I24" s="165">
        <v>0</v>
      </c>
      <c r="J24" s="165">
        <v>0</v>
      </c>
      <c r="K24" s="165">
        <v>0</v>
      </c>
      <c r="L24" s="165">
        <v>0</v>
      </c>
      <c r="M24" s="165">
        <v>0</v>
      </c>
      <c r="N24" s="165">
        <v>0</v>
      </c>
      <c r="O24" s="165">
        <v>0</v>
      </c>
      <c r="P24" s="165">
        <v>0</v>
      </c>
      <c r="Q24" s="165">
        <v>0</v>
      </c>
      <c r="R24" s="165">
        <v>0</v>
      </c>
    </row>
    <row r="25" spans="1:18" ht="12.75">
      <c r="A25" s="24"/>
      <c r="B25" s="21"/>
      <c r="C25" s="165"/>
      <c r="D25" s="165"/>
      <c r="E25" s="165"/>
      <c r="F25" s="165"/>
      <c r="G25" s="165"/>
      <c r="H25" s="165"/>
      <c r="I25" s="165"/>
      <c r="J25" s="165"/>
      <c r="K25" s="165"/>
      <c r="L25" s="165"/>
      <c r="M25" s="165"/>
      <c r="N25" s="165"/>
      <c r="O25" s="165"/>
      <c r="P25" s="165"/>
      <c r="Q25" s="165"/>
      <c r="R25" s="165"/>
    </row>
    <row r="26" spans="1:18" ht="12.75">
      <c r="A26" s="24" t="s">
        <v>23</v>
      </c>
      <c r="B26" s="21">
        <v>0</v>
      </c>
      <c r="C26" s="165">
        <v>0</v>
      </c>
      <c r="D26" s="165">
        <v>0</v>
      </c>
      <c r="E26" s="165">
        <v>0</v>
      </c>
      <c r="F26" s="165">
        <v>0</v>
      </c>
      <c r="G26" s="165">
        <v>0</v>
      </c>
      <c r="H26" s="165">
        <v>0</v>
      </c>
      <c r="I26" s="165">
        <v>0</v>
      </c>
      <c r="J26" s="165">
        <v>0</v>
      </c>
      <c r="K26" s="165">
        <v>0</v>
      </c>
      <c r="L26" s="165">
        <v>0</v>
      </c>
      <c r="M26" s="165">
        <v>0</v>
      </c>
      <c r="N26" s="165">
        <v>0</v>
      </c>
      <c r="O26" s="165">
        <v>0</v>
      </c>
      <c r="P26" s="165">
        <v>0</v>
      </c>
      <c r="Q26" s="165">
        <v>0</v>
      </c>
      <c r="R26" s="165">
        <v>0</v>
      </c>
    </row>
    <row r="27" spans="1:18" ht="12.75">
      <c r="A27" s="24" t="s">
        <v>24</v>
      </c>
      <c r="B27" s="21" t="s">
        <v>264</v>
      </c>
      <c r="C27" s="165" t="s">
        <v>264</v>
      </c>
      <c r="D27" s="165" t="s">
        <v>264</v>
      </c>
      <c r="E27" s="165" t="s">
        <v>264</v>
      </c>
      <c r="F27" s="165" t="s">
        <v>264</v>
      </c>
      <c r="G27" s="165" t="s">
        <v>264</v>
      </c>
      <c r="H27" s="165" t="s">
        <v>264</v>
      </c>
      <c r="I27" s="165" t="s">
        <v>264</v>
      </c>
      <c r="J27" s="165" t="s">
        <v>264</v>
      </c>
      <c r="K27" s="165" t="s">
        <v>264</v>
      </c>
      <c r="L27" s="165" t="s">
        <v>264</v>
      </c>
      <c r="M27" s="165" t="s">
        <v>264</v>
      </c>
      <c r="N27" s="165" t="s">
        <v>264</v>
      </c>
      <c r="O27" s="165" t="s">
        <v>264</v>
      </c>
      <c r="P27" s="165" t="s">
        <v>264</v>
      </c>
      <c r="Q27" s="165" t="s">
        <v>264</v>
      </c>
      <c r="R27" s="165" t="s">
        <v>264</v>
      </c>
    </row>
    <row r="28" spans="1:18" ht="12.75">
      <c r="A28" s="24" t="s">
        <v>25</v>
      </c>
      <c r="B28" s="21">
        <v>0</v>
      </c>
      <c r="C28" s="165">
        <v>0</v>
      </c>
      <c r="D28" s="165">
        <v>0</v>
      </c>
      <c r="E28" s="165">
        <v>0</v>
      </c>
      <c r="F28" s="165">
        <v>0</v>
      </c>
      <c r="G28" s="165">
        <v>0</v>
      </c>
      <c r="H28" s="165">
        <v>0</v>
      </c>
      <c r="I28" s="165">
        <v>0</v>
      </c>
      <c r="J28" s="165">
        <v>0</v>
      </c>
      <c r="K28" s="165">
        <v>0</v>
      </c>
      <c r="L28" s="165">
        <v>0</v>
      </c>
      <c r="M28" s="165">
        <v>0</v>
      </c>
      <c r="N28" s="165">
        <v>0</v>
      </c>
      <c r="O28" s="165">
        <v>0</v>
      </c>
      <c r="P28" s="165">
        <v>0</v>
      </c>
      <c r="Q28" s="165">
        <v>0</v>
      </c>
      <c r="R28" s="165">
        <v>0</v>
      </c>
    </row>
    <row r="29" spans="1:18" ht="12.75">
      <c r="A29" s="24" t="s">
        <v>26</v>
      </c>
      <c r="B29" s="21">
        <v>31</v>
      </c>
      <c r="C29" s="165">
        <v>31</v>
      </c>
      <c r="D29" s="165">
        <v>13</v>
      </c>
      <c r="E29" s="165">
        <v>10</v>
      </c>
      <c r="F29" s="165">
        <v>0</v>
      </c>
      <c r="G29" s="165">
        <v>0</v>
      </c>
      <c r="H29" s="165">
        <v>1</v>
      </c>
      <c r="I29" s="165">
        <v>0</v>
      </c>
      <c r="J29" s="165">
        <v>12</v>
      </c>
      <c r="K29" s="165">
        <v>3</v>
      </c>
      <c r="L29" s="165">
        <v>5</v>
      </c>
      <c r="M29" s="165">
        <v>0</v>
      </c>
      <c r="N29" s="165">
        <v>0</v>
      </c>
      <c r="O29" s="165">
        <v>0</v>
      </c>
      <c r="P29" s="165">
        <v>0</v>
      </c>
      <c r="Q29" s="165">
        <v>0</v>
      </c>
      <c r="R29" s="165">
        <v>5</v>
      </c>
    </row>
    <row r="30" spans="1:18" ht="12.75">
      <c r="A30" s="24" t="s">
        <v>27</v>
      </c>
      <c r="B30" s="21">
        <v>36</v>
      </c>
      <c r="C30" s="165">
        <v>36</v>
      </c>
      <c r="D30" s="165">
        <v>0</v>
      </c>
      <c r="E30" s="165">
        <v>0</v>
      </c>
      <c r="F30" s="165">
        <v>0</v>
      </c>
      <c r="G30" s="165">
        <v>0</v>
      </c>
      <c r="H30" s="165">
        <v>0</v>
      </c>
      <c r="I30" s="165">
        <v>0</v>
      </c>
      <c r="J30" s="165">
        <v>0</v>
      </c>
      <c r="K30" s="165">
        <v>0</v>
      </c>
      <c r="L30" s="165">
        <v>0</v>
      </c>
      <c r="M30" s="165">
        <v>0</v>
      </c>
      <c r="N30" s="165">
        <v>0</v>
      </c>
      <c r="O30" s="165">
        <v>0</v>
      </c>
      <c r="P30" s="165">
        <v>0</v>
      </c>
      <c r="Q30" s="165">
        <v>0</v>
      </c>
      <c r="R30" s="165">
        <v>0</v>
      </c>
    </row>
    <row r="31" spans="1:18" ht="12.75">
      <c r="A31" s="24"/>
      <c r="B31" s="21"/>
      <c r="C31" s="165"/>
      <c r="D31" s="165"/>
      <c r="E31" s="165"/>
      <c r="F31" s="165"/>
      <c r="G31" s="165"/>
      <c r="H31" s="165"/>
      <c r="I31" s="165"/>
      <c r="J31" s="165"/>
      <c r="K31" s="165"/>
      <c r="L31" s="165"/>
      <c r="M31" s="165"/>
      <c r="N31" s="165"/>
      <c r="O31" s="165"/>
      <c r="P31" s="165"/>
      <c r="Q31" s="165"/>
      <c r="R31" s="165"/>
    </row>
    <row r="32" spans="1:18" ht="12.75">
      <c r="A32" s="24" t="s">
        <v>28</v>
      </c>
      <c r="B32" s="21">
        <v>0</v>
      </c>
      <c r="C32" s="165">
        <v>0</v>
      </c>
      <c r="D32" s="165">
        <v>0</v>
      </c>
      <c r="E32" s="165">
        <v>0</v>
      </c>
      <c r="F32" s="165">
        <v>0</v>
      </c>
      <c r="G32" s="165">
        <v>0</v>
      </c>
      <c r="H32" s="165">
        <v>0</v>
      </c>
      <c r="I32" s="165">
        <v>0</v>
      </c>
      <c r="J32" s="165">
        <v>0</v>
      </c>
      <c r="K32" s="165">
        <v>0</v>
      </c>
      <c r="L32" s="165">
        <v>0</v>
      </c>
      <c r="M32" s="165">
        <v>0</v>
      </c>
      <c r="N32" s="165">
        <v>0</v>
      </c>
      <c r="O32" s="165">
        <v>0</v>
      </c>
      <c r="P32" s="165">
        <v>0</v>
      </c>
      <c r="Q32" s="165">
        <v>0</v>
      </c>
      <c r="R32" s="165">
        <v>0</v>
      </c>
    </row>
    <row r="33" spans="1:18" ht="12.75">
      <c r="A33" s="24" t="s">
        <v>29</v>
      </c>
      <c r="B33" s="21">
        <v>1293</v>
      </c>
      <c r="C33" s="165">
        <v>1242</v>
      </c>
      <c r="D33" s="165">
        <v>516</v>
      </c>
      <c r="E33" s="165">
        <v>762</v>
      </c>
      <c r="F33" s="165">
        <v>4</v>
      </c>
      <c r="G33" s="165">
        <v>0</v>
      </c>
      <c r="H33" s="165">
        <v>3</v>
      </c>
      <c r="I33" s="165">
        <v>0</v>
      </c>
      <c r="J33" s="165">
        <v>20</v>
      </c>
      <c r="K33" s="165">
        <v>1</v>
      </c>
      <c r="L33" s="165">
        <v>101</v>
      </c>
      <c r="M33" s="165">
        <v>0</v>
      </c>
      <c r="N33" s="165">
        <v>0</v>
      </c>
      <c r="O33" s="165">
        <v>26</v>
      </c>
      <c r="P33" s="165">
        <v>0</v>
      </c>
      <c r="Q33" s="165">
        <v>0</v>
      </c>
      <c r="R33" s="165">
        <v>41</v>
      </c>
    </row>
    <row r="34" spans="1:18" ht="12.75">
      <c r="A34" s="24" t="s">
        <v>30</v>
      </c>
      <c r="B34" s="21">
        <v>726</v>
      </c>
      <c r="C34" s="165">
        <v>722</v>
      </c>
      <c r="D34" s="165">
        <v>622</v>
      </c>
      <c r="E34" s="165">
        <v>427</v>
      </c>
      <c r="F34" s="165">
        <v>0</v>
      </c>
      <c r="G34" s="165">
        <v>0</v>
      </c>
      <c r="H34" s="165">
        <v>84</v>
      </c>
      <c r="I34" s="165">
        <v>2</v>
      </c>
      <c r="J34" s="165">
        <v>0</v>
      </c>
      <c r="K34" s="165">
        <v>0</v>
      </c>
      <c r="L34" s="165">
        <v>16</v>
      </c>
      <c r="M34" s="165">
        <v>6</v>
      </c>
      <c r="N34" s="165">
        <v>5</v>
      </c>
      <c r="O34" s="165">
        <v>63</v>
      </c>
      <c r="P34" s="165">
        <v>0</v>
      </c>
      <c r="Q34" s="165">
        <v>896</v>
      </c>
      <c r="R34" s="165">
        <v>0</v>
      </c>
    </row>
    <row r="35" spans="1:18" ht="12.75">
      <c r="A35" s="24" t="s">
        <v>31</v>
      </c>
      <c r="B35" s="21">
        <v>719</v>
      </c>
      <c r="C35" s="165">
        <v>691</v>
      </c>
      <c r="D35" s="165">
        <v>328</v>
      </c>
      <c r="E35" s="165">
        <v>178</v>
      </c>
      <c r="F35" s="165">
        <v>3</v>
      </c>
      <c r="G35" s="165">
        <v>0</v>
      </c>
      <c r="H35" s="165">
        <v>31</v>
      </c>
      <c r="I35" s="165">
        <v>1</v>
      </c>
      <c r="J35" s="165">
        <v>51</v>
      </c>
      <c r="K35" s="165">
        <v>72</v>
      </c>
      <c r="L35" s="165">
        <v>170</v>
      </c>
      <c r="M35" s="165">
        <v>10</v>
      </c>
      <c r="N35" s="165">
        <v>9</v>
      </c>
      <c r="O35" s="165">
        <v>0</v>
      </c>
      <c r="P35" s="165">
        <v>0</v>
      </c>
      <c r="Q35" s="165">
        <v>0</v>
      </c>
      <c r="R35" s="165">
        <v>2</v>
      </c>
    </row>
    <row r="36" spans="1:18" ht="12.75">
      <c r="A36" s="24" t="s">
        <v>32</v>
      </c>
      <c r="B36" s="21">
        <v>187</v>
      </c>
      <c r="C36" s="165">
        <v>112</v>
      </c>
      <c r="D36" s="165">
        <v>64</v>
      </c>
      <c r="E36" s="165">
        <v>67</v>
      </c>
      <c r="F36" s="165">
        <v>0</v>
      </c>
      <c r="G36" s="165">
        <v>0</v>
      </c>
      <c r="H36" s="165">
        <v>17</v>
      </c>
      <c r="I36" s="165">
        <v>0</v>
      </c>
      <c r="J36" s="165">
        <v>5</v>
      </c>
      <c r="K36" s="165">
        <v>0</v>
      </c>
      <c r="L36" s="165">
        <v>8</v>
      </c>
      <c r="M36" s="165">
        <v>0</v>
      </c>
      <c r="N36" s="165">
        <v>0</v>
      </c>
      <c r="O36" s="165">
        <v>1</v>
      </c>
      <c r="P36" s="165">
        <v>0</v>
      </c>
      <c r="Q36" s="165">
        <v>0</v>
      </c>
      <c r="R36" s="165">
        <v>0</v>
      </c>
    </row>
    <row r="37" spans="1:18" ht="12.75">
      <c r="A37" s="24"/>
      <c r="B37" s="21"/>
      <c r="C37" s="165"/>
      <c r="D37" s="165"/>
      <c r="E37" s="165"/>
      <c r="F37" s="165"/>
      <c r="G37" s="165"/>
      <c r="H37" s="165"/>
      <c r="I37" s="165"/>
      <c r="J37" s="165"/>
      <c r="K37" s="165"/>
      <c r="L37" s="165"/>
      <c r="M37" s="165"/>
      <c r="N37" s="165"/>
      <c r="O37" s="165"/>
      <c r="P37" s="165"/>
      <c r="Q37" s="165"/>
      <c r="R37" s="165"/>
    </row>
    <row r="38" spans="1:18" ht="12.75">
      <c r="A38" s="24" t="s">
        <v>33</v>
      </c>
      <c r="B38" s="21">
        <v>336</v>
      </c>
      <c r="C38" s="165">
        <v>304</v>
      </c>
      <c r="D38" s="165">
        <v>177</v>
      </c>
      <c r="E38" s="165">
        <v>147</v>
      </c>
      <c r="F38" s="165">
        <v>0</v>
      </c>
      <c r="G38" s="165">
        <v>0</v>
      </c>
      <c r="H38" s="165">
        <v>17</v>
      </c>
      <c r="I38" s="165">
        <v>0</v>
      </c>
      <c r="J38" s="165">
        <v>93</v>
      </c>
      <c r="K38" s="165">
        <v>61</v>
      </c>
      <c r="L38" s="165">
        <v>9</v>
      </c>
      <c r="M38" s="165">
        <v>15</v>
      </c>
      <c r="N38" s="165">
        <v>1</v>
      </c>
      <c r="O38" s="165">
        <v>20</v>
      </c>
      <c r="P38" s="165">
        <v>0</v>
      </c>
      <c r="Q38" s="165">
        <v>0</v>
      </c>
      <c r="R38" s="165">
        <v>0</v>
      </c>
    </row>
    <row r="39" spans="1:18" ht="12.75">
      <c r="A39" s="24" t="s">
        <v>34</v>
      </c>
      <c r="B39" s="21">
        <v>0</v>
      </c>
      <c r="C39" s="165">
        <v>0</v>
      </c>
      <c r="D39" s="165">
        <v>0</v>
      </c>
      <c r="E39" s="165">
        <v>0</v>
      </c>
      <c r="F39" s="165">
        <v>0</v>
      </c>
      <c r="G39" s="165">
        <v>0</v>
      </c>
      <c r="H39" s="165">
        <v>0</v>
      </c>
      <c r="I39" s="165">
        <v>0</v>
      </c>
      <c r="J39" s="165">
        <v>0</v>
      </c>
      <c r="K39" s="165">
        <v>0</v>
      </c>
      <c r="L39" s="165">
        <v>0</v>
      </c>
      <c r="M39" s="165">
        <v>0</v>
      </c>
      <c r="N39" s="165">
        <v>0</v>
      </c>
      <c r="O39" s="165">
        <v>0</v>
      </c>
      <c r="P39" s="165">
        <v>0</v>
      </c>
      <c r="Q39" s="165">
        <v>0</v>
      </c>
      <c r="R39" s="165">
        <v>0</v>
      </c>
    </row>
    <row r="40" spans="1:18" ht="12.75">
      <c r="A40" s="24" t="s">
        <v>35</v>
      </c>
      <c r="B40" s="21">
        <v>1477</v>
      </c>
      <c r="C40" s="165">
        <v>327</v>
      </c>
      <c r="D40" s="165">
        <v>225</v>
      </c>
      <c r="E40" s="165">
        <v>268</v>
      </c>
      <c r="F40" s="165">
        <v>4</v>
      </c>
      <c r="G40" s="165">
        <v>0</v>
      </c>
      <c r="H40" s="165">
        <v>0</v>
      </c>
      <c r="I40" s="165">
        <v>0</v>
      </c>
      <c r="J40" s="165">
        <v>20</v>
      </c>
      <c r="K40" s="165">
        <v>2</v>
      </c>
      <c r="L40" s="165">
        <v>23</v>
      </c>
      <c r="M40" s="165">
        <v>10</v>
      </c>
      <c r="N40" s="165">
        <v>2</v>
      </c>
      <c r="O40" s="165">
        <v>31</v>
      </c>
      <c r="P40" s="165">
        <v>2</v>
      </c>
      <c r="Q40" s="165">
        <v>0</v>
      </c>
      <c r="R40" s="165">
        <v>0</v>
      </c>
    </row>
    <row r="41" spans="1:18" ht="12.75">
      <c r="A41" s="24" t="s">
        <v>36</v>
      </c>
      <c r="B41" s="21">
        <v>2344</v>
      </c>
      <c r="C41" s="165">
        <v>2336</v>
      </c>
      <c r="D41" s="165">
        <v>1055</v>
      </c>
      <c r="E41" s="165">
        <v>1242</v>
      </c>
      <c r="F41" s="165">
        <v>0</v>
      </c>
      <c r="G41" s="165">
        <v>2</v>
      </c>
      <c r="H41" s="165">
        <v>11</v>
      </c>
      <c r="I41" s="165">
        <v>1</v>
      </c>
      <c r="J41" s="165">
        <v>482</v>
      </c>
      <c r="K41" s="165">
        <v>1</v>
      </c>
      <c r="L41" s="165">
        <v>28</v>
      </c>
      <c r="M41" s="165">
        <v>1</v>
      </c>
      <c r="N41" s="165">
        <v>2</v>
      </c>
      <c r="O41" s="165">
        <v>9</v>
      </c>
      <c r="P41" s="165">
        <v>0</v>
      </c>
      <c r="Q41" s="165">
        <v>0</v>
      </c>
      <c r="R41" s="165">
        <v>0</v>
      </c>
    </row>
    <row r="42" spans="1:18" ht="12.75">
      <c r="A42" s="24" t="s">
        <v>37</v>
      </c>
      <c r="B42" s="21">
        <v>0</v>
      </c>
      <c r="C42" s="165">
        <v>0</v>
      </c>
      <c r="D42" s="165">
        <v>0</v>
      </c>
      <c r="E42" s="165">
        <v>0</v>
      </c>
      <c r="F42" s="165">
        <v>0</v>
      </c>
      <c r="G42" s="165">
        <v>0</v>
      </c>
      <c r="H42" s="165">
        <v>0</v>
      </c>
      <c r="I42" s="165">
        <v>0</v>
      </c>
      <c r="J42" s="165">
        <v>0</v>
      </c>
      <c r="K42" s="165">
        <v>0</v>
      </c>
      <c r="L42" s="165">
        <v>0</v>
      </c>
      <c r="M42" s="165">
        <v>0</v>
      </c>
      <c r="N42" s="165">
        <v>0</v>
      </c>
      <c r="O42" s="165">
        <v>0</v>
      </c>
      <c r="P42" s="165">
        <v>0</v>
      </c>
      <c r="Q42" s="165">
        <v>0</v>
      </c>
      <c r="R42" s="165">
        <v>0</v>
      </c>
    </row>
    <row r="43" spans="1:18" ht="12.75">
      <c r="A43" s="24"/>
      <c r="B43" s="21"/>
      <c r="C43" s="165"/>
      <c r="D43" s="165"/>
      <c r="E43" s="165"/>
      <c r="F43" s="165"/>
      <c r="G43" s="165"/>
      <c r="H43" s="165"/>
      <c r="I43" s="165"/>
      <c r="J43" s="165"/>
      <c r="K43" s="165"/>
      <c r="L43" s="165"/>
      <c r="M43" s="165"/>
      <c r="N43" s="165"/>
      <c r="O43" s="165"/>
      <c r="P43" s="165"/>
      <c r="Q43" s="165"/>
      <c r="R43" s="165"/>
    </row>
    <row r="44" spans="1:18" ht="12.75">
      <c r="A44" s="24" t="s">
        <v>38</v>
      </c>
      <c r="B44" s="21">
        <v>0</v>
      </c>
      <c r="C44" s="165">
        <v>0</v>
      </c>
      <c r="D44" s="165">
        <v>0</v>
      </c>
      <c r="E44" s="165">
        <v>0</v>
      </c>
      <c r="F44" s="165">
        <v>0</v>
      </c>
      <c r="G44" s="165">
        <v>0</v>
      </c>
      <c r="H44" s="165">
        <v>0</v>
      </c>
      <c r="I44" s="165">
        <v>0</v>
      </c>
      <c r="J44" s="165">
        <v>0</v>
      </c>
      <c r="K44" s="165">
        <v>0</v>
      </c>
      <c r="L44" s="165">
        <v>0</v>
      </c>
      <c r="M44" s="165">
        <v>0</v>
      </c>
      <c r="N44" s="165">
        <v>0</v>
      </c>
      <c r="O44" s="165">
        <v>0</v>
      </c>
      <c r="P44" s="165">
        <v>0</v>
      </c>
      <c r="Q44" s="165">
        <v>0</v>
      </c>
      <c r="R44" s="165">
        <v>0</v>
      </c>
    </row>
    <row r="45" spans="1:18" ht="12.75">
      <c r="A45" s="24" t="s">
        <v>39</v>
      </c>
      <c r="B45" s="21">
        <v>1654</v>
      </c>
      <c r="C45" s="165">
        <v>967</v>
      </c>
      <c r="D45" s="165">
        <v>267</v>
      </c>
      <c r="E45" s="165">
        <v>315</v>
      </c>
      <c r="F45" s="165">
        <v>0</v>
      </c>
      <c r="G45" s="165">
        <v>0</v>
      </c>
      <c r="H45" s="165">
        <v>27</v>
      </c>
      <c r="I45" s="165">
        <v>0</v>
      </c>
      <c r="J45" s="165">
        <v>54</v>
      </c>
      <c r="K45" s="165">
        <v>0</v>
      </c>
      <c r="L45" s="165">
        <v>0</v>
      </c>
      <c r="M45" s="165">
        <v>0</v>
      </c>
      <c r="N45" s="165">
        <v>9</v>
      </c>
      <c r="O45" s="165">
        <v>6</v>
      </c>
      <c r="P45" s="165">
        <v>0</v>
      </c>
      <c r="Q45" s="165">
        <v>0</v>
      </c>
      <c r="R45" s="165">
        <v>47</v>
      </c>
    </row>
    <row r="46" spans="1:18" ht="12.75">
      <c r="A46" s="24" t="s">
        <v>40</v>
      </c>
      <c r="B46" s="21">
        <v>750</v>
      </c>
      <c r="C46" s="165">
        <v>727</v>
      </c>
      <c r="D46" s="165">
        <v>680</v>
      </c>
      <c r="E46" s="165">
        <v>253</v>
      </c>
      <c r="F46" s="165">
        <v>0</v>
      </c>
      <c r="G46" s="165">
        <v>0</v>
      </c>
      <c r="H46" s="165">
        <v>421</v>
      </c>
      <c r="I46" s="165">
        <v>0</v>
      </c>
      <c r="J46" s="165">
        <v>228</v>
      </c>
      <c r="K46" s="165">
        <v>0</v>
      </c>
      <c r="L46" s="165">
        <v>26</v>
      </c>
      <c r="M46" s="165">
        <v>0</v>
      </c>
      <c r="N46" s="165">
        <v>0</v>
      </c>
      <c r="O46" s="165">
        <v>5</v>
      </c>
      <c r="P46" s="165">
        <v>0</v>
      </c>
      <c r="Q46" s="165">
        <v>735</v>
      </c>
      <c r="R46" s="165">
        <v>0</v>
      </c>
    </row>
    <row r="47" spans="1:18" ht="12.75">
      <c r="A47" s="24" t="s">
        <v>41</v>
      </c>
      <c r="B47" s="21">
        <v>0</v>
      </c>
      <c r="C47" s="165">
        <v>0</v>
      </c>
      <c r="D47" s="165">
        <v>0</v>
      </c>
      <c r="E47" s="165">
        <v>0</v>
      </c>
      <c r="F47" s="165">
        <v>0</v>
      </c>
      <c r="G47" s="165">
        <v>0</v>
      </c>
      <c r="H47" s="165">
        <v>0</v>
      </c>
      <c r="I47" s="165">
        <v>0</v>
      </c>
      <c r="J47" s="165">
        <v>0</v>
      </c>
      <c r="K47" s="165">
        <v>0</v>
      </c>
      <c r="L47" s="165">
        <v>0</v>
      </c>
      <c r="M47" s="165">
        <v>0</v>
      </c>
      <c r="N47" s="165">
        <v>0</v>
      </c>
      <c r="O47" s="165">
        <v>0</v>
      </c>
      <c r="P47" s="165">
        <v>0</v>
      </c>
      <c r="Q47" s="165">
        <v>0</v>
      </c>
      <c r="R47" s="165">
        <v>0</v>
      </c>
    </row>
    <row r="48" spans="1:18" ht="12.75">
      <c r="A48" s="24" t="s">
        <v>42</v>
      </c>
      <c r="B48" s="21">
        <v>0</v>
      </c>
      <c r="C48" s="165">
        <v>0</v>
      </c>
      <c r="D48" s="165">
        <v>0</v>
      </c>
      <c r="E48" s="165">
        <v>0</v>
      </c>
      <c r="F48" s="165">
        <v>0</v>
      </c>
      <c r="G48" s="165">
        <v>0</v>
      </c>
      <c r="H48" s="165">
        <v>0</v>
      </c>
      <c r="I48" s="165">
        <v>0</v>
      </c>
      <c r="J48" s="165">
        <v>0</v>
      </c>
      <c r="K48" s="165">
        <v>0</v>
      </c>
      <c r="L48" s="165">
        <v>0</v>
      </c>
      <c r="M48" s="165">
        <v>0</v>
      </c>
      <c r="N48" s="165">
        <v>0</v>
      </c>
      <c r="O48" s="165">
        <v>0</v>
      </c>
      <c r="P48" s="165">
        <v>0</v>
      </c>
      <c r="Q48" s="165">
        <v>0</v>
      </c>
      <c r="R48" s="165">
        <v>0</v>
      </c>
    </row>
    <row r="49" spans="1:18" ht="12.75">
      <c r="A49" s="24"/>
      <c r="B49" s="21"/>
      <c r="C49" s="165"/>
      <c r="D49" s="165"/>
      <c r="E49" s="165"/>
      <c r="F49" s="165"/>
      <c r="G49" s="165"/>
      <c r="H49" s="165"/>
      <c r="I49" s="165"/>
      <c r="J49" s="165"/>
      <c r="K49" s="165"/>
      <c r="L49" s="165"/>
      <c r="M49" s="165"/>
      <c r="N49" s="165"/>
      <c r="O49" s="165"/>
      <c r="P49" s="165"/>
      <c r="Q49" s="165"/>
      <c r="R49" s="165"/>
    </row>
    <row r="50" spans="1:18" ht="12.75">
      <c r="A50" s="24" t="s">
        <v>43</v>
      </c>
      <c r="B50" s="21">
        <v>128</v>
      </c>
      <c r="C50" s="165">
        <v>126</v>
      </c>
      <c r="D50" s="165">
        <v>39</v>
      </c>
      <c r="E50" s="165">
        <v>34</v>
      </c>
      <c r="F50" s="165">
        <v>0</v>
      </c>
      <c r="G50" s="165">
        <v>0</v>
      </c>
      <c r="H50" s="165">
        <v>1</v>
      </c>
      <c r="I50" s="165">
        <v>0</v>
      </c>
      <c r="J50" s="165">
        <v>44</v>
      </c>
      <c r="K50" s="165">
        <v>0</v>
      </c>
      <c r="L50" s="165">
        <v>1</v>
      </c>
      <c r="M50" s="165">
        <v>3</v>
      </c>
      <c r="N50" s="165">
        <v>0</v>
      </c>
      <c r="O50" s="165">
        <v>11</v>
      </c>
      <c r="P50" s="165">
        <v>0</v>
      </c>
      <c r="Q50" s="165">
        <v>7</v>
      </c>
      <c r="R50" s="165">
        <v>0</v>
      </c>
    </row>
    <row r="51" spans="1:18" ht="12.75">
      <c r="A51" s="24" t="s">
        <v>44</v>
      </c>
      <c r="B51" s="21">
        <v>0</v>
      </c>
      <c r="C51" s="165">
        <v>0</v>
      </c>
      <c r="D51" s="165">
        <v>0</v>
      </c>
      <c r="E51" s="165">
        <v>0</v>
      </c>
      <c r="F51" s="165">
        <v>0</v>
      </c>
      <c r="G51" s="165">
        <v>0</v>
      </c>
      <c r="H51" s="165">
        <v>0</v>
      </c>
      <c r="I51" s="165">
        <v>0</v>
      </c>
      <c r="J51" s="165">
        <v>0</v>
      </c>
      <c r="K51" s="165">
        <v>0</v>
      </c>
      <c r="L51" s="165">
        <v>0</v>
      </c>
      <c r="M51" s="165">
        <v>0</v>
      </c>
      <c r="N51" s="165">
        <v>0</v>
      </c>
      <c r="O51" s="165">
        <v>0</v>
      </c>
      <c r="P51" s="165">
        <v>0</v>
      </c>
      <c r="Q51" s="165">
        <v>0</v>
      </c>
      <c r="R51" s="165">
        <v>0</v>
      </c>
    </row>
    <row r="52" spans="1:18" ht="12.75">
      <c r="A52" s="24" t="s">
        <v>45</v>
      </c>
      <c r="B52" s="21">
        <v>958</v>
      </c>
      <c r="C52" s="165">
        <v>899</v>
      </c>
      <c r="D52" s="165">
        <v>510</v>
      </c>
      <c r="E52" s="165">
        <v>563</v>
      </c>
      <c r="F52" s="165">
        <v>0</v>
      </c>
      <c r="G52" s="165">
        <v>0</v>
      </c>
      <c r="H52" s="165">
        <v>18</v>
      </c>
      <c r="I52" s="165">
        <v>2</v>
      </c>
      <c r="J52" s="165">
        <v>122</v>
      </c>
      <c r="K52" s="165">
        <v>77</v>
      </c>
      <c r="L52" s="165">
        <v>94</v>
      </c>
      <c r="M52" s="165">
        <v>25</v>
      </c>
      <c r="N52" s="165">
        <v>12</v>
      </c>
      <c r="O52" s="165">
        <v>12</v>
      </c>
      <c r="P52" s="165">
        <v>1</v>
      </c>
      <c r="Q52" s="165">
        <v>1</v>
      </c>
      <c r="R52" s="165">
        <v>3</v>
      </c>
    </row>
    <row r="53" spans="1:18" ht="12.75">
      <c r="A53" s="24" t="s">
        <v>46</v>
      </c>
      <c r="B53" s="21">
        <v>7473</v>
      </c>
      <c r="C53" s="165">
        <v>5533</v>
      </c>
      <c r="D53" s="165">
        <v>3087</v>
      </c>
      <c r="E53" s="165">
        <v>2763</v>
      </c>
      <c r="F53" s="165">
        <v>17</v>
      </c>
      <c r="G53" s="165">
        <v>0</v>
      </c>
      <c r="H53" s="165">
        <v>312</v>
      </c>
      <c r="I53" s="165">
        <v>0</v>
      </c>
      <c r="J53" s="165">
        <v>429</v>
      </c>
      <c r="K53" s="165">
        <v>830</v>
      </c>
      <c r="L53" s="165">
        <v>208</v>
      </c>
      <c r="M53" s="165">
        <v>0</v>
      </c>
      <c r="N53" s="165">
        <v>25</v>
      </c>
      <c r="O53" s="165">
        <v>8</v>
      </c>
      <c r="P53" s="165">
        <v>0</v>
      </c>
      <c r="Q53" s="165">
        <v>0</v>
      </c>
      <c r="R53" s="165">
        <v>0</v>
      </c>
    </row>
    <row r="54" spans="1:18" ht="12.75">
      <c r="A54" s="24" t="s">
        <v>47</v>
      </c>
      <c r="B54" s="21">
        <v>438</v>
      </c>
      <c r="C54" s="165">
        <v>213</v>
      </c>
      <c r="D54" s="165">
        <v>99</v>
      </c>
      <c r="E54" s="165">
        <v>95</v>
      </c>
      <c r="F54" s="165">
        <v>1</v>
      </c>
      <c r="G54" s="165">
        <v>0</v>
      </c>
      <c r="H54" s="165">
        <v>11</v>
      </c>
      <c r="I54" s="165">
        <v>0</v>
      </c>
      <c r="J54" s="165">
        <v>20</v>
      </c>
      <c r="K54" s="165">
        <v>0</v>
      </c>
      <c r="L54" s="165">
        <v>32</v>
      </c>
      <c r="M54" s="165">
        <v>1</v>
      </c>
      <c r="N54" s="165">
        <v>0</v>
      </c>
      <c r="O54" s="165">
        <v>0</v>
      </c>
      <c r="P54" s="165">
        <v>0</v>
      </c>
      <c r="Q54" s="165">
        <v>0</v>
      </c>
      <c r="R54" s="165">
        <v>0</v>
      </c>
    </row>
    <row r="55" spans="1:18" ht="12.75">
      <c r="A55" s="24"/>
      <c r="B55" s="21"/>
      <c r="C55" s="165"/>
      <c r="D55" s="165"/>
      <c r="E55" s="165"/>
      <c r="F55" s="165"/>
      <c r="G55" s="165"/>
      <c r="H55" s="165"/>
      <c r="I55" s="165"/>
      <c r="J55" s="165"/>
      <c r="K55" s="165"/>
      <c r="L55" s="165"/>
      <c r="M55" s="165"/>
      <c r="N55" s="165"/>
      <c r="O55" s="165"/>
      <c r="P55" s="165"/>
      <c r="Q55" s="165"/>
      <c r="R55" s="165"/>
    </row>
    <row r="56" spans="1:18" ht="12.75">
      <c r="A56" s="24" t="s">
        <v>48</v>
      </c>
      <c r="B56" s="21">
        <v>0</v>
      </c>
      <c r="C56" s="165">
        <v>0</v>
      </c>
      <c r="D56" s="165">
        <v>0</v>
      </c>
      <c r="E56" s="165">
        <v>0</v>
      </c>
      <c r="F56" s="165">
        <v>0</v>
      </c>
      <c r="G56" s="165">
        <v>0</v>
      </c>
      <c r="H56" s="165">
        <v>0</v>
      </c>
      <c r="I56" s="165">
        <v>0</v>
      </c>
      <c r="J56" s="165">
        <v>0</v>
      </c>
      <c r="K56" s="165">
        <v>0</v>
      </c>
      <c r="L56" s="165">
        <v>0</v>
      </c>
      <c r="M56" s="165">
        <v>0</v>
      </c>
      <c r="N56" s="165">
        <v>0</v>
      </c>
      <c r="O56" s="165">
        <v>0</v>
      </c>
      <c r="P56" s="165">
        <v>0</v>
      </c>
      <c r="Q56" s="165">
        <v>0</v>
      </c>
      <c r="R56" s="165">
        <v>0</v>
      </c>
    </row>
    <row r="57" spans="1:18" ht="12.75">
      <c r="A57" s="24" t="s">
        <v>49</v>
      </c>
      <c r="B57" s="21">
        <v>3295</v>
      </c>
      <c r="C57" s="165">
        <v>3295</v>
      </c>
      <c r="D57" s="165">
        <v>1977</v>
      </c>
      <c r="E57" s="165">
        <v>1408</v>
      </c>
      <c r="F57" s="165">
        <v>0</v>
      </c>
      <c r="G57" s="165">
        <v>0</v>
      </c>
      <c r="H57" s="165">
        <v>1504</v>
      </c>
      <c r="I57" s="165">
        <v>0</v>
      </c>
      <c r="J57" s="165">
        <v>248</v>
      </c>
      <c r="K57" s="165">
        <v>0</v>
      </c>
      <c r="L57" s="165">
        <v>424</v>
      </c>
      <c r="M57" s="165">
        <v>11</v>
      </c>
      <c r="N57" s="165">
        <v>3</v>
      </c>
      <c r="O57" s="165">
        <v>176</v>
      </c>
      <c r="P57" s="165">
        <v>0</v>
      </c>
      <c r="Q57" s="165">
        <v>0</v>
      </c>
      <c r="R57" s="165">
        <v>190</v>
      </c>
    </row>
    <row r="58" spans="1:18" ht="12.75">
      <c r="A58" s="24" t="s">
        <v>50</v>
      </c>
      <c r="B58" s="21">
        <v>149</v>
      </c>
      <c r="C58" s="165">
        <v>149</v>
      </c>
      <c r="D58" s="165">
        <v>0</v>
      </c>
      <c r="E58" s="165">
        <v>0</v>
      </c>
      <c r="F58" s="165">
        <v>0</v>
      </c>
      <c r="G58" s="165">
        <v>0</v>
      </c>
      <c r="H58" s="165">
        <v>0</v>
      </c>
      <c r="I58" s="165">
        <v>0</v>
      </c>
      <c r="J58" s="165">
        <v>0</v>
      </c>
      <c r="K58" s="165">
        <v>0</v>
      </c>
      <c r="L58" s="165">
        <v>0</v>
      </c>
      <c r="M58" s="165">
        <v>0</v>
      </c>
      <c r="N58" s="165">
        <v>0</v>
      </c>
      <c r="O58" s="165">
        <v>0</v>
      </c>
      <c r="P58" s="165">
        <v>0</v>
      </c>
      <c r="Q58" s="165">
        <v>0</v>
      </c>
      <c r="R58" s="165">
        <v>0</v>
      </c>
    </row>
    <row r="59" spans="1:18" ht="12.75">
      <c r="A59" s="24" t="s">
        <v>51</v>
      </c>
      <c r="B59" s="21">
        <v>774</v>
      </c>
      <c r="C59" s="165">
        <v>774</v>
      </c>
      <c r="D59" s="165">
        <v>419</v>
      </c>
      <c r="E59" s="165">
        <v>122</v>
      </c>
      <c r="F59" s="165">
        <v>11</v>
      </c>
      <c r="G59" s="165">
        <v>1</v>
      </c>
      <c r="H59" s="165">
        <v>52</v>
      </c>
      <c r="I59" s="165">
        <v>1</v>
      </c>
      <c r="J59" s="165">
        <v>335</v>
      </c>
      <c r="K59" s="165">
        <v>0</v>
      </c>
      <c r="L59" s="165">
        <v>0</v>
      </c>
      <c r="M59" s="165">
        <v>33</v>
      </c>
      <c r="N59" s="165">
        <v>82</v>
      </c>
      <c r="O59" s="165">
        <v>15</v>
      </c>
      <c r="P59" s="165">
        <v>0</v>
      </c>
      <c r="Q59" s="165">
        <v>661</v>
      </c>
      <c r="R59" s="165">
        <v>49</v>
      </c>
    </row>
    <row r="60" spans="1:18" ht="12.75">
      <c r="A60" s="24" t="s">
        <v>52</v>
      </c>
      <c r="B60" s="21">
        <v>2762</v>
      </c>
      <c r="C60" s="165">
        <v>1365</v>
      </c>
      <c r="D60" s="165">
        <v>150</v>
      </c>
      <c r="E60" s="165">
        <v>184</v>
      </c>
      <c r="F60" s="165">
        <v>0</v>
      </c>
      <c r="G60" s="165">
        <v>0</v>
      </c>
      <c r="H60" s="165">
        <v>12</v>
      </c>
      <c r="I60" s="165">
        <v>0</v>
      </c>
      <c r="J60" s="165">
        <v>51</v>
      </c>
      <c r="K60" s="165">
        <v>0</v>
      </c>
      <c r="L60" s="165">
        <v>2</v>
      </c>
      <c r="M60" s="165">
        <v>3</v>
      </c>
      <c r="N60" s="165">
        <v>5</v>
      </c>
      <c r="O60" s="165">
        <v>0</v>
      </c>
      <c r="P60" s="165">
        <v>0</v>
      </c>
      <c r="Q60" s="165">
        <v>0</v>
      </c>
      <c r="R60" s="165">
        <v>1</v>
      </c>
    </row>
    <row r="61" spans="1:18" ht="12.75">
      <c r="A61" s="24"/>
      <c r="B61" s="21"/>
      <c r="C61" s="165"/>
      <c r="D61" s="165"/>
      <c r="E61" s="165"/>
      <c r="F61" s="165"/>
      <c r="G61" s="165"/>
      <c r="H61" s="165"/>
      <c r="I61" s="165"/>
      <c r="J61" s="165"/>
      <c r="K61" s="165"/>
      <c r="L61" s="165"/>
      <c r="M61" s="165"/>
      <c r="N61" s="165"/>
      <c r="O61" s="165"/>
      <c r="P61" s="165"/>
      <c r="Q61" s="165"/>
      <c r="R61" s="165"/>
    </row>
    <row r="62" spans="1:18" ht="12.75">
      <c r="A62" s="24" t="s">
        <v>53</v>
      </c>
      <c r="B62" s="21">
        <v>0</v>
      </c>
      <c r="C62" s="165">
        <v>0</v>
      </c>
      <c r="D62" s="165">
        <v>0</v>
      </c>
      <c r="E62" s="165">
        <v>0</v>
      </c>
      <c r="F62" s="165">
        <v>0</v>
      </c>
      <c r="G62" s="165">
        <v>0</v>
      </c>
      <c r="H62" s="165">
        <v>0</v>
      </c>
      <c r="I62" s="165">
        <v>0</v>
      </c>
      <c r="J62" s="165">
        <v>0</v>
      </c>
      <c r="K62" s="165">
        <v>0</v>
      </c>
      <c r="L62" s="165">
        <v>0</v>
      </c>
      <c r="M62" s="165">
        <v>0</v>
      </c>
      <c r="N62" s="165">
        <v>0</v>
      </c>
      <c r="O62" s="165">
        <v>0</v>
      </c>
      <c r="P62" s="165">
        <v>0</v>
      </c>
      <c r="Q62" s="165">
        <v>0</v>
      </c>
      <c r="R62" s="165">
        <v>0</v>
      </c>
    </row>
    <row r="63" spans="1:18" ht="12.75">
      <c r="A63" s="24" t="s">
        <v>54</v>
      </c>
      <c r="B63" s="21">
        <v>319</v>
      </c>
      <c r="C63" s="165">
        <v>174</v>
      </c>
      <c r="D63" s="165">
        <v>163</v>
      </c>
      <c r="E63" s="165">
        <v>186</v>
      </c>
      <c r="F63" s="165">
        <v>5</v>
      </c>
      <c r="G63" s="165">
        <v>0</v>
      </c>
      <c r="H63" s="165">
        <v>2</v>
      </c>
      <c r="I63" s="165">
        <v>1</v>
      </c>
      <c r="J63" s="165">
        <v>16</v>
      </c>
      <c r="K63" s="165">
        <v>0</v>
      </c>
      <c r="L63" s="165">
        <v>19</v>
      </c>
      <c r="M63" s="165">
        <v>0</v>
      </c>
      <c r="N63" s="165">
        <v>0</v>
      </c>
      <c r="O63" s="165">
        <v>0</v>
      </c>
      <c r="P63" s="165">
        <v>0</v>
      </c>
      <c r="Q63" s="165">
        <v>0</v>
      </c>
      <c r="R63" s="165">
        <v>6</v>
      </c>
    </row>
    <row r="64" spans="1:18" ht="12.75">
      <c r="A64" s="24" t="s">
        <v>55</v>
      </c>
      <c r="B64" s="21">
        <v>778</v>
      </c>
      <c r="C64" s="165">
        <v>481</v>
      </c>
      <c r="D64" s="165">
        <v>263</v>
      </c>
      <c r="E64" s="165">
        <v>237</v>
      </c>
      <c r="F64" s="165">
        <v>0</v>
      </c>
      <c r="G64" s="165">
        <v>0</v>
      </c>
      <c r="H64" s="165">
        <v>1</v>
      </c>
      <c r="I64" s="165">
        <v>0</v>
      </c>
      <c r="J64" s="165">
        <v>42</v>
      </c>
      <c r="K64" s="165">
        <v>0</v>
      </c>
      <c r="L64" s="165">
        <v>15</v>
      </c>
      <c r="M64" s="165">
        <v>2</v>
      </c>
      <c r="N64" s="165">
        <v>1</v>
      </c>
      <c r="O64" s="165">
        <v>7</v>
      </c>
      <c r="P64" s="165">
        <v>0</v>
      </c>
      <c r="Q64" s="165">
        <v>40</v>
      </c>
      <c r="R64" s="165">
        <v>0</v>
      </c>
    </row>
    <row r="65" spans="1:18" ht="12.75">
      <c r="A65" s="24" t="s">
        <v>56</v>
      </c>
      <c r="B65" s="21">
        <v>0</v>
      </c>
      <c r="C65" s="165">
        <v>0</v>
      </c>
      <c r="D65" s="165">
        <v>0</v>
      </c>
      <c r="E65" s="165">
        <v>0</v>
      </c>
      <c r="F65" s="165">
        <v>0</v>
      </c>
      <c r="G65" s="165">
        <v>0</v>
      </c>
      <c r="H65" s="165">
        <v>0</v>
      </c>
      <c r="I65" s="165">
        <v>0</v>
      </c>
      <c r="J65" s="165">
        <v>0</v>
      </c>
      <c r="K65" s="165">
        <v>0</v>
      </c>
      <c r="L65" s="165">
        <v>0</v>
      </c>
      <c r="M65" s="165">
        <v>0</v>
      </c>
      <c r="N65" s="165">
        <v>0</v>
      </c>
      <c r="O65" s="165">
        <v>0</v>
      </c>
      <c r="P65" s="165">
        <v>0</v>
      </c>
      <c r="Q65" s="165">
        <v>0</v>
      </c>
      <c r="R65" s="165">
        <v>0</v>
      </c>
    </row>
    <row r="66" spans="1:18" ht="12.75">
      <c r="A66" s="24" t="s">
        <v>57</v>
      </c>
      <c r="B66" s="21">
        <v>0</v>
      </c>
      <c r="C66" s="165">
        <v>0</v>
      </c>
      <c r="D66" s="165">
        <v>0</v>
      </c>
      <c r="E66" s="165">
        <v>0</v>
      </c>
      <c r="F66" s="165">
        <v>0</v>
      </c>
      <c r="G66" s="165">
        <v>0</v>
      </c>
      <c r="H66" s="165">
        <v>0</v>
      </c>
      <c r="I66" s="165">
        <v>0</v>
      </c>
      <c r="J66" s="165">
        <v>0</v>
      </c>
      <c r="K66" s="165">
        <v>0</v>
      </c>
      <c r="L66" s="165">
        <v>0</v>
      </c>
      <c r="M66" s="165">
        <v>0</v>
      </c>
      <c r="N66" s="165">
        <v>0</v>
      </c>
      <c r="O66" s="165">
        <v>0</v>
      </c>
      <c r="P66" s="165">
        <v>0</v>
      </c>
      <c r="Q66" s="165">
        <v>0</v>
      </c>
      <c r="R66" s="165">
        <v>0</v>
      </c>
    </row>
    <row r="67" spans="1:18" ht="12.75">
      <c r="A67" s="24"/>
      <c r="B67" s="21"/>
      <c r="C67" s="165"/>
      <c r="D67" s="165"/>
      <c r="E67" s="165"/>
      <c r="F67" s="165"/>
      <c r="G67" s="165"/>
      <c r="H67" s="165"/>
      <c r="I67" s="165"/>
      <c r="J67" s="165"/>
      <c r="K67" s="165"/>
      <c r="L67" s="165"/>
      <c r="M67" s="165"/>
      <c r="N67" s="165"/>
      <c r="O67" s="165"/>
      <c r="P67" s="165"/>
      <c r="Q67" s="165"/>
      <c r="R67" s="165"/>
    </row>
    <row r="68" spans="1:18" ht="12.75">
      <c r="A68" s="24" t="s">
        <v>58</v>
      </c>
      <c r="B68" s="21">
        <v>0</v>
      </c>
      <c r="C68" s="165">
        <v>0</v>
      </c>
      <c r="D68" s="165">
        <v>0</v>
      </c>
      <c r="E68" s="165">
        <v>0</v>
      </c>
      <c r="F68" s="165">
        <v>0</v>
      </c>
      <c r="G68" s="165">
        <v>0</v>
      </c>
      <c r="H68" s="165">
        <v>0</v>
      </c>
      <c r="I68" s="165">
        <v>0</v>
      </c>
      <c r="J68" s="165">
        <v>0</v>
      </c>
      <c r="K68" s="165">
        <v>0</v>
      </c>
      <c r="L68" s="165">
        <v>0</v>
      </c>
      <c r="M68" s="165">
        <v>0</v>
      </c>
      <c r="N68" s="165">
        <v>0</v>
      </c>
      <c r="O68" s="165">
        <v>0</v>
      </c>
      <c r="P68" s="165">
        <v>0</v>
      </c>
      <c r="Q68" s="165">
        <v>0</v>
      </c>
      <c r="R68" s="165">
        <v>0</v>
      </c>
    </row>
    <row r="69" spans="1:18" ht="12.75">
      <c r="A69" s="24" t="s">
        <v>59</v>
      </c>
      <c r="B69" s="21">
        <v>0</v>
      </c>
      <c r="C69" s="165">
        <v>0</v>
      </c>
      <c r="D69" s="165">
        <v>0</v>
      </c>
      <c r="E69" s="165">
        <v>0</v>
      </c>
      <c r="F69" s="165">
        <v>0</v>
      </c>
      <c r="G69" s="165">
        <v>0</v>
      </c>
      <c r="H69" s="165">
        <v>0</v>
      </c>
      <c r="I69" s="165">
        <v>0</v>
      </c>
      <c r="J69" s="165">
        <v>0</v>
      </c>
      <c r="K69" s="165">
        <v>0</v>
      </c>
      <c r="L69" s="165">
        <v>0</v>
      </c>
      <c r="M69" s="165">
        <v>0</v>
      </c>
      <c r="N69" s="165">
        <v>0</v>
      </c>
      <c r="O69" s="165">
        <v>0</v>
      </c>
      <c r="P69" s="165">
        <v>0</v>
      </c>
      <c r="Q69" s="165">
        <v>0</v>
      </c>
      <c r="R69" s="165">
        <v>0</v>
      </c>
    </row>
    <row r="70" spans="1:18" ht="12.75">
      <c r="A70" s="24" t="s">
        <v>60</v>
      </c>
      <c r="B70" s="21">
        <v>632</v>
      </c>
      <c r="C70" s="165">
        <v>476</v>
      </c>
      <c r="D70" s="165">
        <v>156</v>
      </c>
      <c r="E70" s="165">
        <v>126</v>
      </c>
      <c r="F70" s="165">
        <v>0</v>
      </c>
      <c r="G70" s="165">
        <v>1</v>
      </c>
      <c r="H70" s="165">
        <v>17</v>
      </c>
      <c r="I70" s="165">
        <v>1</v>
      </c>
      <c r="J70" s="165">
        <v>82</v>
      </c>
      <c r="K70" s="165">
        <v>0</v>
      </c>
      <c r="L70" s="165">
        <v>2</v>
      </c>
      <c r="M70" s="165">
        <v>9</v>
      </c>
      <c r="N70" s="165">
        <v>0</v>
      </c>
      <c r="O70" s="165">
        <v>13</v>
      </c>
      <c r="P70" s="165">
        <v>0</v>
      </c>
      <c r="Q70" s="165">
        <v>0</v>
      </c>
      <c r="R70" s="165">
        <v>58</v>
      </c>
    </row>
    <row r="71" spans="1:18" ht="12.75">
      <c r="A71" s="24" t="s">
        <v>61</v>
      </c>
      <c r="B71" s="21">
        <v>0</v>
      </c>
      <c r="C71" s="165">
        <v>0</v>
      </c>
      <c r="D71" s="165">
        <v>0</v>
      </c>
      <c r="E71" s="165">
        <v>0</v>
      </c>
      <c r="F71" s="165">
        <v>0</v>
      </c>
      <c r="G71" s="165">
        <v>0</v>
      </c>
      <c r="H71" s="165">
        <v>0</v>
      </c>
      <c r="I71" s="165">
        <v>0</v>
      </c>
      <c r="J71" s="165">
        <v>0</v>
      </c>
      <c r="K71" s="165">
        <v>0</v>
      </c>
      <c r="L71" s="165">
        <v>0</v>
      </c>
      <c r="M71" s="165">
        <v>0</v>
      </c>
      <c r="N71" s="165">
        <v>0</v>
      </c>
      <c r="O71" s="165">
        <v>0</v>
      </c>
      <c r="P71" s="165">
        <v>0</v>
      </c>
      <c r="Q71" s="165">
        <v>0</v>
      </c>
      <c r="R71" s="165">
        <v>0</v>
      </c>
    </row>
    <row r="72" spans="1:18" ht="12.75">
      <c r="A72" s="24" t="s">
        <v>62</v>
      </c>
      <c r="B72" s="21">
        <v>0</v>
      </c>
      <c r="C72" s="165">
        <v>0</v>
      </c>
      <c r="D72" s="165">
        <v>0</v>
      </c>
      <c r="E72" s="165">
        <v>0</v>
      </c>
      <c r="F72" s="165">
        <v>0</v>
      </c>
      <c r="G72" s="165">
        <v>0</v>
      </c>
      <c r="H72" s="165">
        <v>0</v>
      </c>
      <c r="I72" s="165">
        <v>0</v>
      </c>
      <c r="J72" s="165">
        <v>0</v>
      </c>
      <c r="K72" s="165">
        <v>0</v>
      </c>
      <c r="L72" s="165">
        <v>0</v>
      </c>
      <c r="M72" s="165">
        <v>0</v>
      </c>
      <c r="N72" s="165">
        <v>0</v>
      </c>
      <c r="O72" s="165">
        <v>0</v>
      </c>
      <c r="P72" s="165">
        <v>0</v>
      </c>
      <c r="Q72" s="165">
        <v>0</v>
      </c>
      <c r="R72" s="165">
        <v>0</v>
      </c>
    </row>
    <row r="73" spans="1:18" ht="12.75">
      <c r="A73" s="24"/>
      <c r="B73" s="21"/>
      <c r="C73" s="165"/>
      <c r="D73" s="165"/>
      <c r="E73" s="165"/>
      <c r="F73" s="165"/>
      <c r="G73" s="165"/>
      <c r="H73" s="165"/>
      <c r="I73" s="165"/>
      <c r="J73" s="165"/>
      <c r="K73" s="165"/>
      <c r="L73" s="165"/>
      <c r="M73" s="165"/>
      <c r="N73" s="165"/>
      <c r="O73" s="165"/>
      <c r="P73" s="165"/>
      <c r="Q73" s="165"/>
      <c r="R73" s="165"/>
    </row>
    <row r="74" spans="1:18" ht="12.75">
      <c r="A74" s="24" t="s">
        <v>63</v>
      </c>
      <c r="B74" s="21">
        <v>6073</v>
      </c>
      <c r="C74" s="165">
        <v>5697</v>
      </c>
      <c r="D74" s="165">
        <v>2882</v>
      </c>
      <c r="E74" s="165">
        <v>2354</v>
      </c>
      <c r="F74" s="165">
        <v>134</v>
      </c>
      <c r="G74" s="165">
        <v>231</v>
      </c>
      <c r="H74" s="165">
        <v>95</v>
      </c>
      <c r="I74" s="165">
        <v>9</v>
      </c>
      <c r="J74" s="165">
        <v>987</v>
      </c>
      <c r="K74" s="165">
        <v>2806</v>
      </c>
      <c r="L74" s="165">
        <v>137</v>
      </c>
      <c r="M74" s="165">
        <v>225</v>
      </c>
      <c r="N74" s="165">
        <v>43</v>
      </c>
      <c r="O74" s="165">
        <v>157</v>
      </c>
      <c r="P74" s="165">
        <v>0</v>
      </c>
      <c r="Q74" s="165">
        <v>0</v>
      </c>
      <c r="R74" s="165">
        <v>809</v>
      </c>
    </row>
    <row r="75" spans="1:18" ht="12.75">
      <c r="A75" s="24" t="s">
        <v>64</v>
      </c>
      <c r="B75" s="21">
        <v>1634</v>
      </c>
      <c r="C75" s="165">
        <v>1555</v>
      </c>
      <c r="D75" s="165">
        <v>426</v>
      </c>
      <c r="E75" s="165">
        <v>292</v>
      </c>
      <c r="F75" s="165">
        <v>0</v>
      </c>
      <c r="G75" s="165">
        <v>1</v>
      </c>
      <c r="H75" s="165">
        <v>92</v>
      </c>
      <c r="I75" s="165">
        <v>4</v>
      </c>
      <c r="J75" s="165">
        <v>52</v>
      </c>
      <c r="K75" s="165">
        <v>61</v>
      </c>
      <c r="L75" s="165">
        <v>89</v>
      </c>
      <c r="M75" s="165">
        <v>0</v>
      </c>
      <c r="N75" s="165">
        <v>1</v>
      </c>
      <c r="O75" s="165">
        <v>13</v>
      </c>
      <c r="P75" s="165">
        <v>0</v>
      </c>
      <c r="Q75" s="165">
        <v>0</v>
      </c>
      <c r="R75" s="165">
        <v>0</v>
      </c>
    </row>
    <row r="76" spans="1:18" ht="12.75">
      <c r="A76" s="24" t="s">
        <v>65</v>
      </c>
      <c r="B76" s="21">
        <v>280</v>
      </c>
      <c r="C76" s="165">
        <v>233</v>
      </c>
      <c r="D76" s="165">
        <v>91</v>
      </c>
      <c r="E76" s="165">
        <v>25</v>
      </c>
      <c r="F76" s="165">
        <v>0</v>
      </c>
      <c r="G76" s="165">
        <v>0</v>
      </c>
      <c r="H76" s="165">
        <v>65</v>
      </c>
      <c r="I76" s="165">
        <v>0</v>
      </c>
      <c r="J76" s="165">
        <v>53</v>
      </c>
      <c r="K76" s="165">
        <v>21</v>
      </c>
      <c r="L76" s="165">
        <v>0</v>
      </c>
      <c r="M76" s="165">
        <v>30</v>
      </c>
      <c r="N76" s="165">
        <v>30</v>
      </c>
      <c r="O76" s="165">
        <v>15</v>
      </c>
      <c r="P76" s="165">
        <v>0</v>
      </c>
      <c r="Q76" s="165">
        <v>0</v>
      </c>
      <c r="R76" s="165">
        <v>0</v>
      </c>
    </row>
    <row r="77" spans="1:18" ht="13.5" thickBot="1">
      <c r="A77" s="25" t="s">
        <v>66</v>
      </c>
      <c r="B77" s="61">
        <v>4</v>
      </c>
      <c r="C77" s="166">
        <v>4</v>
      </c>
      <c r="D77" s="166">
        <v>3</v>
      </c>
      <c r="E77" s="166">
        <v>2</v>
      </c>
      <c r="F77" s="166">
        <v>0</v>
      </c>
      <c r="G77" s="166">
        <v>0</v>
      </c>
      <c r="H77" s="166">
        <v>5</v>
      </c>
      <c r="I77" s="166">
        <v>0</v>
      </c>
      <c r="J77" s="166">
        <v>1</v>
      </c>
      <c r="K77" s="166">
        <v>0</v>
      </c>
      <c r="L77" s="166">
        <v>0</v>
      </c>
      <c r="M77" s="166">
        <v>0</v>
      </c>
      <c r="N77" s="166">
        <v>0</v>
      </c>
      <c r="O77" s="166">
        <v>0</v>
      </c>
      <c r="P77" s="166">
        <v>0</v>
      </c>
      <c r="Q77" s="166">
        <v>0</v>
      </c>
      <c r="R77" s="166">
        <v>0</v>
      </c>
    </row>
    <row r="79" ht="12.75">
      <c r="A79" t="s">
        <v>365</v>
      </c>
    </row>
  </sheetData>
  <mergeCells count="4">
    <mergeCell ref="A2:P2"/>
    <mergeCell ref="A5:P5"/>
    <mergeCell ref="E8:R8"/>
    <mergeCell ref="A3:P4"/>
  </mergeCells>
  <printOptions horizontalCentered="1" verticalCentered="1"/>
  <pageMargins left="0.25" right="0.25" top="0.25" bottom="0.25" header="0.5" footer="0.5"/>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&amp; Kay Brannen</dc:creator>
  <cp:keywords/>
  <dc:description/>
  <cp:lastModifiedBy>pbrannen</cp:lastModifiedBy>
  <cp:lastPrinted>2003-06-06T13:54:00Z</cp:lastPrinted>
  <dcterms:created xsi:type="dcterms:W3CDTF">1999-01-06T14:30:02Z</dcterms:created>
  <dcterms:modified xsi:type="dcterms:W3CDTF">2003-06-06T14:06:28Z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-442397705</vt:i4>
  </property>
  <property fmtid="{D5CDD505-2E9C-101B-9397-08002B2CF9AE}" pid="4" name="_EmailSubje">
    <vt:lpwstr>WPR IM and related tables</vt:lpwstr>
  </property>
  <property fmtid="{D5CDD505-2E9C-101B-9397-08002B2CF9AE}" pid="5" name="_AuthorEma">
    <vt:lpwstr>pbrannen@acf.hhs.gov</vt:lpwstr>
  </property>
  <property fmtid="{D5CDD505-2E9C-101B-9397-08002B2CF9AE}" pid="6" name="_AuthorEmailDisplayNa">
    <vt:lpwstr>Brannen, Patrick F (ACF)</vt:lpwstr>
  </property>
</Properties>
</file>