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2120" windowHeight="8340" tabRatio="863" activeTab="0"/>
  </bookViews>
  <sheets>
    <sheet name="A-4 " sheetId="1" r:id="rId1"/>
  </sheets>
  <definedNames/>
  <calcPr fullCalcOnLoad="1" iterate="1" iterateCount="1" iterateDelta="0"/>
</workbook>
</file>

<file path=xl/sharedStrings.xml><?xml version="1.0" encoding="utf-8"?>
<sst xmlns="http://schemas.openxmlformats.org/spreadsheetml/2006/main" count="87" uniqueCount="17">
  <si>
    <t xml:space="preserve">   Good</t>
  </si>
  <si>
    <t xml:space="preserve">   Fair</t>
  </si>
  <si>
    <t xml:space="preserve">   Mediocre </t>
  </si>
  <si>
    <t xml:space="preserve">   Poor</t>
  </si>
  <si>
    <t>Interstate (total reported)</t>
  </si>
  <si>
    <t xml:space="preserve">   Very good </t>
  </si>
  <si>
    <t xml:space="preserve">   Not reported</t>
  </si>
  <si>
    <t>Other principal arterial (total reported)</t>
  </si>
  <si>
    <t>Minor arterial (total reported)</t>
  </si>
  <si>
    <t>Major collector (total reported)</t>
  </si>
  <si>
    <t>N</t>
  </si>
  <si>
    <t>Table 1-5: Pennsylvania Road Condition by Functional System -- Rural</t>
  </si>
  <si>
    <r>
      <t>KEY</t>
    </r>
    <r>
      <rPr>
        <sz val="10"/>
        <rFont val="Futura Md BT"/>
        <family val="2"/>
      </rPr>
      <t>: N = data do not exist.</t>
    </r>
  </si>
  <si>
    <r>
      <t xml:space="preserve">NOTE:  </t>
    </r>
    <r>
      <rPr>
        <sz val="10"/>
        <rFont val="Futura Md BT"/>
        <family val="2"/>
      </rPr>
      <t>In 2000, the Federal Highway Administration began reporting road condition for rural major collectors using the International Roughness Index, if available.  In prior years, data were only available using the Present Serviceability Rating.</t>
    </r>
  </si>
  <si>
    <t>(Miles)</t>
  </si>
  <si>
    <r>
      <t>SOURCE FOR DATA ON THIS PAGE:</t>
    </r>
    <r>
      <rPr>
        <sz val="10"/>
        <rFont val="Futura Md BT"/>
        <family val="2"/>
      </rPr>
      <t xml:space="preserve"> U.S. Department of Transportation, Federal Highway Administration, </t>
    </r>
    <r>
      <rPr>
        <i/>
        <sz val="10"/>
        <rFont val="Futura Md BT"/>
        <family val="2"/>
      </rPr>
      <t xml:space="preserve">Highway Statistics, </t>
    </r>
    <r>
      <rPr>
        <sz val="10"/>
        <rFont val="Futura Md BT"/>
        <family val="2"/>
      </rPr>
      <t>Washington, DC: annual editions, tables HM-63 and HM-64, available at http://www.fhwa.dot.gov/ as of Feb. 1, 2002.</t>
    </r>
  </si>
  <si>
    <r>
      <t>NOTE FOR DATA ON THIS PAGE:</t>
    </r>
    <r>
      <rPr>
        <sz val="10"/>
        <rFont val="Futura Md BT"/>
        <family val="2"/>
      </rPr>
      <t xml:space="preserve"> Road condition is based on measured pavement roughness using the International Roughness Index (IRI). IRI is a measure of surface condition.  A comprehensive measure of pavement condition would require data on other pavement distresses such as rutting, cracking, and faulting.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</si>
</sst>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0.0%"/>
    <numFmt numFmtId="180" formatCode="#,##0.0_);\-#,##0.0"/>
    <numFmt numFmtId="181" formatCode="#,##0.00_);\-#,##0.00"/>
    <numFmt numFmtId="182" formatCode="#,##0.00000"/>
  </numFmts>
  <fonts count="9">
    <font>
      <sz val="10"/>
      <name val="Arial"/>
      <family val="0"/>
    </font>
    <font>
      <sz val="10"/>
      <name val="Futura Md BT"/>
      <family val="2"/>
    </font>
    <font>
      <b/>
      <sz val="12"/>
      <name val="Futura Md BT"/>
      <family val="2"/>
    </font>
    <font>
      <b/>
      <sz val="10"/>
      <name val="Futura Md BT"/>
      <family val="2"/>
    </font>
    <font>
      <i/>
      <sz val="10"/>
      <name val="Futura Md BT"/>
      <family val="2"/>
    </font>
    <font>
      <sz val="12"/>
      <name val="Futura Md BT"/>
      <family val="2"/>
    </font>
    <font>
      <b/>
      <sz val="2.25"/>
      <name val="Futura Md BT"/>
      <family val="2"/>
    </font>
    <font>
      <sz val="2"/>
      <name val="Futura Md BT"/>
      <family val="2"/>
    </font>
    <font>
      <b/>
      <sz val="14"/>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Border="1" applyAlignment="1">
      <alignment/>
    </xf>
    <xf numFmtId="0" fontId="3" fillId="0" borderId="2" xfId="0" applyFont="1" applyBorder="1" applyAlignment="1">
      <alignment horizontal="center"/>
    </xf>
    <xf numFmtId="0" fontId="1" fillId="0" borderId="3" xfId="0" applyFont="1" applyBorder="1" applyAlignment="1">
      <alignment/>
    </xf>
    <xf numFmtId="3" fontId="1" fillId="0" borderId="0" xfId="0" applyNumberFormat="1" applyFont="1" applyBorder="1" applyAlignment="1">
      <alignment/>
    </xf>
    <xf numFmtId="0" fontId="3" fillId="0" borderId="0" xfId="0" applyFont="1" applyBorder="1" applyAlignment="1">
      <alignment/>
    </xf>
    <xf numFmtId="0" fontId="2" fillId="0" borderId="0" xfId="0" applyFont="1" applyAlignment="1">
      <alignment horizontal="left"/>
    </xf>
    <xf numFmtId="0" fontId="1" fillId="0" borderId="0" xfId="0" applyFont="1" applyBorder="1" applyAlignment="1">
      <alignment horizontal="left"/>
    </xf>
    <xf numFmtId="3" fontId="1" fillId="0" borderId="0" xfId="0" applyNumberFormat="1" applyFont="1" applyBorder="1" applyAlignment="1">
      <alignment horizontal="center"/>
    </xf>
    <xf numFmtId="0" fontId="3" fillId="0" borderId="2" xfId="0" applyFont="1" applyBorder="1" applyAlignment="1">
      <alignment/>
    </xf>
    <xf numFmtId="0" fontId="3" fillId="0" borderId="0" xfId="0" applyFont="1" applyAlignment="1">
      <alignment/>
    </xf>
    <xf numFmtId="3" fontId="1" fillId="0" borderId="0" xfId="0" applyNumberFormat="1" applyFont="1" applyBorder="1" applyAlignment="1">
      <alignment horizontal="right"/>
    </xf>
    <xf numFmtId="3" fontId="1" fillId="0" borderId="3" xfId="0" applyNumberFormat="1" applyFont="1" applyBorder="1" applyAlignment="1">
      <alignment horizontal="right"/>
    </xf>
    <xf numFmtId="0" fontId="3" fillId="0" borderId="0" xfId="0" applyFont="1" applyFill="1" applyBorder="1" applyAlignment="1">
      <alignment/>
    </xf>
    <xf numFmtId="0" fontId="2" fillId="0" borderId="1" xfId="0" applyFont="1" applyBorder="1" applyAlignment="1">
      <alignment/>
    </xf>
    <xf numFmtId="0" fontId="8" fillId="0" borderId="0" xfId="0" applyFont="1" applyAlignment="1">
      <alignment horizontal="left" wrapText="1"/>
    </xf>
    <xf numFmtId="0" fontId="3" fillId="0" borderId="0" xfId="0" applyFont="1" applyAlignment="1">
      <alignment wrapText="1"/>
    </xf>
    <xf numFmtId="0" fontId="3" fillId="0" borderId="0" xfId="0" applyFont="1" applyFill="1" applyBorder="1" applyAlignment="1" applyProtection="1">
      <alignment horizontal="left" wrapText="1"/>
      <protection/>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1-1: Rural Road Conditions in Pennsylvania: 2000</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tx>
                <c:rich>
                  <a:bodyPr vert="horz" rot="0" anchor="ctr"/>
                  <a:lstStyle/>
                  <a:p>
                    <a:pPr algn="ctr">
                      <a:defRPr/>
                    </a:pPr>
                    <a:r>
                      <a:rPr lang="en-US" cap="none" sz="200" b="0" i="0" u="none" baseline="0"/>
                      <a:t>&lt;1</a:t>
                    </a:r>
                  </a:p>
                </c:rich>
              </c:tx>
              <c:numFmt formatCode="General" sourceLinked="1"/>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pattFill prst="wd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3"/>
          <c:order val="3"/>
          <c:tx>
            <c:strRef>
              <c:f>#REF!</c:f>
              <c:strCache>
                <c:ptCount val="1"/>
                <c:pt idx="0">
                  <c:v>#REF!</c:v>
                </c:pt>
              </c:strCache>
            </c:strRef>
          </c:tx>
          <c:spPr>
            <a:pattFill prst="ltDnDiag">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333333"/>
                </a:fgClr>
                <a:bgClr>
                  <a:srgbClr val="FFFFFF"/>
                </a:bgClr>
              </a:pattFill>
            </c:spPr>
          </c:dPt>
          <c:dLbls>
            <c:dLbl>
              <c:idx val="0"/>
              <c:numFmt formatCode="#,##0" sourceLinked="0"/>
              <c:spPr>
                <a:noFill/>
                <a:ln>
                  <a:noFill/>
                </a:ln>
              </c:spPr>
              <c:showLegendKey val="0"/>
              <c:showVal val="1"/>
              <c:showBubbleSize val="0"/>
              <c:showCatName val="0"/>
              <c:showSerName val="0"/>
              <c:showPercent val="0"/>
            </c:dLbl>
            <c:numFmt formatCode="#,##0" sourceLinked="0"/>
            <c:spPr>
              <a:noFill/>
              <a:ln>
                <a:noFill/>
              </a:ln>
            </c:sp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tx>
                <c:rich>
                  <a:bodyPr vert="horz" rot="0" anchor="ctr"/>
                  <a:lstStyle/>
                  <a:p>
                    <a:pPr algn="ctr">
                      <a:defRPr/>
                    </a:pPr>
                    <a:r>
                      <a:rPr lang="en-US" cap="none" sz="200" b="0" i="0" u="none" baseline="0"/>
                      <a:t>&lt;1</a:t>
                    </a:r>
                  </a:p>
                </c:rich>
              </c:tx>
              <c:numFmt formatCode="General" sourceLinked="1"/>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28795788"/>
        <c:axId val="57835501"/>
      </c:barChart>
      <c:catAx>
        <c:axId val="28795788"/>
        <c:scaling>
          <c:orientation val="minMax"/>
        </c:scaling>
        <c:axPos val="b"/>
        <c:delete val="0"/>
        <c:numFmt formatCode="General" sourceLinked="1"/>
        <c:majorTickMark val="none"/>
        <c:minorTickMark val="none"/>
        <c:tickLblPos val="nextTo"/>
        <c:crossAx val="57835501"/>
        <c:crosses val="autoZero"/>
        <c:auto val="1"/>
        <c:lblOffset val="100"/>
        <c:noMultiLvlLbl val="0"/>
      </c:catAx>
      <c:valAx>
        <c:axId val="57835501"/>
        <c:scaling>
          <c:orientation val="minMax"/>
          <c:max val="100"/>
        </c:scaling>
        <c:axPos val="l"/>
        <c:majorGridlines>
          <c:spPr>
            <a:ln w="3175">
              <a:solidFill>
                <a:srgbClr val="FFFFFF"/>
              </a:solidFill>
              <a:prstDash val="sysDot"/>
            </a:ln>
          </c:spPr>
        </c:majorGridlines>
        <c:delete val="0"/>
        <c:numFmt formatCode="#,##0" sourceLinked="0"/>
        <c:majorTickMark val="in"/>
        <c:minorTickMark val="none"/>
        <c:tickLblPos val="nextTo"/>
        <c:crossAx val="28795788"/>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0.02625</cdr:x>
      <cdr:y>0.23775</cdr:y>
    </cdr:from>
    <cdr:to>
      <cdr:x>0.136</cdr:x>
      <cdr:y>0.4045</cdr:y>
    </cdr:to>
    <cdr:sp>
      <cdr:nvSpPr>
        <cdr:cNvPr id="1" name="TextBox 1"/>
        <cdr:cNvSpPr txBox="1">
          <a:spLocks noChangeArrowheads="1"/>
        </cdr:cNvSpPr>
      </cdr:nvSpPr>
      <cdr:spPr>
        <a:xfrm>
          <a:off x="152400" y="0"/>
          <a:ext cx="676275" cy="0"/>
        </a:xfrm>
        <a:prstGeom prst="rect">
          <a:avLst/>
        </a:prstGeom>
        <a:noFill/>
        <a:ln w="9525" cmpd="sng">
          <a:noFill/>
        </a:ln>
      </cdr:spPr>
      <cdr:txBody>
        <a:bodyPr vertOverflow="clip" wrap="square"/>
        <a:p>
          <a:pPr algn="l">
            <a:defRPr/>
          </a:pPr>
          <a:r>
            <a:rPr lang="en-US" cap="none" sz="200" b="0" i="0" u="none" baseline="0"/>
            <a:t>Percent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0</xdr:rowOff>
    </xdr:from>
    <xdr:to>
      <xdr:col>6</xdr:col>
      <xdr:colOff>571500</xdr:colOff>
      <xdr:row>38</xdr:row>
      <xdr:rowOff>0</xdr:rowOff>
    </xdr:to>
    <xdr:graphicFrame>
      <xdr:nvGraphicFramePr>
        <xdr:cNvPr id="1" name="Chart 1"/>
        <xdr:cNvGraphicFramePr/>
      </xdr:nvGraphicFramePr>
      <xdr:xfrm>
        <a:off x="19050" y="6610350"/>
        <a:ext cx="61531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workbookViewId="0" topLeftCell="A1">
      <selection activeCell="H1" sqref="H1"/>
    </sheetView>
  </sheetViews>
  <sheetFormatPr defaultColWidth="9.140625" defaultRowHeight="12.75"/>
  <cols>
    <col min="1" max="1" width="38.28125" style="1" customWidth="1"/>
    <col min="2" max="16384" width="9.140625" style="1" customWidth="1"/>
  </cols>
  <sheetData>
    <row r="1" spans="1:9" ht="18">
      <c r="A1" s="17" t="s">
        <v>11</v>
      </c>
      <c r="B1" s="17"/>
      <c r="C1" s="17"/>
      <c r="D1" s="17"/>
      <c r="E1" s="17"/>
      <c r="F1" s="17"/>
      <c r="G1" s="17"/>
      <c r="H1" s="8"/>
      <c r="I1" s="8"/>
    </row>
    <row r="2" spans="1:7" ht="16.5" thickBot="1">
      <c r="A2" s="16" t="s">
        <v>14</v>
      </c>
      <c r="B2" s="2"/>
      <c r="C2" s="2"/>
      <c r="D2" s="2"/>
      <c r="E2" s="2"/>
      <c r="F2" s="2"/>
      <c r="G2" s="2"/>
    </row>
    <row r="3" spans="1:10" ht="12.75">
      <c r="A3" s="4"/>
      <c r="B3" s="11">
        <v>1995</v>
      </c>
      <c r="C3" s="11">
        <v>1996</v>
      </c>
      <c r="D3" s="11">
        <v>1997</v>
      </c>
      <c r="E3" s="11">
        <v>1998</v>
      </c>
      <c r="F3" s="11">
        <v>1999</v>
      </c>
      <c r="G3" s="11">
        <v>2000</v>
      </c>
      <c r="H3" s="3"/>
      <c r="I3" s="3"/>
      <c r="J3" s="3"/>
    </row>
    <row r="4" spans="1:10" ht="12.75">
      <c r="A4" s="7" t="s">
        <v>4</v>
      </c>
      <c r="B4" s="6">
        <v>1081</v>
      </c>
      <c r="C4" s="6">
        <v>1202</v>
      </c>
      <c r="D4" s="6">
        <v>1202</v>
      </c>
      <c r="E4" s="6">
        <v>1201</v>
      </c>
      <c r="F4" s="6">
        <v>1207</v>
      </c>
      <c r="G4" s="6">
        <v>1201</v>
      </c>
      <c r="H4" s="3"/>
      <c r="I4" s="3"/>
      <c r="J4" s="3"/>
    </row>
    <row r="5" spans="1:10" ht="12.75">
      <c r="A5" s="3" t="s">
        <v>5</v>
      </c>
      <c r="B5" s="6">
        <v>24</v>
      </c>
      <c r="C5" s="6">
        <v>63</v>
      </c>
      <c r="D5" s="6">
        <v>78</v>
      </c>
      <c r="E5" s="6">
        <v>42</v>
      </c>
      <c r="F5" s="6">
        <v>127</v>
      </c>
      <c r="G5" s="6">
        <v>160</v>
      </c>
      <c r="H5" s="3"/>
      <c r="I5" s="3"/>
      <c r="J5" s="3"/>
    </row>
    <row r="6" spans="1:10" ht="12.75">
      <c r="A6" s="9" t="s">
        <v>0</v>
      </c>
      <c r="B6" s="6">
        <v>506</v>
      </c>
      <c r="C6" s="6">
        <v>456</v>
      </c>
      <c r="D6" s="6">
        <v>476</v>
      </c>
      <c r="E6" s="6">
        <v>713</v>
      </c>
      <c r="F6" s="6">
        <v>733</v>
      </c>
      <c r="G6" s="6">
        <v>708</v>
      </c>
      <c r="H6" s="3"/>
      <c r="I6" s="3"/>
      <c r="J6" s="3"/>
    </row>
    <row r="7" spans="1:10" ht="12.75">
      <c r="A7" s="3" t="s">
        <v>1</v>
      </c>
      <c r="B7" s="6">
        <v>224</v>
      </c>
      <c r="C7" s="6">
        <v>308</v>
      </c>
      <c r="D7" s="6">
        <v>307</v>
      </c>
      <c r="E7" s="6">
        <v>297</v>
      </c>
      <c r="F7" s="6">
        <v>216</v>
      </c>
      <c r="G7" s="6">
        <v>220</v>
      </c>
      <c r="H7" s="3"/>
      <c r="I7" s="3"/>
      <c r="J7" s="3"/>
    </row>
    <row r="8" spans="1:10" ht="12.75">
      <c r="A8" s="3" t="s">
        <v>2</v>
      </c>
      <c r="B8" s="6">
        <f>142+70</f>
        <v>212</v>
      </c>
      <c r="C8" s="6">
        <f>193+77</f>
        <v>270</v>
      </c>
      <c r="D8" s="6">
        <f>194+65</f>
        <v>259</v>
      </c>
      <c r="E8" s="6">
        <f>101+41</f>
        <v>142</v>
      </c>
      <c r="F8" s="6">
        <f>69+31</f>
        <v>100</v>
      </c>
      <c r="G8" s="6">
        <f>76+22</f>
        <v>98</v>
      </c>
      <c r="H8" s="3"/>
      <c r="I8" s="3"/>
      <c r="J8" s="3"/>
    </row>
    <row r="9" spans="1:10" ht="12.75">
      <c r="A9" s="3" t="s">
        <v>3</v>
      </c>
      <c r="B9" s="6">
        <f>46+37+32</f>
        <v>115</v>
      </c>
      <c r="C9" s="6">
        <f>42+28+35</f>
        <v>105</v>
      </c>
      <c r="D9" s="6">
        <f>33+27+22</f>
        <v>82</v>
      </c>
      <c r="E9" s="6">
        <v>7</v>
      </c>
      <c r="F9" s="6">
        <f>12+11+8</f>
        <v>31</v>
      </c>
      <c r="G9" s="6">
        <f>6+6+3</f>
        <v>15</v>
      </c>
      <c r="H9" s="3"/>
      <c r="I9" s="3"/>
      <c r="J9" s="3"/>
    </row>
    <row r="10" spans="1:10" ht="12.75">
      <c r="A10" s="3" t="s">
        <v>6</v>
      </c>
      <c r="B10" s="13">
        <v>0</v>
      </c>
      <c r="C10" s="6">
        <v>5</v>
      </c>
      <c r="D10" s="13">
        <v>0</v>
      </c>
      <c r="E10" s="13">
        <v>0</v>
      </c>
      <c r="F10" s="6">
        <v>1</v>
      </c>
      <c r="G10" s="6">
        <v>5</v>
      </c>
      <c r="H10" s="3"/>
      <c r="I10" s="3"/>
      <c r="J10" s="3"/>
    </row>
    <row r="11" spans="1:10" ht="12.75">
      <c r="A11" s="3"/>
      <c r="B11" s="6"/>
      <c r="C11" s="6"/>
      <c r="D11" s="6"/>
      <c r="E11" s="6"/>
      <c r="F11" s="6"/>
      <c r="G11" s="6"/>
      <c r="H11" s="3"/>
      <c r="I11" s="3"/>
      <c r="J11" s="3"/>
    </row>
    <row r="12" spans="1:10" ht="12.75">
      <c r="A12" s="7" t="s">
        <v>7</v>
      </c>
      <c r="B12" s="6">
        <v>2613</v>
      </c>
      <c r="C12" s="6">
        <v>2472</v>
      </c>
      <c r="D12" s="6">
        <v>2483</v>
      </c>
      <c r="E12" s="6">
        <v>2493</v>
      </c>
      <c r="F12" s="6">
        <v>2483</v>
      </c>
      <c r="G12" s="6">
        <v>2473</v>
      </c>
      <c r="H12" s="3"/>
      <c r="I12" s="3"/>
      <c r="J12" s="3"/>
    </row>
    <row r="13" spans="1:10" ht="12.75">
      <c r="A13" s="3" t="s">
        <v>5</v>
      </c>
      <c r="B13" s="6">
        <v>8</v>
      </c>
      <c r="C13" s="6">
        <v>30</v>
      </c>
      <c r="D13" s="6">
        <v>68</v>
      </c>
      <c r="E13" s="6">
        <v>107</v>
      </c>
      <c r="F13" s="6">
        <v>138</v>
      </c>
      <c r="G13" s="6">
        <v>171</v>
      </c>
      <c r="H13" s="3"/>
      <c r="I13" s="3"/>
      <c r="J13" s="3"/>
    </row>
    <row r="14" spans="1:10" ht="12.75">
      <c r="A14" s="9" t="s">
        <v>0</v>
      </c>
      <c r="B14" s="6">
        <v>544</v>
      </c>
      <c r="C14" s="6">
        <v>637</v>
      </c>
      <c r="D14" s="6">
        <v>799</v>
      </c>
      <c r="E14" s="6">
        <v>908</v>
      </c>
      <c r="F14" s="6">
        <v>983</v>
      </c>
      <c r="G14" s="6">
        <v>999</v>
      </c>
      <c r="H14" s="3"/>
      <c r="I14" s="3"/>
      <c r="J14" s="3"/>
    </row>
    <row r="15" spans="1:10" ht="12.75">
      <c r="A15" s="3" t="s">
        <v>1</v>
      </c>
      <c r="B15" s="6">
        <f>758+623+386</f>
        <v>1767</v>
      </c>
      <c r="C15" s="6">
        <f>642+535+340</f>
        <v>1517</v>
      </c>
      <c r="D15" s="6">
        <f>668+451+265</f>
        <v>1384</v>
      </c>
      <c r="E15" s="6">
        <f>658+410+246</f>
        <v>1314</v>
      </c>
      <c r="F15" s="6">
        <f>673+349+193</f>
        <v>1215</v>
      </c>
      <c r="G15" s="6">
        <f>637+359+177</f>
        <v>1173</v>
      </c>
      <c r="H15" s="3"/>
      <c r="I15" s="3"/>
      <c r="J15" s="3"/>
    </row>
    <row r="16" spans="1:10" ht="12.75">
      <c r="A16" s="3" t="s">
        <v>2</v>
      </c>
      <c r="B16" s="6">
        <f>163+74</f>
        <v>237</v>
      </c>
      <c r="C16" s="6">
        <f>151+71</f>
        <v>222</v>
      </c>
      <c r="D16" s="6">
        <f>123+61</f>
        <v>184</v>
      </c>
      <c r="E16" s="6">
        <f>91+45</f>
        <v>136</v>
      </c>
      <c r="F16" s="6">
        <f>87+39</f>
        <v>126</v>
      </c>
      <c r="G16" s="6">
        <f>74+33</f>
        <v>107</v>
      </c>
      <c r="H16" s="3"/>
      <c r="I16" s="3"/>
      <c r="J16" s="3"/>
    </row>
    <row r="17" spans="1:10" ht="12.75">
      <c r="A17" s="3" t="s">
        <v>3</v>
      </c>
      <c r="B17" s="6">
        <v>57</v>
      </c>
      <c r="C17" s="6">
        <v>66</v>
      </c>
      <c r="D17" s="6">
        <f>48</f>
        <v>48</v>
      </c>
      <c r="E17" s="6">
        <v>28</v>
      </c>
      <c r="F17" s="6">
        <v>21</v>
      </c>
      <c r="G17" s="6">
        <f>23</f>
        <v>23</v>
      </c>
      <c r="H17" s="3"/>
      <c r="I17" s="3"/>
      <c r="J17" s="3"/>
    </row>
    <row r="18" spans="1:10" ht="12.75">
      <c r="A18" s="3" t="s">
        <v>6</v>
      </c>
      <c r="B18" s="13">
        <v>0</v>
      </c>
      <c r="C18" s="6">
        <v>7</v>
      </c>
      <c r="D18" s="6">
        <v>2</v>
      </c>
      <c r="E18" s="6">
        <v>1</v>
      </c>
      <c r="F18" s="6">
        <v>2</v>
      </c>
      <c r="G18" s="6">
        <v>8</v>
      </c>
      <c r="H18" s="3"/>
      <c r="I18" s="3"/>
      <c r="J18" s="3"/>
    </row>
    <row r="19" spans="1:10" ht="12.75">
      <c r="A19" s="3"/>
      <c r="B19" s="6"/>
      <c r="C19" s="6"/>
      <c r="D19" s="6"/>
      <c r="E19" s="6"/>
      <c r="F19" s="6"/>
      <c r="G19" s="6"/>
      <c r="H19" s="3"/>
      <c r="I19" s="3"/>
      <c r="J19" s="3"/>
    </row>
    <row r="20" spans="1:10" ht="12.75">
      <c r="A20" s="15" t="s">
        <v>8</v>
      </c>
      <c r="B20" s="13" t="s">
        <v>10</v>
      </c>
      <c r="C20" s="13" t="s">
        <v>10</v>
      </c>
      <c r="D20" s="13" t="s">
        <v>10</v>
      </c>
      <c r="E20" s="6">
        <v>5105</v>
      </c>
      <c r="F20" s="6">
        <v>5105</v>
      </c>
      <c r="G20" s="6">
        <v>5106</v>
      </c>
      <c r="H20" s="3"/>
      <c r="I20" s="3"/>
      <c r="J20" s="3"/>
    </row>
    <row r="21" spans="1:10" ht="12.75">
      <c r="A21" s="3" t="s">
        <v>5</v>
      </c>
      <c r="B21" s="13" t="s">
        <v>10</v>
      </c>
      <c r="C21" s="13" t="s">
        <v>10</v>
      </c>
      <c r="D21" s="13" t="s">
        <v>10</v>
      </c>
      <c r="E21" s="6">
        <v>334</v>
      </c>
      <c r="F21" s="6">
        <v>79</v>
      </c>
      <c r="G21" s="6">
        <v>51</v>
      </c>
      <c r="H21" s="3"/>
      <c r="I21" s="3"/>
      <c r="J21" s="3"/>
    </row>
    <row r="22" spans="1:10" ht="12.75">
      <c r="A22" s="9" t="s">
        <v>0</v>
      </c>
      <c r="B22" s="13" t="s">
        <v>10</v>
      </c>
      <c r="C22" s="13" t="s">
        <v>10</v>
      </c>
      <c r="D22" s="13" t="s">
        <v>10</v>
      </c>
      <c r="E22" s="6">
        <v>2488</v>
      </c>
      <c r="F22" s="6">
        <v>1865</v>
      </c>
      <c r="G22" s="6">
        <v>1435</v>
      </c>
      <c r="H22" s="3"/>
      <c r="I22" s="3"/>
      <c r="J22" s="3"/>
    </row>
    <row r="23" spans="1:10" ht="12.75">
      <c r="A23" s="3" t="s">
        <v>1</v>
      </c>
      <c r="B23" s="13" t="s">
        <v>10</v>
      </c>
      <c r="C23" s="13" t="s">
        <v>10</v>
      </c>
      <c r="D23" s="13" t="s">
        <v>10</v>
      </c>
      <c r="E23" s="6">
        <f>94+614+1510</f>
        <v>2218</v>
      </c>
      <c r="F23" s="6">
        <f>1242+908+564</f>
        <v>2714</v>
      </c>
      <c r="G23" s="6">
        <f>1479+863+808</f>
        <v>3150</v>
      </c>
      <c r="H23" s="3"/>
      <c r="I23" s="3"/>
      <c r="J23" s="3"/>
    </row>
    <row r="24" spans="1:10" ht="12.75">
      <c r="A24" s="3" t="s">
        <v>2</v>
      </c>
      <c r="B24" s="13" t="s">
        <v>10</v>
      </c>
      <c r="C24" s="13" t="s">
        <v>10</v>
      </c>
      <c r="D24" s="13" t="s">
        <v>10</v>
      </c>
      <c r="E24" s="6">
        <v>65</v>
      </c>
      <c r="F24" s="6">
        <f>290+52</f>
        <v>342</v>
      </c>
      <c r="G24" s="6">
        <f>292+43</f>
        <v>335</v>
      </c>
      <c r="H24" s="3"/>
      <c r="I24" s="3"/>
      <c r="J24" s="3"/>
    </row>
    <row r="25" spans="1:10" ht="12.75">
      <c r="A25" s="3" t="s">
        <v>3</v>
      </c>
      <c r="B25" s="13" t="s">
        <v>10</v>
      </c>
      <c r="C25" s="13" t="s">
        <v>10</v>
      </c>
      <c r="D25" s="13" t="s">
        <v>10</v>
      </c>
      <c r="E25" s="13">
        <v>0</v>
      </c>
      <c r="F25" s="6">
        <v>105</v>
      </c>
      <c r="G25" s="6">
        <v>135</v>
      </c>
      <c r="H25" s="3"/>
      <c r="I25" s="3"/>
      <c r="J25" s="3"/>
    </row>
    <row r="26" spans="1:10" ht="12.75">
      <c r="A26" s="3" t="s">
        <v>6</v>
      </c>
      <c r="B26" s="6">
        <v>5094</v>
      </c>
      <c r="C26" s="6">
        <v>5116</v>
      </c>
      <c r="D26" s="6">
        <v>5107</v>
      </c>
      <c r="E26" s="13">
        <v>0</v>
      </c>
      <c r="F26" s="13">
        <v>0</v>
      </c>
      <c r="G26" s="13">
        <v>0</v>
      </c>
      <c r="H26" s="3"/>
      <c r="I26" s="3"/>
      <c r="J26" s="3"/>
    </row>
    <row r="27" spans="1:10" ht="12.75">
      <c r="A27" s="3"/>
      <c r="B27" s="6"/>
      <c r="C27" s="6"/>
      <c r="D27" s="6"/>
      <c r="E27" s="6"/>
      <c r="F27" s="6"/>
      <c r="G27" s="10"/>
      <c r="H27" s="3"/>
      <c r="I27" s="3"/>
      <c r="J27" s="3"/>
    </row>
    <row r="28" spans="1:10" ht="12.75">
      <c r="A28" s="15" t="s">
        <v>9</v>
      </c>
      <c r="B28" s="13" t="s">
        <v>10</v>
      </c>
      <c r="C28" s="13" t="s">
        <v>10</v>
      </c>
      <c r="D28" s="13" t="s">
        <v>10</v>
      </c>
      <c r="E28" s="13" t="s">
        <v>10</v>
      </c>
      <c r="F28" s="13" t="s">
        <v>10</v>
      </c>
      <c r="G28" s="6">
        <v>8069</v>
      </c>
      <c r="H28" s="3"/>
      <c r="I28" s="3"/>
      <c r="J28" s="3"/>
    </row>
    <row r="29" spans="1:10" ht="12.75">
      <c r="A29" s="3" t="s">
        <v>5</v>
      </c>
      <c r="B29" s="13" t="s">
        <v>10</v>
      </c>
      <c r="C29" s="13" t="s">
        <v>10</v>
      </c>
      <c r="D29" s="13" t="s">
        <v>10</v>
      </c>
      <c r="E29" s="13" t="s">
        <v>10</v>
      </c>
      <c r="F29" s="13" t="s">
        <v>10</v>
      </c>
      <c r="G29" s="6">
        <v>117</v>
      </c>
      <c r="H29" s="6"/>
      <c r="I29" s="3"/>
      <c r="J29" s="3"/>
    </row>
    <row r="30" spans="1:10" ht="12.75">
      <c r="A30" s="9" t="s">
        <v>0</v>
      </c>
      <c r="B30" s="13" t="s">
        <v>10</v>
      </c>
      <c r="C30" s="13" t="s">
        <v>10</v>
      </c>
      <c r="D30" s="13" t="s">
        <v>10</v>
      </c>
      <c r="E30" s="13" t="s">
        <v>10</v>
      </c>
      <c r="F30" s="13" t="s">
        <v>10</v>
      </c>
      <c r="G30" s="6">
        <v>1297</v>
      </c>
      <c r="H30" s="3"/>
      <c r="I30" s="3"/>
      <c r="J30" s="3"/>
    </row>
    <row r="31" spans="1:10" ht="12.75">
      <c r="A31" s="3" t="s">
        <v>1</v>
      </c>
      <c r="B31" s="13" t="s">
        <v>10</v>
      </c>
      <c r="C31" s="13" t="s">
        <v>10</v>
      </c>
      <c r="D31" s="13" t="s">
        <v>10</v>
      </c>
      <c r="E31" s="13" t="s">
        <v>10</v>
      </c>
      <c r="F31" s="13" t="s">
        <v>10</v>
      </c>
      <c r="G31" s="6">
        <v>4223</v>
      </c>
      <c r="H31" s="3"/>
      <c r="I31" s="3"/>
      <c r="J31" s="3"/>
    </row>
    <row r="32" spans="1:10" ht="12.75">
      <c r="A32" s="3" t="s">
        <v>2</v>
      </c>
      <c r="B32" s="13" t="s">
        <v>10</v>
      </c>
      <c r="C32" s="13" t="s">
        <v>10</v>
      </c>
      <c r="D32" s="13" t="s">
        <v>10</v>
      </c>
      <c r="E32" s="13" t="s">
        <v>10</v>
      </c>
      <c r="F32" s="13" t="s">
        <v>10</v>
      </c>
      <c r="G32" s="6">
        <v>1109</v>
      </c>
      <c r="H32" s="3"/>
      <c r="I32" s="3"/>
      <c r="J32" s="3"/>
    </row>
    <row r="33" spans="1:10" ht="12.75">
      <c r="A33" s="3" t="s">
        <v>3</v>
      </c>
      <c r="B33" s="13" t="s">
        <v>10</v>
      </c>
      <c r="C33" s="13" t="s">
        <v>10</v>
      </c>
      <c r="D33" s="13" t="s">
        <v>10</v>
      </c>
      <c r="E33" s="13" t="s">
        <v>10</v>
      </c>
      <c r="F33" s="13" t="s">
        <v>10</v>
      </c>
      <c r="G33" s="6">
        <v>1323</v>
      </c>
      <c r="H33" s="3"/>
      <c r="I33" s="3"/>
      <c r="J33" s="3"/>
    </row>
    <row r="34" spans="1:10" ht="12.75">
      <c r="A34" s="5" t="s">
        <v>6</v>
      </c>
      <c r="B34" s="14" t="s">
        <v>10</v>
      </c>
      <c r="C34" s="14" t="s">
        <v>10</v>
      </c>
      <c r="D34" s="14" t="s">
        <v>10</v>
      </c>
      <c r="E34" s="14" t="s">
        <v>10</v>
      </c>
      <c r="F34" s="14" t="s">
        <v>10</v>
      </c>
      <c r="G34" s="14">
        <v>0</v>
      </c>
      <c r="H34" s="3"/>
      <c r="I34" s="3"/>
      <c r="J34" s="3"/>
    </row>
    <row r="36" ht="12.75">
      <c r="A36" s="12" t="s">
        <v>12</v>
      </c>
    </row>
    <row r="37" ht="12.75">
      <c r="A37" s="12"/>
    </row>
    <row r="38" spans="1:7" ht="39.75" customHeight="1">
      <c r="A38" s="18" t="s">
        <v>13</v>
      </c>
      <c r="B38" s="20"/>
      <c r="C38" s="20"/>
      <c r="D38" s="20"/>
      <c r="E38" s="20"/>
      <c r="F38" s="20"/>
      <c r="G38" s="20"/>
    </row>
    <row r="39" spans="1:7" ht="39" customHeight="1">
      <c r="A39" s="18" t="s">
        <v>16</v>
      </c>
      <c r="B39" s="20"/>
      <c r="C39" s="20"/>
      <c r="D39" s="20"/>
      <c r="E39" s="20"/>
      <c r="F39" s="20"/>
      <c r="G39" s="20"/>
    </row>
    <row r="41" spans="1:7" ht="41.25" customHeight="1">
      <c r="A41" s="19" t="s">
        <v>15</v>
      </c>
      <c r="B41" s="19"/>
      <c r="C41" s="19"/>
      <c r="D41" s="19"/>
      <c r="E41" s="19"/>
      <c r="F41" s="19"/>
      <c r="G41" s="19"/>
    </row>
  </sheetData>
  <mergeCells count="4">
    <mergeCell ref="A41:G41"/>
    <mergeCell ref="A1:G1"/>
    <mergeCell ref="A39:G39"/>
    <mergeCell ref="A38:G38"/>
  </mergeCells>
  <printOptions horizontalCentered="1"/>
  <pageMargins left="1" right="1" top="1" bottom="1" header="0.5" footer="0.5"/>
  <pageSetup fitToHeight="1" fitToWidth="1" horizontalDpi="1200" verticalDpi="1200" orientation="portrait" scale="71" r:id="rId2"/>
  <headerFooter alignWithMargins="0">
    <oddHeader>&amp;L&amp;"Futura Md BT,Medium"&amp;16Infrastructure</oddHeader>
    <oddFooter>&amp;L&amp;"Futura Md BT,Medium"&amp;16Pennsylvania&amp;C&amp;"Futura Md BT,Medium"&amp;14 &amp;16A-4&amp;R&amp;"Futura Md BT,Medium"&amp;16BTS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dmegret</cp:lastModifiedBy>
  <cp:lastPrinted>2003-03-20T20:13:37Z</cp:lastPrinted>
  <dcterms:created xsi:type="dcterms:W3CDTF">2002-01-31T21:39:46Z</dcterms:created>
  <dcterms:modified xsi:type="dcterms:W3CDTF">2003-11-17T18:50:54Z</dcterms:modified>
  <cp:category/>
  <cp:version/>
  <cp:contentType/>
  <cp:contentStatus/>
</cp:coreProperties>
</file>