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2120" windowHeight="9120" activeTab="0"/>
  </bookViews>
  <sheets>
    <sheet name="3-03b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<sst xmlns="http://schemas.openxmlformats.org/spreadsheetml/2006/main" count="95" uniqueCount="90">
  <si>
    <t>Motor vehicles and parts</t>
  </si>
  <si>
    <t>Gasoline and oil</t>
  </si>
  <si>
    <t>Transportation services</t>
  </si>
  <si>
    <t>Transportation structures</t>
  </si>
  <si>
    <t xml:space="preserve">Transportation equipment </t>
  </si>
  <si>
    <t>Gross Domestic Demand</t>
  </si>
  <si>
    <t>Federal, state, and local government transportation-related purchases:</t>
  </si>
  <si>
    <t>All other data:</t>
  </si>
  <si>
    <t xml:space="preserve">Table 3-3b:  U.S. Gross Domestic Demand (GDD) Attributed to Transportation-Related Final Demand (Chained 1996 $ billions) </t>
  </si>
  <si>
    <r>
      <t>d</t>
    </r>
    <r>
      <rPr>
        <sz val="9"/>
        <rFont val="Arial"/>
        <family val="2"/>
      </rPr>
      <t xml:space="preserve"> Data are estimated using the appropriate chain-type quantity index.  </t>
    </r>
  </si>
  <si>
    <r>
      <t>a</t>
    </r>
    <r>
      <rPr>
        <sz val="9"/>
        <rFont val="Arial"/>
        <family val="2"/>
      </rPr>
      <t xml:space="preserve"> Federal purchases and state and local purchases are the sum of consumption expenditures and gross investments.</t>
    </r>
  </si>
  <si>
    <r>
      <t>b</t>
    </r>
    <r>
      <rPr>
        <sz val="9"/>
        <rFont val="Arial"/>
        <family val="2"/>
      </rPr>
      <t xml:space="preserve"> Defense-related purchases are the sum of the transportation of material and travel.</t>
    </r>
  </si>
  <si>
    <r>
      <t>c</t>
    </r>
    <r>
      <rPr>
        <sz val="9"/>
        <rFont val="Arial"/>
        <family val="2"/>
      </rPr>
      <t xml:space="preserve"> Sum of total personal consumption of transportation, total gross private domestic investment, and total government-related purchases.</t>
    </r>
  </si>
  <si>
    <t>Chain-Type Quantity Indices (for computing 1980-1985 values):</t>
  </si>
  <si>
    <r>
      <t>KEY:</t>
    </r>
    <r>
      <rPr>
        <sz val="9"/>
        <rFont val="Arial"/>
        <family val="2"/>
      </rPr>
      <t xml:space="preserve">  R = revised; U = data are not available.</t>
    </r>
  </si>
  <si>
    <t>Chained 1996 $ value = (Quantity index for year n x 1996 current $ value)/100.</t>
  </si>
  <si>
    <t>NOTE</t>
  </si>
  <si>
    <t>SOURCES</t>
  </si>
  <si>
    <t>Total transportation in GDD (percent)</t>
  </si>
  <si>
    <t>Personal consumption of transportation, total</t>
  </si>
  <si>
    <t>Gross private domestic investment, total</t>
  </si>
  <si>
    <t>Government transportation-related purchases, total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</si>
  <si>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</si>
  <si>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</si>
  <si>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</si>
  <si>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</si>
  <si>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</si>
  <si>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</si>
  <si>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</si>
  <si>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</si>
  <si>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</si>
  <si>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</si>
  <si>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</si>
  <si>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</si>
  <si>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11.1%</t>
  </si>
  <si>
    <t>11.9%</t>
  </si>
  <si>
    <t>10.7%</t>
  </si>
  <si>
    <t>10.8%</t>
  </si>
  <si>
    <t>10.9%</t>
  </si>
  <si>
    <t>11.3%</t>
  </si>
  <si>
    <t xml:space="preserve">1980-2001: U.S. Department of Commerce, Bureau of Economic Analysis, National Income and Product Accounts Tables, Internet site http://www.bea.doc.gov/bea/dn/nipaweb/ as of January 2003, tables 3.15 and 7.11 (chain-type quantity indices for federal nondefense and state and local). </t>
  </si>
  <si>
    <t xml:space="preserve">U.S. Department of Commerce, Bureau of Economic Analysis, National Income and Product Accounts Tables, Internet site http://www.bea.doc.gov/bea/dn/nipaweb/ as of January 2003, tables 7.4, 7.7, 7.8, 7.10, and 7.12. </t>
  </si>
  <si>
    <t xml:space="preserve">1980-2001: U.S. Department of Commerce, Bureau of Economic Analysis, National Income and Product Accounts Tables, Internet site http://www.bea.doc.gov/bea/dn/nipaweb/ as of January 2003, tables 1.2, 2.3, 3.11, 4.4, 5.7, and 5.9. </t>
  </si>
  <si>
    <r>
      <t xml:space="preserve">          d</t>
    </r>
    <r>
      <rPr>
        <b/>
        <sz val="11"/>
        <rFont val="Arial"/>
        <family val="2"/>
      </rPr>
      <t>1980</t>
    </r>
  </si>
  <si>
    <r>
      <t xml:space="preserve">          d</t>
    </r>
    <r>
      <rPr>
        <b/>
        <sz val="11"/>
        <rFont val="Arial"/>
        <family val="2"/>
      </rPr>
      <t>1985</t>
    </r>
  </si>
  <si>
    <r>
      <t>R</t>
    </r>
    <r>
      <rPr>
        <b/>
        <sz val="11"/>
        <rFont val="Arial"/>
        <family val="2"/>
      </rPr>
      <t>362.3</t>
    </r>
  </si>
  <si>
    <r>
      <t>R</t>
    </r>
    <r>
      <rPr>
        <b/>
        <sz val="11"/>
        <rFont val="Arial"/>
        <family val="2"/>
      </rPr>
      <t>704.7</t>
    </r>
  </si>
  <si>
    <r>
      <t>R</t>
    </r>
    <r>
      <rPr>
        <b/>
        <sz val="11"/>
        <rFont val="Arial"/>
        <family val="2"/>
      </rPr>
      <t>727.1</t>
    </r>
  </si>
  <si>
    <r>
      <t>R</t>
    </r>
    <r>
      <rPr>
        <sz val="11"/>
        <rFont val="Arial"/>
        <family val="2"/>
      </rPr>
      <t>322.1</t>
    </r>
  </si>
  <si>
    <r>
      <t>R</t>
    </r>
    <r>
      <rPr>
        <sz val="11"/>
        <rFont val="Arial"/>
        <family val="2"/>
      </rPr>
      <t>338.4</t>
    </r>
  </si>
  <si>
    <r>
      <t>R</t>
    </r>
    <r>
      <rPr>
        <sz val="11"/>
        <rFont val="Arial"/>
        <family val="2"/>
      </rPr>
      <t>94.9</t>
    </r>
  </si>
  <si>
    <r>
      <t>R</t>
    </r>
    <r>
      <rPr>
        <sz val="11"/>
        <rFont val="Arial"/>
        <family val="2"/>
      </rPr>
      <t>136.4</t>
    </r>
  </si>
  <si>
    <r>
      <t>R</t>
    </r>
    <r>
      <rPr>
        <sz val="11"/>
        <rFont val="Arial"/>
        <family val="2"/>
      </rPr>
      <t>135.7</t>
    </r>
  </si>
  <si>
    <r>
      <t>R</t>
    </r>
    <r>
      <rPr>
        <sz val="11"/>
        <rFont val="Arial"/>
        <family val="2"/>
      </rPr>
      <t>246.2</t>
    </r>
  </si>
  <si>
    <r>
      <t>R</t>
    </r>
    <r>
      <rPr>
        <sz val="11"/>
        <rFont val="Arial"/>
        <family val="2"/>
      </rPr>
      <t>253.0</t>
    </r>
  </si>
  <si>
    <r>
      <t>R</t>
    </r>
    <r>
      <rPr>
        <b/>
        <sz val="11"/>
        <rFont val="Arial"/>
        <family val="2"/>
      </rPr>
      <t>83.8</t>
    </r>
  </si>
  <si>
    <r>
      <t>R</t>
    </r>
    <r>
      <rPr>
        <b/>
        <sz val="11"/>
        <rFont val="Arial"/>
        <family val="2"/>
      </rPr>
      <t>99.6</t>
    </r>
  </si>
  <si>
    <r>
      <t>R</t>
    </r>
    <r>
      <rPr>
        <b/>
        <sz val="11"/>
        <rFont val="Arial"/>
        <family val="2"/>
      </rPr>
      <t>199.3</t>
    </r>
  </si>
  <si>
    <r>
      <t>R</t>
    </r>
    <r>
      <rPr>
        <b/>
        <sz val="11"/>
        <rFont val="Arial"/>
        <family val="2"/>
      </rPr>
      <t>191.7</t>
    </r>
  </si>
  <si>
    <r>
      <t>R</t>
    </r>
    <r>
      <rPr>
        <sz val="11"/>
        <rFont val="Arial"/>
        <family val="2"/>
      </rPr>
      <t>6.4</t>
    </r>
  </si>
  <si>
    <r>
      <t>R</t>
    </r>
    <r>
      <rPr>
        <sz val="11"/>
        <rFont val="Arial"/>
        <family val="2"/>
      </rPr>
      <t>5.7</t>
    </r>
  </si>
  <si>
    <r>
      <t>R</t>
    </r>
    <r>
      <rPr>
        <sz val="11"/>
        <rFont val="Arial"/>
        <family val="2"/>
      </rPr>
      <t>77.6</t>
    </r>
  </si>
  <si>
    <r>
      <t>R</t>
    </r>
    <r>
      <rPr>
        <sz val="11"/>
        <rFont val="Arial"/>
        <family val="2"/>
      </rPr>
      <t>193.2</t>
    </r>
  </si>
  <si>
    <r>
      <t>R</t>
    </r>
    <r>
      <rPr>
        <sz val="11"/>
        <rFont val="Arial"/>
        <family val="2"/>
      </rPr>
      <t>186.6</t>
    </r>
  </si>
  <si>
    <r>
      <t>R</t>
    </r>
    <r>
      <rPr>
        <b/>
        <sz val="11"/>
        <rFont val="Arial"/>
        <family val="2"/>
      </rPr>
      <t>157.1</t>
    </r>
  </si>
  <si>
    <r>
      <t>R</t>
    </r>
    <r>
      <rPr>
        <b/>
        <sz val="11"/>
        <rFont val="Arial"/>
        <family val="2"/>
      </rPr>
      <t>162.2</t>
    </r>
  </si>
  <si>
    <r>
      <t>Federal purchases</t>
    </r>
    <r>
      <rPr>
        <vertAlign val="superscript"/>
        <sz val="11"/>
        <rFont val="Arial"/>
        <family val="2"/>
      </rPr>
      <t>a</t>
    </r>
  </si>
  <si>
    <r>
      <t>R</t>
    </r>
    <r>
      <rPr>
        <sz val="11"/>
        <rFont val="Arial"/>
        <family val="2"/>
      </rPr>
      <t>18.6</t>
    </r>
  </si>
  <si>
    <r>
      <t>R</t>
    </r>
    <r>
      <rPr>
        <sz val="11"/>
        <rFont val="Arial"/>
        <family val="2"/>
      </rPr>
      <t>19.3</t>
    </r>
  </si>
  <si>
    <r>
      <t>State and local purchases</t>
    </r>
    <r>
      <rPr>
        <vertAlign val="superscript"/>
        <sz val="11"/>
        <rFont val="Arial"/>
        <family val="2"/>
      </rPr>
      <t>a</t>
    </r>
  </si>
  <si>
    <r>
      <t>R</t>
    </r>
    <r>
      <rPr>
        <sz val="11"/>
        <rFont val="Arial"/>
        <family val="2"/>
      </rPr>
      <t>129.7</t>
    </r>
  </si>
  <si>
    <r>
      <t>R</t>
    </r>
    <r>
      <rPr>
        <sz val="11"/>
        <rFont val="Arial"/>
        <family val="2"/>
      </rPr>
      <t>134.2</t>
    </r>
  </si>
  <si>
    <r>
      <t>Defense-related purchases</t>
    </r>
    <r>
      <rPr>
        <vertAlign val="superscript"/>
        <sz val="11"/>
        <rFont val="Arial"/>
        <family val="2"/>
      </rPr>
      <t>b</t>
    </r>
  </si>
  <si>
    <r>
      <t>R</t>
    </r>
    <r>
      <rPr>
        <sz val="11"/>
        <rFont val="Arial"/>
        <family val="2"/>
      </rPr>
      <t>8.7</t>
    </r>
  </si>
  <si>
    <r>
      <t>R</t>
    </r>
    <r>
      <rPr>
        <b/>
        <sz val="11"/>
        <rFont val="Arial"/>
        <family val="2"/>
      </rPr>
      <t>6,764.9</t>
    </r>
  </si>
  <si>
    <r>
      <t>R</t>
    </r>
    <r>
      <rPr>
        <b/>
        <sz val="11"/>
        <rFont val="Arial"/>
        <family val="2"/>
      </rPr>
      <t>6,688.4</t>
    </r>
  </si>
  <si>
    <r>
      <t>R</t>
    </r>
    <r>
      <rPr>
        <b/>
        <sz val="11"/>
        <rFont val="Arial"/>
        <family val="2"/>
      </rPr>
      <t>6,896.4</t>
    </r>
  </si>
  <si>
    <r>
      <t>R</t>
    </r>
    <r>
      <rPr>
        <b/>
        <sz val="11"/>
        <rFont val="Arial"/>
        <family val="2"/>
      </rPr>
      <t>7,120.6</t>
    </r>
  </si>
  <si>
    <r>
      <t>R</t>
    </r>
    <r>
      <rPr>
        <b/>
        <sz val="11"/>
        <rFont val="Arial"/>
        <family val="2"/>
      </rPr>
      <t>7,434.2</t>
    </r>
  </si>
  <si>
    <r>
      <t>R</t>
    </r>
    <r>
      <rPr>
        <b/>
        <sz val="11"/>
        <rFont val="Arial"/>
        <family val="2"/>
      </rPr>
      <t>7,621.8</t>
    </r>
  </si>
  <si>
    <r>
      <t>R</t>
    </r>
    <r>
      <rPr>
        <b/>
        <sz val="11"/>
        <rFont val="Arial"/>
        <family val="2"/>
      </rPr>
      <t>8,271.7</t>
    </r>
  </si>
  <si>
    <r>
      <t>R</t>
    </r>
    <r>
      <rPr>
        <b/>
        <sz val="11"/>
        <rFont val="Arial"/>
        <family val="2"/>
      </rPr>
      <t>8,721.3</t>
    </r>
  </si>
  <si>
    <r>
      <t>R</t>
    </r>
    <r>
      <rPr>
        <b/>
        <sz val="11"/>
        <rFont val="Arial"/>
        <family val="2"/>
      </rPr>
      <t>9,160.2</t>
    </r>
  </si>
  <si>
    <r>
      <t>R</t>
    </r>
    <r>
      <rPr>
        <b/>
        <sz val="11"/>
        <rFont val="Arial"/>
        <family val="2"/>
      </rPr>
      <t>9,561.2</t>
    </r>
  </si>
  <si>
    <r>
      <t>Total domestic transportation-related final demand</t>
    </r>
    <r>
      <rPr>
        <b/>
        <vertAlign val="superscript"/>
        <sz val="11"/>
        <rFont val="Arial"/>
        <family val="2"/>
      </rPr>
      <t>c</t>
    </r>
  </si>
  <si>
    <r>
      <t>R</t>
    </r>
    <r>
      <rPr>
        <b/>
        <sz val="11"/>
        <rFont val="Arial"/>
        <family val="2"/>
      </rPr>
      <t>542.5</t>
    </r>
  </si>
  <si>
    <r>
      <t>R</t>
    </r>
    <r>
      <rPr>
        <b/>
        <sz val="11"/>
        <rFont val="Arial"/>
        <family val="2"/>
      </rPr>
      <t>699.4</t>
    </r>
  </si>
  <si>
    <r>
      <t>R</t>
    </r>
    <r>
      <rPr>
        <b/>
        <sz val="11"/>
        <rFont val="Arial"/>
        <family val="2"/>
      </rPr>
      <t>1,061.1</t>
    </r>
  </si>
  <si>
    <r>
      <t>R</t>
    </r>
    <r>
      <rPr>
        <b/>
        <sz val="11"/>
        <rFont val="Arial"/>
        <family val="2"/>
      </rPr>
      <t>1,081.0</t>
    </r>
  </si>
  <si>
    <r>
      <t>R</t>
    </r>
    <r>
      <rPr>
        <b/>
        <sz val="11"/>
        <rFont val="Arial"/>
        <family val="2"/>
      </rPr>
      <t>11.6%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</si>
</sst>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_W"/>
    <numFmt numFmtId="166" formatCode="#,##0.0_W_)"/>
    <numFmt numFmtId="167" formatCode="#,##0.0"/>
    <numFmt numFmtId="168" formatCode="0.0%"/>
    <numFmt numFmtId="169" formatCode="&quot;$&quot;#,##0\ ;\(&quot;$&quot;#,##0\)"/>
    <numFmt numFmtId="170" formatCode="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26" applyFont="1" applyFill="1" applyBorder="1" applyAlignment="1">
      <alignment horizontal="left"/>
      <protection/>
    </xf>
    <xf numFmtId="165" fontId="0" fillId="0" borderId="0" xfId="21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7" fillId="0" borderId="0" xfId="26" applyFont="1" applyFill="1" applyBorder="1" applyAlignment="1">
      <alignment horizontal="left"/>
      <protection/>
    </xf>
    <xf numFmtId="49" fontId="17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166" fontId="14" fillId="0" borderId="0" xfId="34" applyNumberFormat="1" applyFont="1" applyFill="1" applyAlignment="1">
      <alignment horizontal="left"/>
      <protection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166" fontId="20" fillId="0" borderId="0" xfId="34" applyNumberFormat="1" applyFont="1" applyFill="1" applyAlignment="1">
      <alignment horizontal="left"/>
      <protection/>
    </xf>
    <xf numFmtId="1" fontId="1" fillId="0" borderId="5" xfId="30" applyNumberFormat="1" applyFont="1" applyFill="1" applyBorder="1" applyAlignment="1">
      <alignment horizontal="center"/>
      <protection/>
    </xf>
    <xf numFmtId="1" fontId="0" fillId="0" borderId="0" xfId="0" applyNumberFormat="1" applyFont="1" applyFill="1" applyAlignment="1">
      <alignment horizontal="center"/>
    </xf>
    <xf numFmtId="166" fontId="20" fillId="0" borderId="0" xfId="34" applyNumberFormat="1" applyFont="1" applyFill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8" fillId="0" borderId="6" xfId="43" applyFont="1" applyFill="1" applyBorder="1" applyAlignment="1">
      <alignment horizontal="left"/>
      <protection/>
    </xf>
    <xf numFmtId="0" fontId="20" fillId="0" borderId="0" xfId="26" applyFont="1" applyFill="1" applyBorder="1" applyAlignment="1">
      <alignment horizontal="left"/>
      <protection/>
    </xf>
    <xf numFmtId="0" fontId="18" fillId="0" borderId="7" xfId="26" applyFont="1" applyFill="1" applyBorder="1" applyAlignment="1">
      <alignment horizontal="left"/>
      <protection/>
    </xf>
    <xf numFmtId="0" fontId="18" fillId="0" borderId="0" xfId="26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26" applyFont="1" applyFill="1" applyBorder="1" applyAlignment="1">
      <alignment horizontal="left"/>
      <protection/>
    </xf>
    <xf numFmtId="0" fontId="19" fillId="0" borderId="0" xfId="0" applyNumberFormat="1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/>
    </xf>
    <xf numFmtId="0" fontId="0" fillId="0" borderId="6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49" fontId="22" fillId="0" borderId="5" xfId="30" applyNumberFormat="1" applyFont="1" applyFill="1" applyBorder="1" applyAlignment="1">
      <alignment horizontal="center" wrapText="1"/>
      <protection/>
    </xf>
    <xf numFmtId="49" fontId="23" fillId="0" borderId="5" xfId="30" applyNumberFormat="1" applyFont="1" applyFill="1" applyBorder="1" applyAlignment="1">
      <alignment horizontal="center"/>
      <protection/>
    </xf>
    <xf numFmtId="0" fontId="23" fillId="0" borderId="0" xfId="26" applyFont="1" applyFill="1" applyBorder="1" applyAlignment="1">
      <alignment horizontal="left"/>
      <protection/>
    </xf>
    <xf numFmtId="167" fontId="22" fillId="0" borderId="0" xfId="21" applyNumberFormat="1" applyFont="1" applyFill="1" applyBorder="1" applyAlignment="1">
      <alignment horizontal="right" vertical="top"/>
      <protection/>
    </xf>
    <xf numFmtId="167" fontId="23" fillId="0" borderId="0" xfId="21" applyNumberFormat="1" applyFont="1" applyFill="1" applyBorder="1" applyAlignment="1">
      <alignment horizontal="right"/>
      <protection/>
    </xf>
    <xf numFmtId="1" fontId="21" fillId="0" borderId="0" xfId="0" applyNumberFormat="1" applyFont="1" applyFill="1" applyAlignment="1">
      <alignment/>
    </xf>
    <xf numFmtId="0" fontId="21" fillId="0" borderId="0" xfId="26" applyFont="1" applyFill="1" applyBorder="1" applyAlignment="1">
      <alignment horizontal="left"/>
      <protection/>
    </xf>
    <xf numFmtId="167" fontId="21" fillId="0" borderId="0" xfId="21" applyNumberFormat="1" applyFont="1" applyFill="1" applyBorder="1" applyAlignment="1">
      <alignment horizontal="right"/>
      <protection/>
    </xf>
    <xf numFmtId="167" fontId="24" fillId="0" borderId="0" xfId="21" applyNumberFormat="1" applyFont="1" applyFill="1" applyBorder="1" applyAlignment="1">
      <alignment horizontal="right" vertical="top"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70" fontId="21" fillId="0" borderId="0" xfId="0" applyNumberFormat="1" applyFont="1" applyFill="1" applyAlignment="1">
      <alignment horizontal="right"/>
    </xf>
    <xf numFmtId="167" fontId="22" fillId="0" borderId="0" xfId="21" applyNumberFormat="1" applyFont="1" applyFill="1" applyBorder="1" applyAlignment="1">
      <alignment horizontal="right"/>
      <protection/>
    </xf>
    <xf numFmtId="167" fontId="24" fillId="0" borderId="0" xfId="21" applyNumberFormat="1" applyFont="1" applyFill="1" applyBorder="1" applyAlignment="1">
      <alignment horizontal="right"/>
      <protection/>
    </xf>
    <xf numFmtId="0" fontId="23" fillId="0" borderId="0" xfId="26" applyFont="1" applyFill="1" applyBorder="1" applyAlignment="1" quotePrefix="1">
      <alignment horizontal="left"/>
      <protection/>
    </xf>
    <xf numFmtId="167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3" fillId="0" borderId="6" xfId="26" applyFont="1" applyFill="1" applyBorder="1" applyAlignment="1">
      <alignment horizontal="left"/>
      <protection/>
    </xf>
    <xf numFmtId="49" fontId="23" fillId="0" borderId="6" xfId="21" applyNumberFormat="1" applyFont="1" applyFill="1" applyBorder="1" applyAlignment="1">
      <alignment horizontal="right"/>
      <protection/>
    </xf>
    <xf numFmtId="168" fontId="22" fillId="0" borderId="6" xfId="21" applyNumberFormat="1" applyFont="1" applyFill="1" applyBorder="1" applyAlignment="1">
      <alignment horizontal="right"/>
      <protection/>
    </xf>
    <xf numFmtId="168" fontId="23" fillId="0" borderId="6" xfId="21" applyNumberFormat="1" applyFont="1" applyFill="1" applyBorder="1" applyAlignment="1">
      <alignment horizontal="right"/>
      <protection/>
    </xf>
    <xf numFmtId="168" fontId="23" fillId="0" borderId="0" xfId="21" applyNumberFormat="1" applyFont="1" applyFill="1" applyBorder="1" applyAlignment="1">
      <alignment horizontal="right"/>
      <protection/>
    </xf>
    <xf numFmtId="168" fontId="22" fillId="0" borderId="0" xfId="21" applyNumberFormat="1" applyFont="1" applyFill="1" applyBorder="1" applyAlignment="1">
      <alignment horizontal="right" vertical="top"/>
      <protection/>
    </xf>
    <xf numFmtId="0" fontId="23" fillId="0" borderId="0" xfId="0" applyFont="1" applyFill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6" xfId="0" applyBorder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50.57421875" style="1" customWidth="1"/>
    <col min="2" max="14" width="8.7109375" style="1" customWidth="1"/>
    <col min="15" max="15" width="8.7109375" style="28" customWidth="1"/>
    <col min="16" max="16384" width="9.140625" style="1" customWidth="1"/>
  </cols>
  <sheetData>
    <row r="1" spans="1:15" ht="17.25" customHeight="1" thickBot="1">
      <c r="A1" s="18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57"/>
    </row>
    <row r="2" spans="1:15" s="15" customFormat="1" ht="18.75" customHeight="1">
      <c r="A2" s="14"/>
      <c r="B2" s="29" t="s">
        <v>43</v>
      </c>
      <c r="C2" s="29" t="s">
        <v>44</v>
      </c>
      <c r="D2" s="30" t="s">
        <v>22</v>
      </c>
      <c r="E2" s="30" t="s">
        <v>23</v>
      </c>
      <c r="F2" s="30" t="s">
        <v>24</v>
      </c>
      <c r="G2" s="30" t="s">
        <v>25</v>
      </c>
      <c r="H2" s="30" t="s">
        <v>26</v>
      </c>
      <c r="I2" s="30" t="s">
        <v>27</v>
      </c>
      <c r="J2" s="30" t="s">
        <v>28</v>
      </c>
      <c r="K2" s="30" t="s">
        <v>29</v>
      </c>
      <c r="L2" s="30" t="s">
        <v>30</v>
      </c>
      <c r="M2" s="30" t="s">
        <v>31</v>
      </c>
      <c r="N2" s="30" t="s">
        <v>32</v>
      </c>
      <c r="O2" s="30" t="s">
        <v>33</v>
      </c>
    </row>
    <row r="3" spans="1:15" s="34" customFormat="1" ht="17.25">
      <c r="A3" s="31" t="s">
        <v>19</v>
      </c>
      <c r="B3" s="32" t="s">
        <v>45</v>
      </c>
      <c r="C3" s="33">
        <f aca="true" t="shared" si="0" ref="C3:L3">SUM(C4:C6)</f>
        <v>494.288919</v>
      </c>
      <c r="D3" s="33">
        <f t="shared" si="0"/>
        <v>532.6</v>
      </c>
      <c r="E3" s="33">
        <f t="shared" si="0"/>
        <v>485.90000000000003</v>
      </c>
      <c r="F3" s="33">
        <f t="shared" si="0"/>
        <v>509.29999999999995</v>
      </c>
      <c r="G3" s="33">
        <f t="shared" si="0"/>
        <v>534.2</v>
      </c>
      <c r="H3" s="33">
        <f t="shared" si="0"/>
        <v>561.5</v>
      </c>
      <c r="I3" s="33">
        <f t="shared" si="0"/>
        <v>574.6</v>
      </c>
      <c r="J3" s="33">
        <f t="shared" si="0"/>
        <v>594.7</v>
      </c>
      <c r="K3" s="33">
        <f t="shared" si="0"/>
        <v>619.3</v>
      </c>
      <c r="L3" s="33">
        <f t="shared" si="0"/>
        <v>658.5</v>
      </c>
      <c r="M3" s="32" t="s">
        <v>46</v>
      </c>
      <c r="N3" s="32" t="s">
        <v>47</v>
      </c>
      <c r="O3" s="33">
        <f>SUM(O4:O6)</f>
        <v>751.8</v>
      </c>
    </row>
    <row r="4" spans="1:15" s="38" customFormat="1" ht="16.5">
      <c r="A4" s="35" t="s">
        <v>0</v>
      </c>
      <c r="B4" s="36">
        <v>142.7</v>
      </c>
      <c r="C4" s="36">
        <f>J4*0.92421</f>
        <v>236.875023</v>
      </c>
      <c r="D4" s="36">
        <v>246.1</v>
      </c>
      <c r="E4" s="36">
        <v>211.8</v>
      </c>
      <c r="F4" s="36">
        <v>225.7</v>
      </c>
      <c r="G4" s="36">
        <v>242.2</v>
      </c>
      <c r="H4" s="36">
        <v>255.1</v>
      </c>
      <c r="I4" s="36">
        <v>253.4</v>
      </c>
      <c r="J4" s="36">
        <v>256.3</v>
      </c>
      <c r="K4" s="36">
        <v>264.8</v>
      </c>
      <c r="L4" s="36">
        <v>292</v>
      </c>
      <c r="M4" s="37" t="s">
        <v>48</v>
      </c>
      <c r="N4" s="37" t="s">
        <v>49</v>
      </c>
      <c r="O4" s="36">
        <v>361.9</v>
      </c>
    </row>
    <row r="5" spans="1:15" s="38" customFormat="1" ht="16.5">
      <c r="A5" s="35" t="s">
        <v>1</v>
      </c>
      <c r="B5" s="37" t="s">
        <v>50</v>
      </c>
      <c r="C5" s="36">
        <f>J5*0.84403</f>
        <v>104.828526</v>
      </c>
      <c r="D5" s="36">
        <v>113.1</v>
      </c>
      <c r="E5" s="36">
        <v>109.4</v>
      </c>
      <c r="F5" s="36">
        <v>112.5</v>
      </c>
      <c r="G5" s="36">
        <v>115.4</v>
      </c>
      <c r="H5" s="36">
        <v>117.4</v>
      </c>
      <c r="I5" s="36">
        <v>120.2</v>
      </c>
      <c r="J5" s="36">
        <v>124.2</v>
      </c>
      <c r="K5" s="36">
        <v>128.1</v>
      </c>
      <c r="L5" s="36">
        <v>131.8</v>
      </c>
      <c r="M5" s="37" t="s">
        <v>51</v>
      </c>
      <c r="N5" s="37" t="s">
        <v>52</v>
      </c>
      <c r="O5" s="28">
        <v>138.8</v>
      </c>
    </row>
    <row r="6" spans="1:15" s="40" customFormat="1" ht="16.5">
      <c r="A6" s="35" t="s">
        <v>2</v>
      </c>
      <c r="B6" s="36">
        <v>124.7</v>
      </c>
      <c r="C6" s="36">
        <f>J6*0.71235</f>
        <v>152.58537</v>
      </c>
      <c r="D6" s="36">
        <v>173.4</v>
      </c>
      <c r="E6" s="36">
        <v>164.7</v>
      </c>
      <c r="F6" s="36">
        <v>171.1</v>
      </c>
      <c r="G6" s="36">
        <v>176.6</v>
      </c>
      <c r="H6" s="36">
        <v>189</v>
      </c>
      <c r="I6" s="36">
        <v>201</v>
      </c>
      <c r="J6" s="36">
        <v>214.2</v>
      </c>
      <c r="K6" s="36">
        <v>226.4</v>
      </c>
      <c r="L6" s="36">
        <v>234.7</v>
      </c>
      <c r="M6" s="37" t="s">
        <v>53</v>
      </c>
      <c r="N6" s="37" t="s">
        <v>54</v>
      </c>
      <c r="O6" s="39">
        <v>251.1</v>
      </c>
    </row>
    <row r="7" spans="1:15" s="38" customFormat="1" ht="17.25">
      <c r="A7" s="31" t="s">
        <v>20</v>
      </c>
      <c r="B7" s="32" t="s">
        <v>55</v>
      </c>
      <c r="C7" s="32" t="s">
        <v>56</v>
      </c>
      <c r="D7" s="33">
        <f aca="true" t="shared" si="1" ref="D7:K7">SUM(D8:D9)</f>
        <v>91.10000000000001</v>
      </c>
      <c r="E7" s="33">
        <f t="shared" si="1"/>
        <v>91.5</v>
      </c>
      <c r="F7" s="33">
        <f t="shared" si="1"/>
        <v>96.8</v>
      </c>
      <c r="G7" s="33">
        <f t="shared" si="1"/>
        <v>107.9</v>
      </c>
      <c r="H7" s="33">
        <f t="shared" si="1"/>
        <v>125</v>
      </c>
      <c r="I7" s="33">
        <f t="shared" si="1"/>
        <v>132.79999999999998</v>
      </c>
      <c r="J7" s="33">
        <f t="shared" si="1"/>
        <v>144.3</v>
      </c>
      <c r="K7" s="33">
        <f t="shared" si="1"/>
        <v>156.2</v>
      </c>
      <c r="L7" s="33">
        <f>SUM(L8:L9)</f>
        <v>174.89999999999998</v>
      </c>
      <c r="M7" s="32" t="s">
        <v>57</v>
      </c>
      <c r="N7" s="32" t="s">
        <v>58</v>
      </c>
      <c r="O7" s="33">
        <f>SUM(O8:O9)</f>
        <v>168.6</v>
      </c>
    </row>
    <row r="8" spans="1:15" s="38" customFormat="1" ht="16.5">
      <c r="A8" s="35" t="s">
        <v>3</v>
      </c>
      <c r="B8" s="37" t="s">
        <v>59</v>
      </c>
      <c r="C8" s="37" t="s">
        <v>60</v>
      </c>
      <c r="D8" s="36">
        <v>3.7</v>
      </c>
      <c r="E8" s="36">
        <v>3.8</v>
      </c>
      <c r="F8" s="36">
        <v>4.5</v>
      </c>
      <c r="G8" s="36">
        <v>4.5</v>
      </c>
      <c r="H8" s="36">
        <v>4.6</v>
      </c>
      <c r="I8" s="36">
        <v>4.6</v>
      </c>
      <c r="J8" s="36">
        <v>5.4</v>
      </c>
      <c r="K8" s="36">
        <v>5.7</v>
      </c>
      <c r="L8" s="36">
        <v>6.7</v>
      </c>
      <c r="M8" s="36">
        <v>6.1</v>
      </c>
      <c r="N8" s="36">
        <v>5.1</v>
      </c>
      <c r="O8" s="41">
        <v>5</v>
      </c>
    </row>
    <row r="9" spans="1:15" s="38" customFormat="1" ht="16.5">
      <c r="A9" s="35" t="s">
        <v>4</v>
      </c>
      <c r="B9" s="37" t="s">
        <v>61</v>
      </c>
      <c r="C9" s="36">
        <f>J9*0.67617</f>
        <v>93.92001300000001</v>
      </c>
      <c r="D9" s="36">
        <v>87.4</v>
      </c>
      <c r="E9" s="36">
        <v>87.7</v>
      </c>
      <c r="F9" s="36">
        <v>92.3</v>
      </c>
      <c r="G9" s="36">
        <v>103.4</v>
      </c>
      <c r="H9" s="36">
        <v>120.4</v>
      </c>
      <c r="I9" s="36">
        <v>128.2</v>
      </c>
      <c r="J9" s="36">
        <v>138.9</v>
      </c>
      <c r="K9" s="36">
        <v>150.5</v>
      </c>
      <c r="L9" s="36">
        <v>168.2</v>
      </c>
      <c r="M9" s="37" t="s">
        <v>62</v>
      </c>
      <c r="N9" s="37" t="s">
        <v>63</v>
      </c>
      <c r="O9" s="39">
        <v>163.6</v>
      </c>
    </row>
    <row r="10" spans="1:15" s="38" customFormat="1" ht="17.25">
      <c r="A10" s="31" t="s">
        <v>21</v>
      </c>
      <c r="B10" s="33">
        <f aca="true" t="shared" si="2" ref="B10:L10">SUM(B11:B13)</f>
        <v>96.35592799999999</v>
      </c>
      <c r="C10" s="33">
        <f t="shared" si="2"/>
        <v>105.46793100000001</v>
      </c>
      <c r="D10" s="33">
        <f t="shared" si="2"/>
        <v>127.49999999999999</v>
      </c>
      <c r="E10" s="33">
        <f t="shared" si="2"/>
        <v>137.10000000000002</v>
      </c>
      <c r="F10" s="33">
        <f t="shared" si="2"/>
        <v>135.7</v>
      </c>
      <c r="G10" s="33">
        <f t="shared" si="2"/>
        <v>134.6</v>
      </c>
      <c r="H10" s="33">
        <f t="shared" si="2"/>
        <v>135.79999999999998</v>
      </c>
      <c r="I10" s="33">
        <f t="shared" si="2"/>
        <v>138.49999999999997</v>
      </c>
      <c r="J10" s="33">
        <f t="shared" si="2"/>
        <v>141.20000000000002</v>
      </c>
      <c r="K10" s="33">
        <f t="shared" si="2"/>
        <v>146</v>
      </c>
      <c r="L10" s="33">
        <f t="shared" si="2"/>
        <v>150.219</v>
      </c>
      <c r="M10" s="42" t="s">
        <v>64</v>
      </c>
      <c r="N10" s="32" t="s">
        <v>65</v>
      </c>
      <c r="O10" s="33">
        <v>167.2</v>
      </c>
    </row>
    <row r="11" spans="1:15" s="38" customFormat="1" ht="16.5">
      <c r="A11" s="35" t="s">
        <v>66</v>
      </c>
      <c r="B11" s="36">
        <v>13.3</v>
      </c>
      <c r="C11" s="36">
        <v>13.9</v>
      </c>
      <c r="D11" s="36">
        <v>16.1</v>
      </c>
      <c r="E11" s="36">
        <v>16.4</v>
      </c>
      <c r="F11" s="36">
        <v>17.5</v>
      </c>
      <c r="G11" s="36">
        <v>17.5</v>
      </c>
      <c r="H11" s="36">
        <v>17.3</v>
      </c>
      <c r="I11" s="36">
        <v>17.2</v>
      </c>
      <c r="J11" s="36">
        <v>17.2</v>
      </c>
      <c r="K11" s="36">
        <v>17.9</v>
      </c>
      <c r="L11" s="36">
        <v>18.10988</v>
      </c>
      <c r="M11" s="43" t="s">
        <v>67</v>
      </c>
      <c r="N11" s="43" t="s">
        <v>68</v>
      </c>
      <c r="O11" s="36">
        <v>20.1</v>
      </c>
    </row>
    <row r="12" spans="1:15" s="38" customFormat="1" ht="16.5">
      <c r="A12" s="35" t="s">
        <v>69</v>
      </c>
      <c r="B12" s="36">
        <v>77.3</v>
      </c>
      <c r="C12" s="36">
        <v>83.5</v>
      </c>
      <c r="D12" s="36">
        <v>101.1</v>
      </c>
      <c r="E12" s="36">
        <v>103.4</v>
      </c>
      <c r="F12" s="36">
        <v>105.5</v>
      </c>
      <c r="G12" s="36">
        <v>107</v>
      </c>
      <c r="H12" s="36">
        <v>109.8</v>
      </c>
      <c r="I12" s="36">
        <v>112.6</v>
      </c>
      <c r="J12" s="36">
        <v>115.2</v>
      </c>
      <c r="K12" s="36">
        <v>119.8</v>
      </c>
      <c r="L12" s="36">
        <v>123.90912</v>
      </c>
      <c r="M12" s="43" t="s">
        <v>70</v>
      </c>
      <c r="N12" s="43" t="s">
        <v>71</v>
      </c>
      <c r="O12" s="36">
        <v>138.4</v>
      </c>
    </row>
    <row r="13" spans="1:15" s="40" customFormat="1" ht="16.5">
      <c r="A13" s="35" t="s">
        <v>72</v>
      </c>
      <c r="B13" s="36">
        <f>4.9*0.61019+3.9*0.70923</f>
        <v>5.755928000000001</v>
      </c>
      <c r="C13" s="36">
        <f>4.9*0.77029+3.9*1.1009</f>
        <v>8.067931</v>
      </c>
      <c r="D13" s="36">
        <v>10.3</v>
      </c>
      <c r="E13" s="36">
        <v>17.3</v>
      </c>
      <c r="F13" s="36">
        <v>12.7</v>
      </c>
      <c r="G13" s="36">
        <v>10.1</v>
      </c>
      <c r="H13" s="36">
        <v>8.7</v>
      </c>
      <c r="I13" s="36">
        <v>8.7</v>
      </c>
      <c r="J13" s="36">
        <v>8.8</v>
      </c>
      <c r="K13" s="36">
        <v>8.3</v>
      </c>
      <c r="L13" s="36">
        <v>8.2</v>
      </c>
      <c r="M13" s="36">
        <v>8.8</v>
      </c>
      <c r="N13" s="37" t="s">
        <v>73</v>
      </c>
      <c r="O13" s="36">
        <v>8.7</v>
      </c>
    </row>
    <row r="14" spans="1:15" s="46" customFormat="1" ht="17.25">
      <c r="A14" s="44" t="s">
        <v>5</v>
      </c>
      <c r="B14" s="33">
        <v>4890.9</v>
      </c>
      <c r="C14" s="33">
        <v>5866.2</v>
      </c>
      <c r="D14" s="42" t="s">
        <v>74</v>
      </c>
      <c r="E14" s="42" t="s">
        <v>75</v>
      </c>
      <c r="F14" s="42" t="s">
        <v>76</v>
      </c>
      <c r="G14" s="42" t="s">
        <v>77</v>
      </c>
      <c r="H14" s="42" t="s">
        <v>78</v>
      </c>
      <c r="I14" s="42" t="s">
        <v>79</v>
      </c>
      <c r="J14" s="33">
        <v>7902.1</v>
      </c>
      <c r="K14" s="42" t="s">
        <v>80</v>
      </c>
      <c r="L14" s="42" t="s">
        <v>81</v>
      </c>
      <c r="M14" s="32" t="s">
        <v>82</v>
      </c>
      <c r="N14" s="32" t="s">
        <v>83</v>
      </c>
      <c r="O14" s="45">
        <v>9600.7</v>
      </c>
    </row>
    <row r="15" spans="1:15" s="38" customFormat="1" ht="17.25">
      <c r="A15" s="31" t="s">
        <v>84</v>
      </c>
      <c r="B15" s="32" t="s">
        <v>85</v>
      </c>
      <c r="C15" s="32" t="s">
        <v>86</v>
      </c>
      <c r="D15" s="33">
        <f aca="true" t="shared" si="3" ref="D15:L15">SUM(D10,D7,D3)</f>
        <v>751.2</v>
      </c>
      <c r="E15" s="33">
        <f t="shared" si="3"/>
        <v>714.5</v>
      </c>
      <c r="F15" s="33">
        <f t="shared" si="3"/>
        <v>741.8</v>
      </c>
      <c r="G15" s="33">
        <f t="shared" si="3"/>
        <v>776.7</v>
      </c>
      <c r="H15" s="33">
        <f t="shared" si="3"/>
        <v>822.3</v>
      </c>
      <c r="I15" s="33">
        <f t="shared" si="3"/>
        <v>845.9</v>
      </c>
      <c r="J15" s="33">
        <f t="shared" si="3"/>
        <v>880.2</v>
      </c>
      <c r="K15" s="33">
        <f t="shared" si="3"/>
        <v>921.5</v>
      </c>
      <c r="L15" s="33">
        <f t="shared" si="3"/>
        <v>983.6189999999999</v>
      </c>
      <c r="M15" s="42" t="s">
        <v>87</v>
      </c>
      <c r="N15" s="42" t="s">
        <v>88</v>
      </c>
      <c r="O15" s="33">
        <f>O3+O7+O10</f>
        <v>1087.6</v>
      </c>
    </row>
    <row r="16" spans="1:15" s="46" customFormat="1" ht="18" thickBot="1">
      <c r="A16" s="47" t="s">
        <v>18</v>
      </c>
      <c r="B16" s="48" t="s">
        <v>34</v>
      </c>
      <c r="C16" s="48" t="s">
        <v>35</v>
      </c>
      <c r="D16" s="48" t="s">
        <v>34</v>
      </c>
      <c r="E16" s="48" t="s">
        <v>36</v>
      </c>
      <c r="F16" s="48" t="s">
        <v>37</v>
      </c>
      <c r="G16" s="48" t="s">
        <v>38</v>
      </c>
      <c r="H16" s="48" t="s">
        <v>34</v>
      </c>
      <c r="I16" s="48" t="s">
        <v>34</v>
      </c>
      <c r="J16" s="48" t="s">
        <v>34</v>
      </c>
      <c r="K16" s="48" t="s">
        <v>34</v>
      </c>
      <c r="L16" s="48" t="s">
        <v>39</v>
      </c>
      <c r="M16" s="49" t="s">
        <v>89</v>
      </c>
      <c r="N16" s="50">
        <v>0.113</v>
      </c>
      <c r="O16" s="50">
        <f>O15/O14</f>
        <v>0.11328340641828198</v>
      </c>
    </row>
    <row r="17" spans="1:13" ht="14.25">
      <c r="A17" s="20" t="s">
        <v>14</v>
      </c>
      <c r="B17" s="20"/>
      <c r="C17" s="20"/>
      <c r="D17" s="20"/>
      <c r="E17" s="20"/>
      <c r="F17" s="20"/>
      <c r="G17" s="20"/>
      <c r="H17" s="20"/>
      <c r="I17" s="7"/>
      <c r="J17" s="7"/>
      <c r="K17" s="7"/>
      <c r="L17" s="7"/>
      <c r="M17" s="7"/>
    </row>
    <row r="18" spans="1:15" s="2" customFormat="1" ht="12" customHeight="1">
      <c r="A18" s="21"/>
      <c r="B18" s="22"/>
      <c r="C18" s="22"/>
      <c r="D18" s="22"/>
      <c r="E18" s="22"/>
      <c r="F18" s="22"/>
      <c r="G18" s="22"/>
      <c r="H18" s="22"/>
      <c r="I18" s="51"/>
      <c r="J18" s="51"/>
      <c r="K18" s="52"/>
      <c r="L18" s="51"/>
      <c r="M18" s="51"/>
      <c r="N18" s="51"/>
      <c r="O18" s="53"/>
    </row>
    <row r="19" spans="1:13" ht="13.5" customHeight="1">
      <c r="A19" s="19" t="s">
        <v>10</v>
      </c>
      <c r="B19" s="19"/>
      <c r="C19" s="19"/>
      <c r="D19" s="19"/>
      <c r="E19" s="19"/>
      <c r="F19" s="19"/>
      <c r="G19" s="19"/>
      <c r="H19" s="19"/>
      <c r="I19" s="3"/>
      <c r="J19" s="3"/>
      <c r="K19" s="3"/>
      <c r="L19" s="3"/>
      <c r="M19" s="3"/>
    </row>
    <row r="20" spans="1:13" ht="14.2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3"/>
      <c r="J20" s="3"/>
      <c r="K20" s="3"/>
      <c r="L20" s="3"/>
      <c r="M20" s="3"/>
    </row>
    <row r="21" spans="1:13" ht="14.25">
      <c r="A21" s="19" t="s">
        <v>12</v>
      </c>
      <c r="B21" s="19"/>
      <c r="C21" s="19"/>
      <c r="D21" s="19"/>
      <c r="E21" s="19"/>
      <c r="F21" s="19"/>
      <c r="G21" s="19"/>
      <c r="H21" s="19"/>
      <c r="I21" s="3"/>
      <c r="J21" s="3"/>
      <c r="K21" s="3"/>
      <c r="L21" s="3"/>
      <c r="M21" s="3"/>
    </row>
    <row r="22" spans="1:13" ht="14.25">
      <c r="A22" s="16" t="s">
        <v>9</v>
      </c>
      <c r="B22" s="16"/>
      <c r="C22" s="16"/>
      <c r="D22" s="16"/>
      <c r="E22" s="16"/>
      <c r="F22" s="16"/>
      <c r="G22" s="16"/>
      <c r="H22" s="16"/>
      <c r="I22" s="10"/>
      <c r="J22" s="10"/>
      <c r="K22" s="10"/>
      <c r="L22" s="10"/>
      <c r="M22" s="10"/>
    </row>
    <row r="23" spans="1:13" ht="10.5" customHeight="1">
      <c r="A23" s="13"/>
      <c r="B23" s="13"/>
      <c r="C23" s="13"/>
      <c r="D23" s="13"/>
      <c r="E23" s="13"/>
      <c r="F23" s="13"/>
      <c r="G23" s="13"/>
      <c r="H23" s="13"/>
      <c r="I23" s="10"/>
      <c r="J23" s="10"/>
      <c r="K23" s="10"/>
      <c r="L23" s="10"/>
      <c r="M23" s="10"/>
    </row>
    <row r="24" spans="1:15" s="6" customFormat="1" ht="16.5" customHeight="1">
      <c r="A24" s="21" t="s">
        <v>16</v>
      </c>
      <c r="B24" s="17"/>
      <c r="C24" s="17"/>
      <c r="D24" s="17"/>
      <c r="E24" s="17"/>
      <c r="F24" s="17"/>
      <c r="G24" s="17"/>
      <c r="H24" s="17"/>
      <c r="I24" s="4"/>
      <c r="J24" s="4"/>
      <c r="K24" s="4"/>
      <c r="L24" s="4"/>
      <c r="M24" s="5"/>
      <c r="O24" s="39"/>
    </row>
    <row r="25" spans="1:13" ht="14.25">
      <c r="A25" s="23" t="s">
        <v>15</v>
      </c>
      <c r="B25" s="21"/>
      <c r="C25" s="21"/>
      <c r="D25" s="21"/>
      <c r="E25" s="21"/>
      <c r="F25" s="21"/>
      <c r="G25" s="21"/>
      <c r="H25" s="21"/>
      <c r="I25" s="7"/>
      <c r="J25" s="7"/>
      <c r="K25" s="7"/>
      <c r="L25" s="7"/>
      <c r="M25" s="7"/>
    </row>
    <row r="26" spans="1:15" s="6" customFormat="1" ht="12" customHeight="1">
      <c r="A26" s="23"/>
      <c r="B26" s="22"/>
      <c r="C26" s="22"/>
      <c r="D26" s="22"/>
      <c r="E26" s="22"/>
      <c r="F26" s="22"/>
      <c r="G26" s="22"/>
      <c r="H26" s="22"/>
      <c r="I26" s="4"/>
      <c r="J26" s="4"/>
      <c r="K26" s="4"/>
      <c r="L26" s="4"/>
      <c r="M26" s="5"/>
      <c r="O26" s="39"/>
    </row>
    <row r="27" spans="1:13" ht="14.25">
      <c r="A27" s="26" t="s">
        <v>17</v>
      </c>
      <c r="B27" s="26"/>
      <c r="C27" s="26"/>
      <c r="D27" s="26"/>
      <c r="E27" s="26"/>
      <c r="F27" s="26"/>
      <c r="G27" s="26"/>
      <c r="H27" s="26"/>
      <c r="I27" s="8"/>
      <c r="J27" s="8"/>
      <c r="K27" s="8"/>
      <c r="L27" s="8"/>
      <c r="M27" s="8"/>
    </row>
    <row r="28" spans="1:13" ht="14.25">
      <c r="A28" s="17" t="s">
        <v>6</v>
      </c>
      <c r="B28" s="17"/>
      <c r="C28" s="17"/>
      <c r="D28" s="17"/>
      <c r="E28" s="17"/>
      <c r="F28" s="17"/>
      <c r="G28" s="17"/>
      <c r="H28" s="17"/>
      <c r="I28" s="9"/>
      <c r="J28" s="9"/>
      <c r="K28" s="9"/>
      <c r="L28" s="9"/>
      <c r="M28" s="9"/>
    </row>
    <row r="29" spans="1:15" ht="36.75" customHeight="1">
      <c r="A29" s="24" t="s">
        <v>40</v>
      </c>
      <c r="B29" s="54"/>
      <c r="C29" s="54"/>
      <c r="D29" s="54"/>
      <c r="E29" s="54"/>
      <c r="F29" s="54"/>
      <c r="G29" s="54"/>
      <c r="H29" s="54"/>
      <c r="I29" s="55"/>
      <c r="J29" s="55"/>
      <c r="K29" s="56"/>
      <c r="L29" s="56"/>
      <c r="M29" s="56"/>
      <c r="N29" s="56"/>
      <c r="O29" s="56"/>
    </row>
    <row r="30" spans="1:13" ht="14.25">
      <c r="A30" s="17" t="s">
        <v>7</v>
      </c>
      <c r="B30" s="17"/>
      <c r="C30" s="17"/>
      <c r="D30" s="17"/>
      <c r="E30" s="17"/>
      <c r="F30" s="17"/>
      <c r="G30" s="17"/>
      <c r="H30" s="17"/>
      <c r="I30" s="11"/>
      <c r="J30" s="11"/>
      <c r="K30" s="11"/>
      <c r="L30" s="11"/>
      <c r="M30" s="11"/>
    </row>
    <row r="31" spans="1:13" ht="26.25" customHeight="1">
      <c r="A31" s="24" t="s">
        <v>42</v>
      </c>
      <c r="B31" s="24"/>
      <c r="C31" s="25"/>
      <c r="D31" s="25"/>
      <c r="E31" s="25"/>
      <c r="F31" s="25"/>
      <c r="G31" s="25"/>
      <c r="H31" s="25"/>
      <c r="I31" s="9"/>
      <c r="J31" s="9"/>
      <c r="K31" s="9"/>
      <c r="L31" s="9"/>
      <c r="M31" s="9"/>
    </row>
    <row r="32" spans="1:15" s="6" customFormat="1" ht="14.25">
      <c r="A32" s="17" t="s">
        <v>13</v>
      </c>
      <c r="B32" s="17"/>
      <c r="C32" s="17"/>
      <c r="D32" s="17"/>
      <c r="E32" s="17"/>
      <c r="F32" s="17"/>
      <c r="G32" s="17"/>
      <c r="H32" s="17"/>
      <c r="I32" s="12"/>
      <c r="J32" s="12"/>
      <c r="K32" s="12"/>
      <c r="L32" s="12"/>
      <c r="M32" s="12"/>
      <c r="O32" s="39"/>
    </row>
    <row r="33" spans="1:15" s="6" customFormat="1" ht="26.25" customHeight="1">
      <c r="A33" s="24" t="s">
        <v>41</v>
      </c>
      <c r="B33" s="54"/>
      <c r="C33" s="54"/>
      <c r="D33" s="54"/>
      <c r="E33" s="54"/>
      <c r="F33" s="54"/>
      <c r="G33" s="54"/>
      <c r="H33" s="54"/>
      <c r="I33" s="55"/>
      <c r="J33" s="55"/>
      <c r="K33" s="12"/>
      <c r="L33" s="12"/>
      <c r="M33" s="12"/>
      <c r="O33" s="39"/>
    </row>
    <row r="34" spans="1:15" s="6" customFormat="1" ht="14.25">
      <c r="A34" s="9"/>
      <c r="B34" s="9"/>
      <c r="C34" s="9"/>
      <c r="D34" s="9"/>
      <c r="E34" s="9"/>
      <c r="F34" s="9"/>
      <c r="G34" s="9"/>
      <c r="H34" s="9"/>
      <c r="O34" s="39"/>
    </row>
    <row r="35" spans="5:15" s="6" customFormat="1" ht="14.25">
      <c r="E35" s="11"/>
      <c r="F35" s="11"/>
      <c r="G35" s="11"/>
      <c r="H35" s="11"/>
      <c r="I35" s="11"/>
      <c r="J35" s="11"/>
      <c r="K35" s="11"/>
      <c r="L35" s="11"/>
      <c r="M35" s="11"/>
      <c r="O35" s="39"/>
    </row>
    <row r="36" spans="5:15" s="6" customFormat="1" ht="14.25">
      <c r="E36" s="11"/>
      <c r="F36" s="11"/>
      <c r="G36" s="11"/>
      <c r="H36" s="11"/>
      <c r="I36" s="11"/>
      <c r="J36" s="11"/>
      <c r="K36" s="11"/>
      <c r="L36" s="11"/>
      <c r="M36" s="11"/>
      <c r="O36" s="39"/>
    </row>
    <row r="37" s="6" customFormat="1" ht="14.25">
      <c r="O37" s="39"/>
    </row>
    <row r="38" s="6" customFormat="1" ht="14.25">
      <c r="O38" s="39"/>
    </row>
    <row r="39" s="6" customFormat="1" ht="14.25">
      <c r="O39" s="39"/>
    </row>
    <row r="40" s="6" customFormat="1" ht="14.25">
      <c r="O40" s="39"/>
    </row>
    <row r="41" s="6" customFormat="1" ht="14.25">
      <c r="O41" s="39"/>
    </row>
    <row r="42" s="6" customFormat="1" ht="14.25">
      <c r="O42" s="39"/>
    </row>
    <row r="43" s="6" customFormat="1" ht="14.25">
      <c r="O43" s="39"/>
    </row>
    <row r="44" s="6" customFormat="1" ht="14.25">
      <c r="O44" s="39"/>
    </row>
    <row r="45" s="6" customFormat="1" ht="14.25">
      <c r="O45" s="39"/>
    </row>
    <row r="46" s="6" customFormat="1" ht="14.25">
      <c r="O46" s="39"/>
    </row>
    <row r="47" s="6" customFormat="1" ht="14.25">
      <c r="O47" s="39"/>
    </row>
    <row r="48" s="6" customFormat="1" ht="14.25">
      <c r="O48" s="39"/>
    </row>
    <row r="49" s="6" customFormat="1" ht="14.25">
      <c r="O49" s="39"/>
    </row>
    <row r="50" s="6" customFormat="1" ht="14.25">
      <c r="O50" s="39"/>
    </row>
    <row r="51" s="6" customFormat="1" ht="14.25">
      <c r="O51" s="39"/>
    </row>
    <row r="52" s="6" customFormat="1" ht="14.25">
      <c r="O52" s="39"/>
    </row>
    <row r="53" s="6" customFormat="1" ht="14.25">
      <c r="O53" s="39"/>
    </row>
    <row r="54" s="6" customFormat="1" ht="14.25">
      <c r="O54" s="39"/>
    </row>
    <row r="55" s="6" customFormat="1" ht="14.25">
      <c r="O55" s="39"/>
    </row>
    <row r="56" s="6" customFormat="1" ht="14.25">
      <c r="O56" s="39"/>
    </row>
    <row r="57" s="6" customFormat="1" ht="14.25">
      <c r="O57" s="39"/>
    </row>
    <row r="58" s="6" customFormat="1" ht="14.25">
      <c r="O58" s="39"/>
    </row>
    <row r="59" s="6" customFormat="1" ht="14.25">
      <c r="O59" s="39"/>
    </row>
    <row r="60" s="6" customFormat="1" ht="14.25">
      <c r="O60" s="39"/>
    </row>
    <row r="61" s="6" customFormat="1" ht="14.25">
      <c r="O61" s="39"/>
    </row>
    <row r="62" s="6" customFormat="1" ht="14.25">
      <c r="O62" s="39"/>
    </row>
    <row r="63" s="6" customFormat="1" ht="14.25">
      <c r="O63" s="39"/>
    </row>
    <row r="64" s="6" customFormat="1" ht="14.25">
      <c r="O64" s="39"/>
    </row>
    <row r="65" s="6" customFormat="1" ht="14.25">
      <c r="O65" s="39"/>
    </row>
    <row r="66" spans="1:15" s="6" customFormat="1" ht="14.25">
      <c r="A66" s="1"/>
      <c r="O66" s="39"/>
    </row>
    <row r="67" spans="1:15" s="6" customFormat="1" ht="14.25">
      <c r="A67" s="1"/>
      <c r="B67" s="1"/>
      <c r="C67" s="1"/>
      <c r="D67" s="1"/>
      <c r="O67" s="39"/>
    </row>
    <row r="68" spans="5:13" ht="14.25">
      <c r="E68" s="6"/>
      <c r="F68" s="6"/>
      <c r="G68" s="6"/>
      <c r="H68" s="6"/>
      <c r="I68" s="6"/>
      <c r="J68" s="6"/>
      <c r="K68" s="6"/>
      <c r="L68" s="6"/>
      <c r="M68" s="6"/>
    </row>
  </sheetData>
  <mergeCells count="17">
    <mergeCell ref="A1:O1"/>
    <mergeCell ref="A33:H33"/>
    <mergeCell ref="A24:H24"/>
    <mergeCell ref="A30:H30"/>
    <mergeCell ref="A31:H31"/>
    <mergeCell ref="A25:H25"/>
    <mergeCell ref="A27:H27"/>
    <mergeCell ref="A28:H28"/>
    <mergeCell ref="A22:H22"/>
    <mergeCell ref="A32:H32"/>
    <mergeCell ref="A19:H19"/>
    <mergeCell ref="A20:H20"/>
    <mergeCell ref="A21:H21"/>
    <mergeCell ref="A17:H17"/>
    <mergeCell ref="A18:H18"/>
    <mergeCell ref="A26:H26"/>
    <mergeCell ref="A29:H29"/>
  </mergeCells>
  <printOptions/>
  <pageMargins left="0.7" right="0.46" top="0.5" bottom="0.5" header="0.5" footer="0.5"/>
  <pageSetup fitToHeight="1" fitToWidth="1" horizontalDpi="300" verticalDpi="300" orientation="landscape" scale="74" r:id="rId1"/>
  <headerFooter alignWithMargins="0"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2003-01-28T18:28:18Z</cp:lastPrinted>
  <dcterms:created xsi:type="dcterms:W3CDTF">1999-06-03T19:50:31Z</dcterms:created>
  <dcterms:modified xsi:type="dcterms:W3CDTF">2003-02-12T15:48:05Z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