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491" windowWidth="11625" windowHeight="3435" activeTab="0"/>
  </bookViews>
  <sheets>
    <sheet name="2-31" sheetId="1" r:id="rId1"/>
  </sheets>
  <externalReferences>
    <externalReference r:id="rId4"/>
    <externalReference r:id="rId5"/>
  </externalReferences>
  <definedNames>
    <definedName name="Eno_TM" localSheetId="0">'[2]1997  Table 1a Modified'!#REF!</definedName>
    <definedName name="Eno_TM">'[1]1997  Table 1a Modified'!#REF!</definedName>
    <definedName name="Eno_Tons" localSheetId="0">'[2]1997  Table 1a Modified'!#REF!</definedName>
    <definedName name="Eno_Tons">'[1]1997  Table 1a Modified'!#REF!</definedName>
    <definedName name="HTML_CodePage" hidden="1">1252</definedName>
    <definedName name="HTML_Control" hidden="1">{"'2-31'!$A$1:$K$31"}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tasks\nts2000\nts2000\HTML\Ch2_web\2-31.htm"</definedName>
    <definedName name="HTML_Title" hidden="1">"Table 2-31"</definedName>
    <definedName name="_xlnm.Print_Area" localSheetId="0">'2-31'!$A$1:$L$32</definedName>
    <definedName name="Sum_T2" localSheetId="0">'[2]1997  Table 1a Modified'!#REF!</definedName>
    <definedName name="Sum_T2">'[1]1997  Table 1a Modified'!#REF!</definedName>
    <definedName name="Sum_TTM" localSheetId="0">'[2]1997  Table 1a Modified'!#REF!</definedName>
    <definedName name="Sum_TTM">'[1]1997  Table 1a Modified'!#REF!</definedName>
  </definedNames>
  <calcPr fullCalcOnLoad="1"/>
</workbook>
</file>

<file path=xl/sharedStrings.xml><?xml version="1.0" encoding="utf-8"?>
<sst xmlns="http://schemas.openxmlformats.org/spreadsheetml/2006/main" count="32" uniqueCount="32">
  <si>
    <r>
      <t>b</t>
    </r>
    <r>
      <rPr>
        <sz val="9"/>
        <rFont val="Arial"/>
        <family val="2"/>
      </rPr>
      <t xml:space="preserve"> Accidents include collisions with other vehicles, objects, and people (except suicides), and derailments/buses going off the road. Incidents include accidents plus personal casualties (inside vehicles, inside stations, and boarding and alighting vehicle) and fires. </t>
    </r>
  </si>
  <si>
    <t>Vehicle-miles (millions)</t>
  </si>
  <si>
    <t>Table 2-31:  Transit Safety and Property Damage Data</t>
  </si>
  <si>
    <t>2000</t>
  </si>
  <si>
    <r>
      <t xml:space="preserve">Prior to the 2000 edition, </t>
    </r>
    <r>
      <rPr>
        <i/>
        <sz val="9"/>
        <rFont val="Arial"/>
        <family val="2"/>
      </rPr>
      <t xml:space="preserve">Transit Safety and Security Statistics and Analysis Report </t>
    </r>
    <r>
      <rPr>
        <sz val="9"/>
        <rFont val="Arial"/>
        <family val="2"/>
      </rPr>
      <t xml:space="preserve">was entitled </t>
    </r>
    <r>
      <rPr>
        <i/>
        <sz val="9"/>
        <rFont val="Arial"/>
        <family val="2"/>
      </rPr>
      <t>Safety Management Information Statistics</t>
    </r>
    <r>
      <rPr>
        <sz val="9"/>
        <rFont val="Arial"/>
        <family val="2"/>
      </rPr>
      <t xml:space="preserve"> (SAMIS) annual report.</t>
    </r>
  </si>
  <si>
    <r>
      <t xml:space="preserve">d </t>
    </r>
    <r>
      <rPr>
        <sz val="9"/>
        <rFont val="Arial"/>
        <family val="2"/>
      </rPr>
      <t>Total does not include property damage for cable car, inclined plane, jitney, and ferry boat, which were: 1990–$335,000; 1991–$410,000; 1992–$288,000; 1993–$221,000; 1994–$322,000; 1995–$3,263,000; 1996–$157,000; 1997–$67,000; 1998–$24,000; 1999–$104,000; 2000–$77,000.</t>
    </r>
  </si>
  <si>
    <r>
      <t>a</t>
    </r>
    <r>
      <rPr>
        <sz val="9"/>
        <rFont val="Arial"/>
        <family val="2"/>
      </rPr>
      <t xml:space="preserve"> Totals do not include data for cable car, inclined plane, jitney, and ferry boat. These data appear in the footnotes for table 2-33</t>
    </r>
    <r>
      <rPr>
        <b/>
        <sz val="9"/>
        <rFont val="Arial"/>
        <family val="2"/>
      </rPr>
      <t>.</t>
    </r>
  </si>
  <si>
    <t>NOTES</t>
  </si>
  <si>
    <r>
      <t>U.S. Department of Transportation, Federal Transit Administration,</t>
    </r>
    <r>
      <rPr>
        <i/>
        <sz val="9"/>
        <rFont val="Arial"/>
        <family val="2"/>
      </rPr>
      <t xml:space="preserve"> 2000 Transit Safety and Security Statistics and Analysis Report</t>
    </r>
    <r>
      <rPr>
        <sz val="9"/>
        <rFont val="Arial"/>
        <family val="2"/>
      </rPr>
      <t xml:space="preserve"> (Cambridge, MA: 2002). </t>
    </r>
  </si>
  <si>
    <t>SOURCE</t>
  </si>
  <si>
    <r>
      <t xml:space="preserve">Data are provided only for transit systems that furnished safety data for inclusion in the U.S. Department of Transportation, Federal Transit Administration, </t>
    </r>
    <r>
      <rPr>
        <i/>
        <sz val="9"/>
        <rFont val="Arial"/>
        <family val="2"/>
      </rPr>
      <t xml:space="preserve">Transit Safety and Security Statistics and Analysis, </t>
    </r>
    <r>
      <rPr>
        <sz val="9"/>
        <rFont val="Arial"/>
        <family val="2"/>
      </rPr>
      <t xml:space="preserve">annual reports. </t>
    </r>
  </si>
  <si>
    <r>
      <t xml:space="preserve">Transit vehicle-miles in this table differ from those reported in Chapter 1. </t>
    </r>
    <r>
      <rPr>
        <b/>
        <sz val="9"/>
        <rFont val="Arial"/>
        <family val="2"/>
      </rPr>
      <t xml:space="preserve"> </t>
    </r>
    <r>
      <rPr>
        <sz val="9"/>
        <rFont val="Arial"/>
        <family val="2"/>
      </rPr>
      <t>The American Public Transit Association, which is the source for the vehicle-miles table in Chapter 1,</t>
    </r>
    <r>
      <rPr>
        <b/>
        <sz val="9"/>
        <rFont val="Arial"/>
        <family val="2"/>
      </rPr>
      <t xml:space="preserve"> </t>
    </r>
    <r>
      <rPr>
        <sz val="9"/>
        <rFont val="Arial"/>
        <family val="2"/>
      </rPr>
      <t xml:space="preserve">includes all transit systems, while </t>
    </r>
    <r>
      <rPr>
        <i/>
        <sz val="9"/>
        <rFont val="Arial"/>
        <family val="2"/>
      </rPr>
      <t xml:space="preserve">Safety Management Information Statistics </t>
    </r>
    <r>
      <rPr>
        <sz val="9"/>
        <rFont val="Arial"/>
        <family val="2"/>
      </rPr>
      <t xml:space="preserve">(SAMIS) covers only directly operated urban transit systems. </t>
    </r>
  </si>
  <si>
    <t>Fatalities (all reportable incidents)</t>
  </si>
  <si>
    <t>Injuries (all reportable incidents)</t>
  </si>
  <si>
    <t>Accidents</t>
  </si>
  <si>
    <t>1990</t>
  </si>
  <si>
    <t>1991</t>
  </si>
  <si>
    <t>1992</t>
  </si>
  <si>
    <t>1993</t>
  </si>
  <si>
    <t>1994</t>
  </si>
  <si>
    <t>1995</t>
  </si>
  <si>
    <t>1996</t>
  </si>
  <si>
    <t>1997</t>
  </si>
  <si>
    <t>1998</t>
  </si>
  <si>
    <t>1999</t>
  </si>
  <si>
    <r>
      <t>Fatalities</t>
    </r>
    <r>
      <rPr>
        <b/>
        <vertAlign val="superscript"/>
        <sz val="11"/>
        <rFont val="Arial"/>
        <family val="2"/>
      </rPr>
      <t>a</t>
    </r>
  </si>
  <si>
    <r>
      <t>Injuries</t>
    </r>
    <r>
      <rPr>
        <b/>
        <vertAlign val="superscript"/>
        <sz val="11"/>
        <rFont val="Arial"/>
        <family val="2"/>
      </rPr>
      <t>a</t>
    </r>
  </si>
  <si>
    <r>
      <t>Accidents</t>
    </r>
    <r>
      <rPr>
        <b/>
        <vertAlign val="superscript"/>
        <sz val="11"/>
        <rFont val="Arial"/>
        <family val="2"/>
      </rPr>
      <t>b</t>
    </r>
  </si>
  <si>
    <r>
      <t>Incidents</t>
    </r>
    <r>
      <rPr>
        <b/>
        <vertAlign val="superscript"/>
        <sz val="11"/>
        <rFont val="Arial"/>
        <family val="2"/>
      </rPr>
      <t>a,b</t>
    </r>
    <r>
      <rPr>
        <b/>
        <sz val="11"/>
        <rFont val="Arial"/>
        <family val="2"/>
      </rPr>
      <t xml:space="preserve"> (includes accidents)</t>
    </r>
  </si>
  <si>
    <r>
      <t>Rates per 100 million vehicle-miles</t>
    </r>
    <r>
      <rPr>
        <b/>
        <vertAlign val="superscript"/>
        <sz val="11"/>
        <rFont val="Arial"/>
        <family val="2"/>
      </rPr>
      <t>c</t>
    </r>
  </si>
  <si>
    <r>
      <t>Property damage</t>
    </r>
    <r>
      <rPr>
        <b/>
        <vertAlign val="superscript"/>
        <sz val="11"/>
        <rFont val="Arial"/>
        <family val="2"/>
      </rPr>
      <t>d</t>
    </r>
    <r>
      <rPr>
        <b/>
        <sz val="11"/>
        <rFont val="Arial"/>
        <family val="2"/>
      </rPr>
      <t xml:space="preserve"> (current $ millions)</t>
    </r>
  </si>
  <si>
    <r>
      <t>c</t>
    </r>
    <r>
      <rPr>
        <sz val="9"/>
        <rFont val="Arial"/>
        <family val="2"/>
      </rPr>
      <t xml:space="preserve"> Fatality and injury rates are based on total incidents including accidents and were calculated by dividing the number of fatalities, injuries, and incidents in this table by the number of vehicle miles.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</si>
</sst>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
    <numFmt numFmtId="166" formatCode="###0.00_)"/>
    <numFmt numFmtId="167" formatCode="0.0_W"/>
    <numFmt numFmtId="168" formatCode="&quot;$&quot;#,##0\ ;\(&quot;$&quot;#,##0\)"/>
    <numFmt numFmtId="169" formatCode="#,##0.000000"/>
  </numFmts>
  <fonts count="23">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0"/>
    </font>
    <font>
      <b/>
      <sz val="12"/>
      <name val="Arial"/>
      <family val="0"/>
    </font>
    <font>
      <b/>
      <sz val="9"/>
      <name val="Helv"/>
      <family val="0"/>
    </font>
    <font>
      <sz val="8.5"/>
      <name val="Helv"/>
      <family val="0"/>
    </font>
    <font>
      <b/>
      <sz val="10"/>
      <name val="Helv"/>
      <family val="0"/>
    </font>
    <font>
      <b/>
      <sz val="14"/>
      <name val="Helv"/>
      <family val="0"/>
    </font>
    <font>
      <b/>
      <sz val="9"/>
      <name val="Arial"/>
      <family val="2"/>
    </font>
    <font>
      <sz val="9"/>
      <name val="Arial"/>
      <family val="2"/>
    </font>
    <font>
      <vertAlign val="superscript"/>
      <sz val="9"/>
      <name val="Arial"/>
      <family val="2"/>
    </font>
    <font>
      <i/>
      <sz val="9"/>
      <name val="Arial"/>
      <family val="2"/>
    </font>
    <font>
      <b/>
      <sz val="11"/>
      <name val="Arial"/>
      <family val="2"/>
    </font>
    <font>
      <b/>
      <vertAlign val="superscript"/>
      <sz val="11"/>
      <name val="Arial"/>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3" fontId="6" fillId="0" borderId="1" applyAlignment="0">
      <protection/>
    </xf>
    <xf numFmtId="165" fontId="6" fillId="0" borderId="1">
      <alignment horizontal="right" vertical="center"/>
      <protection/>
    </xf>
    <xf numFmtId="49" fontId="7" fillId="0" borderId="1">
      <alignment horizontal="left" vertical="center"/>
      <protection/>
    </xf>
    <xf numFmtId="166" fontId="8" fillId="0" borderId="1" applyNumberFormat="0" applyFill="0">
      <alignment horizontal="right"/>
      <protection/>
    </xf>
    <xf numFmtId="167" fontId="8"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lignment horizontal="left"/>
      <protection/>
    </xf>
    <xf numFmtId="0" fontId="12" fillId="0" borderId="2">
      <alignment horizontal="right" vertical="center"/>
      <protection/>
    </xf>
    <xf numFmtId="0" fontId="13" fillId="0" borderId="1">
      <alignment horizontal="left" vertical="center"/>
      <protection/>
    </xf>
    <xf numFmtId="0" fontId="8" fillId="0" borderId="1">
      <alignment horizontal="left" vertical="center"/>
      <protection/>
    </xf>
    <xf numFmtId="0" fontId="14" fillId="0" borderId="1">
      <alignment horizontal="left"/>
      <protection/>
    </xf>
    <xf numFmtId="0" fontId="14" fillId="2" borderId="0">
      <alignment horizontal="centerContinuous" wrapText="1"/>
      <protection/>
    </xf>
    <xf numFmtId="49" fontId="14" fillId="2" borderId="3">
      <alignment horizontal="left" vertical="center"/>
      <protection/>
    </xf>
    <xf numFmtId="0" fontId="14" fillId="2" borderId="0">
      <alignment horizontal="centerContinuous" vertical="center" wrapText="1"/>
      <protection/>
    </xf>
    <xf numFmtId="9" fontId="0" fillId="0" borderId="0" applyFont="0" applyFill="0" applyBorder="0" applyAlignment="0" applyProtection="0"/>
    <xf numFmtId="3" fontId="6"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7" fillId="0" borderId="0">
      <alignment horizontal="right"/>
      <protection/>
    </xf>
    <xf numFmtId="0" fontId="9" fillId="0" borderId="0">
      <alignment horizontal="left"/>
      <protection/>
    </xf>
    <xf numFmtId="49" fontId="6" fillId="0" borderId="0">
      <alignment horizontal="left" vertical="center"/>
      <protection/>
    </xf>
    <xf numFmtId="49" fontId="7" fillId="0" borderId="1">
      <alignment horizontal="left" vertical="center"/>
      <protection/>
    </xf>
    <xf numFmtId="49" fontId="4" fillId="0" borderId="1" applyFill="0">
      <alignment horizontal="left" vertical="center"/>
      <protection/>
    </xf>
    <xf numFmtId="49" fontId="7" fillId="0" borderId="1">
      <alignment horizontal="left"/>
      <protection/>
    </xf>
    <xf numFmtId="166" fontId="6" fillId="0" borderId="0" applyNumberFormat="0">
      <alignment horizontal="right"/>
      <protection/>
    </xf>
    <xf numFmtId="0" fontId="12" fillId="3" borderId="0">
      <alignment horizontal="centerContinuous" vertical="center" wrapText="1"/>
      <protection/>
    </xf>
    <xf numFmtId="0" fontId="12" fillId="0" borderId="4">
      <alignment horizontal="left" vertical="center"/>
      <protection/>
    </xf>
    <xf numFmtId="0" fontId="15" fillId="0" borderId="0">
      <alignment horizontal="left" vertical="top"/>
      <protection/>
    </xf>
    <xf numFmtId="0" fontId="14" fillId="0" borderId="0">
      <alignment horizontal="left"/>
      <protection/>
    </xf>
    <xf numFmtId="0" fontId="5" fillId="0" borderId="0">
      <alignment horizontal="left"/>
      <protection/>
    </xf>
    <xf numFmtId="0" fontId="8" fillId="0" borderId="0">
      <alignment horizontal="left"/>
      <protection/>
    </xf>
    <xf numFmtId="0" fontId="15" fillId="0" borderId="0">
      <alignment horizontal="left" vertical="top"/>
      <protection/>
    </xf>
    <xf numFmtId="0" fontId="5" fillId="0" borderId="0">
      <alignment horizontal="left"/>
      <protection/>
    </xf>
    <xf numFmtId="0" fontId="8" fillId="0" borderId="0">
      <alignment horizontal="left"/>
      <protection/>
    </xf>
    <xf numFmtId="0" fontId="0" fillId="0" borderId="5" applyNumberFormat="0" applyFont="0" applyFill="0" applyAlignment="0" applyProtection="0"/>
    <xf numFmtId="49" fontId="6" fillId="0" borderId="1">
      <alignment horizontal="left"/>
      <protection/>
    </xf>
    <xf numFmtId="0" fontId="12" fillId="0" borderId="2">
      <alignment horizontal="left"/>
      <protection/>
    </xf>
    <xf numFmtId="0" fontId="14" fillId="0" borderId="0">
      <alignment horizontal="left" vertical="center"/>
      <protection/>
    </xf>
    <xf numFmtId="49" fontId="9" fillId="0" borderId="1">
      <alignment horizontal="left"/>
      <protection/>
    </xf>
  </cellStyleXfs>
  <cellXfs count="39">
    <xf numFmtId="0" fontId="0" fillId="0" borderId="0" xfId="0" applyAlignment="1">
      <alignment/>
    </xf>
    <xf numFmtId="0" fontId="0" fillId="0" borderId="0" xfId="0" applyFont="1" applyFill="1" applyAlignment="1">
      <alignment/>
    </xf>
    <xf numFmtId="0" fontId="1" fillId="0" borderId="0" xfId="0" applyFont="1" applyFill="1" applyAlignment="1">
      <alignment/>
    </xf>
    <xf numFmtId="164" fontId="1" fillId="0" borderId="0" xfId="0" applyNumberFormat="1" applyFont="1" applyFill="1" applyBorder="1" applyAlignment="1">
      <alignment horizontal="right"/>
    </xf>
    <xf numFmtId="1" fontId="16" fillId="0" borderId="0" xfId="0" applyNumberFormat="1" applyFont="1" applyFill="1" applyBorder="1" applyAlignment="1">
      <alignment horizontal="left"/>
    </xf>
    <xf numFmtId="164" fontId="16" fillId="0" borderId="0" xfId="0" applyNumberFormat="1" applyFont="1" applyFill="1" applyBorder="1" applyAlignment="1">
      <alignment horizontal="right"/>
    </xf>
    <xf numFmtId="0" fontId="17" fillId="0" borderId="0" xfId="0" applyFont="1" applyFill="1" applyAlignment="1">
      <alignment horizontal="left"/>
    </xf>
    <xf numFmtId="1" fontId="18" fillId="0" borderId="0" xfId="0" applyNumberFormat="1" applyFont="1" applyFill="1" applyBorder="1" applyAlignment="1">
      <alignment horizontal="left"/>
    </xf>
    <xf numFmtId="49" fontId="17" fillId="0" borderId="0" xfId="0" applyNumberFormat="1" applyFont="1" applyFill="1" applyAlignment="1">
      <alignment horizontal="left" vertical="center"/>
    </xf>
    <xf numFmtId="0" fontId="18" fillId="0" borderId="0" xfId="0" applyFont="1" applyFill="1" applyAlignment="1">
      <alignment horizontal="left"/>
    </xf>
    <xf numFmtId="0" fontId="17" fillId="0" borderId="0" xfId="0" applyNumberFormat="1" applyFont="1" applyFill="1" applyAlignment="1">
      <alignment horizontal="left" wrapText="1"/>
    </xf>
    <xf numFmtId="1" fontId="16" fillId="0" borderId="0" xfId="0" applyNumberFormat="1" applyFont="1" applyFill="1" applyBorder="1" applyAlignment="1">
      <alignment horizontal="left" wrapText="1"/>
    </xf>
    <xf numFmtId="0" fontId="16" fillId="0" borderId="0" xfId="0" applyFont="1" applyFill="1" applyAlignment="1">
      <alignment horizontal="left"/>
    </xf>
    <xf numFmtId="1" fontId="18" fillId="0" borderId="0" xfId="0" applyNumberFormat="1" applyFont="1" applyFill="1" applyBorder="1" applyAlignment="1">
      <alignment horizontal="left" vertical="center" wrapText="1"/>
    </xf>
    <xf numFmtId="0" fontId="0" fillId="0" borderId="0" xfId="0" applyFont="1" applyFill="1" applyAlignment="1">
      <alignment horizontal="center"/>
    </xf>
    <xf numFmtId="0" fontId="17" fillId="0" borderId="0" xfId="0" applyNumberFormat="1" applyFont="1" applyFill="1" applyAlignment="1">
      <alignment horizontal="left" wrapText="1"/>
    </xf>
    <xf numFmtId="0" fontId="17" fillId="0" borderId="0" xfId="0" applyNumberFormat="1" applyFont="1" applyFill="1" applyAlignment="1">
      <alignment horizontal="left" vertical="center" wrapText="1"/>
    </xf>
    <xf numFmtId="0" fontId="16" fillId="0" borderId="0" xfId="0" applyNumberFormat="1" applyFont="1" applyFill="1" applyAlignment="1">
      <alignment horizontal="left" vertical="center" wrapText="1"/>
    </xf>
    <xf numFmtId="1" fontId="18" fillId="0" borderId="0" xfId="0" applyNumberFormat="1" applyFont="1" applyFill="1" applyBorder="1" applyAlignment="1">
      <alignment horizontal="left" vertical="center"/>
    </xf>
    <xf numFmtId="0" fontId="18" fillId="0" borderId="0" xfId="0" applyNumberFormat="1" applyFont="1" applyFill="1" applyAlignment="1">
      <alignment horizontal="left" vertical="center" wrapText="1"/>
    </xf>
    <xf numFmtId="0" fontId="17" fillId="0" borderId="0" xfId="0" applyFont="1" applyFill="1" applyAlignment="1">
      <alignment horizontal="left" vertical="center" wrapText="1"/>
    </xf>
    <xf numFmtId="1" fontId="18" fillId="0" borderId="0" xfId="0" applyNumberFormat="1" applyFont="1" applyFill="1" applyBorder="1" applyAlignment="1">
      <alignment horizontal="left" vertical="center" wrapText="1"/>
    </xf>
    <xf numFmtId="0" fontId="16" fillId="0" borderId="0" xfId="0" applyNumberFormat="1" applyFont="1" applyFill="1" applyAlignment="1">
      <alignment horizontal="left" wrapText="1"/>
    </xf>
    <xf numFmtId="1" fontId="20" fillId="0" borderId="3" xfId="0" applyNumberFormat="1" applyFont="1" applyFill="1" applyBorder="1" applyAlignment="1">
      <alignment horizontal="center"/>
    </xf>
    <xf numFmtId="49" fontId="20" fillId="0" borderId="3" xfId="0" applyNumberFormat="1" applyFont="1" applyFill="1" applyBorder="1" applyAlignment="1">
      <alignment horizontal="center"/>
    </xf>
    <xf numFmtId="1" fontId="20" fillId="0" borderId="0" xfId="0" applyNumberFormat="1" applyFont="1" applyFill="1" applyBorder="1" applyAlignment="1">
      <alignment horizontal="left" vertical="top"/>
    </xf>
    <xf numFmtId="3" fontId="20" fillId="0" borderId="0" xfId="0" applyNumberFormat="1" applyFont="1" applyFill="1" applyBorder="1" applyAlignment="1">
      <alignment horizontal="right"/>
    </xf>
    <xf numFmtId="1" fontId="20" fillId="0" borderId="0" xfId="0" applyNumberFormat="1" applyFont="1" applyFill="1" applyBorder="1" applyAlignment="1">
      <alignment horizontal="left"/>
    </xf>
    <xf numFmtId="1" fontId="22" fillId="0" borderId="0" xfId="0" applyNumberFormat="1" applyFont="1" applyFill="1" applyBorder="1" applyAlignment="1">
      <alignment horizontal="left"/>
    </xf>
    <xf numFmtId="164" fontId="22"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1" fontId="20" fillId="0" borderId="6" xfId="0" applyNumberFormat="1" applyFont="1" applyFill="1" applyBorder="1" applyAlignment="1">
      <alignment horizontal="left" vertical="top"/>
    </xf>
    <xf numFmtId="164" fontId="20" fillId="0" borderId="6" xfId="0" applyNumberFormat="1" applyFont="1" applyFill="1" applyBorder="1" applyAlignment="1">
      <alignment horizontal="right"/>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0" fillId="0" borderId="0" xfId="0" applyFont="1" applyFill="1" applyAlignment="1">
      <alignment horizontal="left" wrapText="1"/>
    </xf>
    <xf numFmtId="0" fontId="11" fillId="0" borderId="6" xfId="0" applyFont="1" applyFill="1" applyBorder="1" applyAlignment="1">
      <alignment/>
    </xf>
    <xf numFmtId="0" fontId="0" fillId="0" borderId="6" xfId="0" applyBorder="1" applyAlignment="1">
      <alignment/>
    </xf>
  </cellXfs>
  <cellStyles count="52">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one deci" xfId="27"/>
    <cellStyle name="Date" xfId="28"/>
    <cellStyle name="Fixed" xfId="29"/>
    <cellStyle name="Heading 1" xfId="30"/>
    <cellStyle name="Heading 2" xfId="31"/>
    <cellStyle name="Hed Side" xfId="32"/>
    <cellStyle name="Hed Side bold" xfId="33"/>
    <cellStyle name="Hed Side Indent" xfId="34"/>
    <cellStyle name="Hed Side Regular" xfId="35"/>
    <cellStyle name="Hed Side_1-1A-Regular" xfId="36"/>
    <cellStyle name="Hed Top" xfId="37"/>
    <cellStyle name="Hed Top - SECTION" xfId="38"/>
    <cellStyle name="Hed Top_3-new4" xfId="39"/>
    <cellStyle name="Percent" xfId="40"/>
    <cellStyle name="Reference" xfId="41"/>
    <cellStyle name="Row heading" xfId="42"/>
    <cellStyle name="Source Hed" xfId="43"/>
    <cellStyle name="Source Letter" xfId="44"/>
    <cellStyle name="Source Superscript" xfId="45"/>
    <cellStyle name="Source Text" xfId="46"/>
    <cellStyle name="State" xfId="47"/>
    <cellStyle name="Superscript" xfId="48"/>
    <cellStyle name="Superscript- regular" xfId="49"/>
    <cellStyle name="Superscript_1-1A-Regular" xfId="50"/>
    <cellStyle name="Table Data" xfId="51"/>
    <cellStyle name="Table Head Top" xfId="52"/>
    <cellStyle name="Table Hed Side" xfId="53"/>
    <cellStyle name="Table Title" xfId="54"/>
    <cellStyle name="Title Text" xfId="55"/>
    <cellStyle name="Title Text 1" xfId="56"/>
    <cellStyle name="Title Text 2" xfId="57"/>
    <cellStyle name="Title-1" xfId="58"/>
    <cellStyle name="Title-2" xfId="59"/>
    <cellStyle name="Title-3" xfId="60"/>
    <cellStyle name="Total" xfId="61"/>
    <cellStyle name="Wrap" xfId="62"/>
    <cellStyle name="Wrap Bold" xfId="63"/>
    <cellStyle name="Wrap Title" xfId="64"/>
    <cellStyle name="Wrap_NTS99-~11"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zoomScaleSheetLayoutView="100" workbookViewId="0" topLeftCell="A1">
      <selection activeCell="A24" sqref="A24"/>
    </sheetView>
  </sheetViews>
  <sheetFormatPr defaultColWidth="9.140625" defaultRowHeight="12.75"/>
  <cols>
    <col min="1" max="1" width="34.57421875" style="1" customWidth="1"/>
    <col min="2" max="255" width="8.8515625" style="1" customWidth="1"/>
    <col min="256" max="16384" width="9.140625" style="1" customWidth="1"/>
  </cols>
  <sheetData>
    <row r="1" spans="1:12" ht="16.5" thickBot="1">
      <c r="A1" s="37" t="s">
        <v>2</v>
      </c>
      <c r="B1" s="38"/>
      <c r="C1" s="38"/>
      <c r="D1" s="38"/>
      <c r="E1" s="38"/>
      <c r="F1" s="38"/>
      <c r="G1" s="38"/>
      <c r="H1" s="38"/>
      <c r="I1" s="38"/>
      <c r="J1" s="38"/>
      <c r="K1" s="38"/>
      <c r="L1" s="38"/>
    </row>
    <row r="2" spans="1:12" s="14" customFormat="1" ht="15">
      <c r="A2" s="23"/>
      <c r="B2" s="24" t="s">
        <v>15</v>
      </c>
      <c r="C2" s="24" t="s">
        <v>16</v>
      </c>
      <c r="D2" s="24" t="s">
        <v>17</v>
      </c>
      <c r="E2" s="24" t="s">
        <v>18</v>
      </c>
      <c r="F2" s="24" t="s">
        <v>19</v>
      </c>
      <c r="G2" s="24" t="s">
        <v>20</v>
      </c>
      <c r="H2" s="24" t="s">
        <v>21</v>
      </c>
      <c r="I2" s="24" t="s">
        <v>22</v>
      </c>
      <c r="J2" s="24" t="s">
        <v>23</v>
      </c>
      <c r="K2" s="24" t="s">
        <v>24</v>
      </c>
      <c r="L2" s="24" t="s">
        <v>3</v>
      </c>
    </row>
    <row r="3" spans="1:12" s="2" customFormat="1" ht="17.25">
      <c r="A3" s="25" t="s">
        <v>25</v>
      </c>
      <c r="B3" s="26">
        <v>339</v>
      </c>
      <c r="C3" s="26">
        <v>300</v>
      </c>
      <c r="D3" s="26">
        <v>273</v>
      </c>
      <c r="E3" s="26">
        <v>281</v>
      </c>
      <c r="F3" s="26">
        <v>320</v>
      </c>
      <c r="G3" s="26">
        <v>274</v>
      </c>
      <c r="H3" s="26">
        <f>112+16+136</f>
        <v>264</v>
      </c>
      <c r="I3" s="26">
        <v>275</v>
      </c>
      <c r="J3" s="26">
        <v>286</v>
      </c>
      <c r="K3" s="26">
        <v>299</v>
      </c>
      <c r="L3" s="26">
        <v>295</v>
      </c>
    </row>
    <row r="4" spans="1:12" s="2" customFormat="1" ht="17.25">
      <c r="A4" s="25" t="s">
        <v>26</v>
      </c>
      <c r="B4" s="26">
        <v>54556</v>
      </c>
      <c r="C4" s="26">
        <v>52125</v>
      </c>
      <c r="D4" s="26">
        <v>55089</v>
      </c>
      <c r="E4" s="26">
        <v>52668</v>
      </c>
      <c r="F4" s="26">
        <v>58193</v>
      </c>
      <c r="G4" s="26">
        <v>57196</v>
      </c>
      <c r="H4" s="26">
        <f>38602+10912+5774</f>
        <v>55288</v>
      </c>
      <c r="I4" s="26">
        <v>56132</v>
      </c>
      <c r="J4" s="26">
        <v>55990</v>
      </c>
      <c r="K4" s="26">
        <v>55325</v>
      </c>
      <c r="L4" s="26">
        <v>56697</v>
      </c>
    </row>
    <row r="5" spans="1:12" s="2" customFormat="1" ht="17.25">
      <c r="A5" s="25" t="s">
        <v>27</v>
      </c>
      <c r="B5" s="26">
        <v>58002</v>
      </c>
      <c r="C5" s="26">
        <v>46467</v>
      </c>
      <c r="D5" s="26">
        <f>36202+178</f>
        <v>36380</v>
      </c>
      <c r="E5" s="26">
        <f>30338+221</f>
        <v>30559</v>
      </c>
      <c r="F5" s="26">
        <f>29698+274</f>
        <v>29972</v>
      </c>
      <c r="G5" s="26">
        <f>21974+2277+1238+194</f>
        <v>25683</v>
      </c>
      <c r="H5" s="26">
        <f>24953+213</f>
        <v>25166</v>
      </c>
      <c r="I5" s="26">
        <f>24777+147</f>
        <v>24924</v>
      </c>
      <c r="J5" s="26">
        <f>23781+156</f>
        <v>23937</v>
      </c>
      <c r="K5" s="26">
        <f>23158+152</f>
        <v>23310</v>
      </c>
      <c r="L5" s="26">
        <f>24098+163</f>
        <v>24261</v>
      </c>
    </row>
    <row r="6" spans="1:12" s="2" customFormat="1" ht="17.25">
      <c r="A6" s="25" t="s">
        <v>28</v>
      </c>
      <c r="B6" s="26">
        <v>90163</v>
      </c>
      <c r="C6" s="26">
        <v>83139</v>
      </c>
      <c r="D6" s="26">
        <v>73831</v>
      </c>
      <c r="E6" s="26">
        <v>64986</v>
      </c>
      <c r="F6" s="26">
        <v>70693</v>
      </c>
      <c r="G6" s="26">
        <v>62471</v>
      </c>
      <c r="H6" s="26">
        <v>59392</v>
      </c>
      <c r="I6" s="26">
        <v>61561</v>
      </c>
      <c r="J6" s="26">
        <v>60094</v>
      </c>
      <c r="K6" s="26">
        <v>58703</v>
      </c>
      <c r="L6" s="26">
        <v>59898</v>
      </c>
    </row>
    <row r="7" spans="1:12" s="2" customFormat="1" ht="15">
      <c r="A7" s="27" t="s">
        <v>1</v>
      </c>
      <c r="B7" s="26">
        <v>2490.265909</v>
      </c>
      <c r="C7" s="26">
        <v>2478.035945</v>
      </c>
      <c r="D7" s="26">
        <v>2509.578203</v>
      </c>
      <c r="E7" s="26">
        <v>2535.336512</v>
      </c>
      <c r="F7" s="26">
        <v>2581.284934</v>
      </c>
      <c r="G7" s="26">
        <v>2619.619516</v>
      </c>
      <c r="H7" s="26">
        <v>2605.330823</v>
      </c>
      <c r="I7" s="26">
        <v>2701.800982</v>
      </c>
      <c r="J7" s="26">
        <v>2832.920678</v>
      </c>
      <c r="K7" s="26">
        <v>2927.45494</v>
      </c>
      <c r="L7" s="26">
        <v>3001.766879</v>
      </c>
    </row>
    <row r="8" spans="1:12" s="2" customFormat="1" ht="17.25">
      <c r="A8" s="25" t="s">
        <v>29</v>
      </c>
      <c r="B8" s="26"/>
      <c r="C8" s="26"/>
      <c r="D8" s="26"/>
      <c r="E8" s="26"/>
      <c r="F8" s="26"/>
      <c r="G8" s="26"/>
      <c r="H8" s="26"/>
      <c r="I8" s="26"/>
      <c r="J8" s="26"/>
      <c r="K8" s="26"/>
      <c r="L8" s="26"/>
    </row>
    <row r="9" spans="1:12" ht="14.25">
      <c r="A9" s="28" t="s">
        <v>12</v>
      </c>
      <c r="B9" s="29">
        <f aca="true" t="shared" si="0" ref="B9:L9">B3*100/B$7</f>
        <v>13.613004088231285</v>
      </c>
      <c r="C9" s="29">
        <f t="shared" si="0"/>
        <v>12.106361919620984</v>
      </c>
      <c r="D9" s="29">
        <f t="shared" si="0"/>
        <v>10.878322089092515</v>
      </c>
      <c r="E9" s="29">
        <f t="shared" si="0"/>
        <v>11.083341350152102</v>
      </c>
      <c r="F9" s="29">
        <f t="shared" si="0"/>
        <v>12.396926654049112</v>
      </c>
      <c r="G9" s="29">
        <f t="shared" si="0"/>
        <v>10.459534231077242</v>
      </c>
      <c r="H9" s="29">
        <f t="shared" si="0"/>
        <v>10.133070152527038</v>
      </c>
      <c r="I9" s="29">
        <f t="shared" si="0"/>
        <v>10.178395886007564</v>
      </c>
      <c r="J9" s="29">
        <f t="shared" si="0"/>
        <v>10.095587999375676</v>
      </c>
      <c r="K9" s="29">
        <f t="shared" si="0"/>
        <v>10.21364994946771</v>
      </c>
      <c r="L9" s="29">
        <f t="shared" si="0"/>
        <v>9.82754530552604</v>
      </c>
    </row>
    <row r="10" spans="1:12" ht="14.25">
      <c r="A10" s="28" t="s">
        <v>13</v>
      </c>
      <c r="B10" s="30">
        <f aca="true" t="shared" si="1" ref="B10:L10">B4*100/B7</f>
        <v>2190.770062057658</v>
      </c>
      <c r="C10" s="30">
        <f t="shared" si="1"/>
        <v>2103.480383534146</v>
      </c>
      <c r="D10" s="30">
        <f t="shared" si="1"/>
        <v>2195.1497639780864</v>
      </c>
      <c r="E10" s="30">
        <f t="shared" si="1"/>
        <v>2077.357374483313</v>
      </c>
      <c r="F10" s="30">
        <f t="shared" si="1"/>
        <v>2254.4198524346248</v>
      </c>
      <c r="G10" s="30">
        <f t="shared" si="1"/>
        <v>2183.370510513482</v>
      </c>
      <c r="H10" s="30">
        <f t="shared" si="1"/>
        <v>2122.1105401246773</v>
      </c>
      <c r="I10" s="30">
        <f t="shared" si="1"/>
        <v>2077.5771559031878</v>
      </c>
      <c r="J10" s="30">
        <f t="shared" si="1"/>
        <v>1976.4054968008534</v>
      </c>
      <c r="K10" s="30">
        <f t="shared" si="1"/>
        <v>1889.8668342953213</v>
      </c>
      <c r="L10" s="30">
        <f t="shared" si="1"/>
        <v>1888.7875802963047</v>
      </c>
    </row>
    <row r="11" spans="1:12" ht="14.25">
      <c r="A11" s="28" t="s">
        <v>14</v>
      </c>
      <c r="B11" s="30">
        <f aca="true" t="shared" si="2" ref="B11:L11">B5*100/B7</f>
        <v>2329.148858777555</v>
      </c>
      <c r="C11" s="30">
        <f t="shared" si="2"/>
        <v>1875.1543977300942</v>
      </c>
      <c r="D11" s="30">
        <f t="shared" si="2"/>
        <v>1449.6459985391418</v>
      </c>
      <c r="E11" s="30">
        <f t="shared" si="2"/>
        <v>1205.3232324530181</v>
      </c>
      <c r="F11" s="30">
        <f t="shared" si="2"/>
        <v>1161.127142734875</v>
      </c>
      <c r="G11" s="30">
        <f t="shared" si="2"/>
        <v>980.4095534918132</v>
      </c>
      <c r="H11" s="30">
        <f t="shared" si="2"/>
        <v>965.9425888579373</v>
      </c>
      <c r="I11" s="30">
        <f t="shared" si="2"/>
        <v>922.4957784103728</v>
      </c>
      <c r="J11" s="30">
        <f t="shared" si="2"/>
        <v>844.9583564372571</v>
      </c>
      <c r="K11" s="30">
        <f t="shared" si="2"/>
        <v>796.2547836859276</v>
      </c>
      <c r="L11" s="30">
        <f t="shared" si="2"/>
        <v>808.2239886690415</v>
      </c>
    </row>
    <row r="12" spans="1:12" s="2" customFormat="1" ht="18" thickBot="1">
      <c r="A12" s="31" t="s">
        <v>30</v>
      </c>
      <c r="B12" s="32">
        <v>38</v>
      </c>
      <c r="C12" s="32">
        <v>37.5</v>
      </c>
      <c r="D12" s="32">
        <v>37.5</v>
      </c>
      <c r="E12" s="32">
        <v>44.9</v>
      </c>
      <c r="F12" s="32">
        <v>38.4</v>
      </c>
      <c r="G12" s="32">
        <v>46.3</v>
      </c>
      <c r="H12" s="32">
        <v>57.6</v>
      </c>
      <c r="I12" s="32">
        <v>55.5</v>
      </c>
      <c r="J12" s="32">
        <v>61.5</v>
      </c>
      <c r="K12" s="32">
        <v>55.3</v>
      </c>
      <c r="L12" s="32">
        <v>58.9</v>
      </c>
    </row>
    <row r="13" spans="1:11" s="2" customFormat="1" ht="12.75">
      <c r="A13" s="4"/>
      <c r="B13" s="5"/>
      <c r="C13" s="5"/>
      <c r="D13" s="5"/>
      <c r="E13" s="5"/>
      <c r="F13" s="5"/>
      <c r="G13" s="5"/>
      <c r="H13" s="5"/>
      <c r="I13" s="5"/>
      <c r="J13" s="5"/>
      <c r="K13" s="3"/>
    </row>
    <row r="14" spans="1:10" ht="13.5">
      <c r="A14" s="18" t="s">
        <v>6</v>
      </c>
      <c r="B14" s="18"/>
      <c r="C14" s="18"/>
      <c r="D14" s="18"/>
      <c r="E14" s="18"/>
      <c r="F14" s="18"/>
      <c r="G14" s="18"/>
      <c r="H14" s="18"/>
      <c r="I14" s="18"/>
      <c r="J14" s="7"/>
    </row>
    <row r="15" spans="1:10" ht="24" customHeight="1">
      <c r="A15" s="19" t="s">
        <v>0</v>
      </c>
      <c r="B15" s="16"/>
      <c r="C15" s="16"/>
      <c r="D15" s="16"/>
      <c r="E15" s="16"/>
      <c r="F15" s="20"/>
      <c r="G15" s="20"/>
      <c r="H15" s="20"/>
      <c r="I15" s="20"/>
      <c r="J15" s="9"/>
    </row>
    <row r="16" spans="1:10" ht="24" customHeight="1">
      <c r="A16" s="19" t="s">
        <v>31</v>
      </c>
      <c r="B16" s="16"/>
      <c r="C16" s="16"/>
      <c r="D16" s="16"/>
      <c r="E16" s="16"/>
      <c r="F16" s="20"/>
      <c r="G16" s="20"/>
      <c r="H16" s="20"/>
      <c r="I16" s="20"/>
      <c r="J16" s="9"/>
    </row>
    <row r="17" spans="1:10" ht="39.75" customHeight="1">
      <c r="A17" s="21" t="s">
        <v>5</v>
      </c>
      <c r="B17" s="33"/>
      <c r="C17" s="33"/>
      <c r="D17" s="33"/>
      <c r="E17" s="33"/>
      <c r="F17" s="33"/>
      <c r="G17" s="33"/>
      <c r="H17" s="33"/>
      <c r="I17" s="33"/>
      <c r="J17" s="7"/>
    </row>
    <row r="18" spans="1:10" ht="11.25" customHeight="1">
      <c r="A18" s="13"/>
      <c r="B18" s="34"/>
      <c r="C18" s="34"/>
      <c r="D18" s="34"/>
      <c r="E18" s="34"/>
      <c r="F18" s="34"/>
      <c r="G18" s="34"/>
      <c r="H18" s="34"/>
      <c r="I18" s="34"/>
      <c r="J18" s="7"/>
    </row>
    <row r="19" spans="1:10" ht="13.5" customHeight="1">
      <c r="A19" s="11" t="s">
        <v>7</v>
      </c>
      <c r="B19" s="35"/>
      <c r="C19" s="35"/>
      <c r="D19" s="35"/>
      <c r="E19" s="35"/>
      <c r="F19" s="35"/>
      <c r="G19" s="35"/>
      <c r="H19" s="35"/>
      <c r="I19" s="35"/>
      <c r="J19" s="7"/>
    </row>
    <row r="20" spans="1:10" ht="22.5" customHeight="1">
      <c r="A20" s="15" t="s">
        <v>10</v>
      </c>
      <c r="B20" s="22"/>
      <c r="C20" s="22"/>
      <c r="D20" s="22"/>
      <c r="E20" s="22"/>
      <c r="F20" s="36"/>
      <c r="G20" s="36"/>
      <c r="H20" s="36"/>
      <c r="I20" s="36"/>
      <c r="J20" s="6"/>
    </row>
    <row r="21" spans="1:10" ht="36" customHeight="1">
      <c r="A21" s="15" t="s">
        <v>11</v>
      </c>
      <c r="B21" s="15"/>
      <c r="C21" s="15"/>
      <c r="D21" s="15"/>
      <c r="E21" s="15"/>
      <c r="F21" s="36"/>
      <c r="G21" s="36"/>
      <c r="H21" s="36"/>
      <c r="I21" s="36"/>
      <c r="J21" s="6"/>
    </row>
    <row r="22" spans="1:10" ht="24.75" customHeight="1">
      <c r="A22" s="15" t="s">
        <v>4</v>
      </c>
      <c r="B22" s="15"/>
      <c r="C22" s="15"/>
      <c r="D22" s="15"/>
      <c r="E22" s="15"/>
      <c r="F22" s="15"/>
      <c r="G22" s="15"/>
      <c r="H22" s="15"/>
      <c r="I22" s="15"/>
      <c r="J22" s="6"/>
    </row>
    <row r="23" spans="1:10" ht="14.25" customHeight="1">
      <c r="A23" s="10"/>
      <c r="B23" s="10"/>
      <c r="C23" s="10"/>
      <c r="D23" s="10"/>
      <c r="E23" s="10"/>
      <c r="F23" s="10"/>
      <c r="G23" s="10"/>
      <c r="H23" s="10"/>
      <c r="I23" s="10"/>
      <c r="J23" s="6"/>
    </row>
    <row r="24" spans="1:10" ht="12.75">
      <c r="A24" s="12" t="s">
        <v>9</v>
      </c>
      <c r="B24" s="6"/>
      <c r="C24" s="6"/>
      <c r="D24" s="6"/>
      <c r="E24" s="6"/>
      <c r="F24" s="6"/>
      <c r="G24" s="6"/>
      <c r="H24" s="6"/>
      <c r="I24" s="6"/>
      <c r="J24" s="6"/>
    </row>
    <row r="25" spans="1:10" ht="24" customHeight="1">
      <c r="A25" s="16" t="s">
        <v>8</v>
      </c>
      <c r="B25" s="17"/>
      <c r="C25" s="17"/>
      <c r="D25" s="17"/>
      <c r="E25" s="17"/>
      <c r="F25" s="33"/>
      <c r="G25" s="33"/>
      <c r="H25" s="33"/>
      <c r="I25" s="33"/>
      <c r="J25" s="6"/>
    </row>
    <row r="26" ht="26.25" customHeight="1">
      <c r="J26" s="8"/>
    </row>
    <row r="27" ht="13.5" customHeight="1"/>
    <row r="28" ht="23.25" customHeight="1"/>
  </sheetData>
  <mergeCells count="9">
    <mergeCell ref="A1:L1"/>
    <mergeCell ref="A21:I21"/>
    <mergeCell ref="A25:I25"/>
    <mergeCell ref="A14:I14"/>
    <mergeCell ref="A15:I15"/>
    <mergeCell ref="A16:I16"/>
    <mergeCell ref="A17:I17"/>
    <mergeCell ref="A20:I20"/>
    <mergeCell ref="A22:I22"/>
  </mergeCells>
  <printOptions/>
  <pageMargins left="0.5" right="0.5" top="0.5" bottom="0.5" header="0.25" footer="0.25"/>
  <pageSetup fitToHeight="1" fitToWidth="1" horizontalDpi="300" verticalDpi="300" orientation="landscape" scale="88" r:id="rId1"/>
  <headerFooter alignWithMargins="0">
    <oddFooter>&amp;L&amp;D&amp;RNTS 2002, FTA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Ben Chang</cp:lastModifiedBy>
  <cp:lastPrinted>2002-11-01T15:45:46Z</cp:lastPrinted>
  <dcterms:created xsi:type="dcterms:W3CDTF">1999-07-27T11:57:05Z</dcterms:created>
  <dcterms:modified xsi:type="dcterms:W3CDTF">2002-12-10T17:58:52Z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