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6" activeTab="0"/>
  </bookViews>
  <sheets>
    <sheet name="2-19" sheetId="1" r:id="rId1"/>
  </sheets>
  <definedNames>
    <definedName name="HTML_CodePage" hidden="1">1252</definedName>
    <definedName name="HTML_Control" hidden="1">{"'2-19'!$A$1:$N$47"}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tasks\nts2000\nts2000\HTML\Ch2_web\2-19.htm"</definedName>
    <definedName name="HTML_Title" hidden="1">"Table 2-19"</definedName>
  </definedNames>
  <calcPr fullCalcOnLoad="1"/>
</workbook>
</file>

<file path=xl/sharedStrings.xml><?xml version="1.0" encoding="utf-8"?>
<sst xmlns="http://schemas.openxmlformats.org/spreadsheetml/2006/main" count="61" uniqueCount="61">
  <si>
    <t>Breakout of passenger car types:</t>
  </si>
  <si>
    <t>Compact</t>
  </si>
  <si>
    <t>Intermediate</t>
  </si>
  <si>
    <t>Unknown</t>
  </si>
  <si>
    <t>Light</t>
  </si>
  <si>
    <t>Large</t>
  </si>
  <si>
    <t>Motorcycle</t>
  </si>
  <si>
    <t>Bus</t>
  </si>
  <si>
    <t>Pedestrian</t>
  </si>
  <si>
    <t>Pedalcyclist</t>
  </si>
  <si>
    <t>Other</t>
  </si>
  <si>
    <t>Table 2-19:  Occupant Fatalities by Vehicle Type and Nonoccupant Fatalities</t>
  </si>
  <si>
    <r>
      <t>d</t>
    </r>
    <r>
      <rPr>
        <b/>
        <sz val="11"/>
        <rFont val="Arial Narrow"/>
        <family val="2"/>
      </rPr>
      <t>42,065</t>
    </r>
  </si>
  <si>
    <r>
      <t>a</t>
    </r>
    <r>
      <rPr>
        <sz val="9"/>
        <rFont val="Arial"/>
        <family val="2"/>
      </rPr>
      <t xml:space="preserve"> Includes minicompact cars (wheelbase under 95 inches) and subcompact cars (wheelbase between 95 and 99 inches).</t>
    </r>
  </si>
  <si>
    <r>
      <t>b</t>
    </r>
    <r>
      <rPr>
        <sz val="9"/>
        <rFont val="Arial"/>
        <family val="2"/>
      </rPr>
      <t xml:space="preserve"> Includes cars with a wheelbase of 110 inches or greater.</t>
    </r>
  </si>
  <si>
    <r>
      <t xml:space="preserve">c </t>
    </r>
    <r>
      <rPr>
        <sz val="9"/>
        <rFont val="Arial"/>
        <family val="2"/>
      </rPr>
      <t>See table 2-23 for definitions of light and large trucks.</t>
    </r>
  </si>
  <si>
    <r>
      <t>d</t>
    </r>
    <r>
      <rPr>
        <sz val="9"/>
        <rFont val="Arial"/>
        <family val="2"/>
      </rPr>
      <t xml:space="preserve"> Includes two fatalities that could not be assigned to a category above.</t>
    </r>
  </si>
  <si>
    <t>TOTAL traffic fatalities</t>
  </si>
  <si>
    <t>SOURCES</t>
  </si>
  <si>
    <t>2001</t>
  </si>
  <si>
    <t>Other / unknown vehicle type</t>
  </si>
  <si>
    <t>Occupant fatalities (by vehicle type)</t>
  </si>
  <si>
    <r>
      <t>KEY</t>
    </r>
    <r>
      <rPr>
        <sz val="9"/>
        <rFont val="Arial"/>
        <family val="2"/>
      </rPr>
      <t>:  R = revised.</t>
    </r>
  </si>
  <si>
    <t>Passenger car, total</t>
  </si>
  <si>
    <t>Other vehicles, total</t>
  </si>
  <si>
    <r>
      <t>Truck</t>
    </r>
    <r>
      <rPr>
        <b/>
        <vertAlign val="superscript"/>
        <sz val="11"/>
        <rFont val="Arial Narrow"/>
        <family val="2"/>
      </rPr>
      <t>c</t>
    </r>
    <r>
      <rPr>
        <b/>
        <sz val="11"/>
        <rFont val="Arial Narrow"/>
        <family val="2"/>
      </rPr>
      <t>, total</t>
    </r>
  </si>
  <si>
    <t>Nonoccupant fatalities, total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</si>
  <si>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</si>
  <si>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</si>
  <si>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</si>
  <si>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</si>
  <si>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</si>
  <si>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</si>
  <si>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</si>
  <si>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</si>
  <si>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</si>
  <si>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</si>
  <si>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</si>
  <si>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</si>
  <si>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</si>
  <si>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</si>
  <si>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Subcompact</t>
    </r>
    <r>
      <rPr>
        <vertAlign val="superscript"/>
        <sz val="11"/>
        <rFont val="Arial Narrow"/>
        <family val="2"/>
      </rPr>
      <t>a</t>
    </r>
  </si>
  <si>
    <r>
      <t>Full</t>
    </r>
    <r>
      <rPr>
        <vertAlign val="superscript"/>
        <sz val="11"/>
        <rFont val="Arial Narrow"/>
        <family val="2"/>
      </rPr>
      <t>b</t>
    </r>
  </si>
  <si>
    <t>2002</t>
  </si>
  <si>
    <r>
      <t>R</t>
    </r>
    <r>
      <rPr>
        <b/>
        <sz val="11"/>
        <rFont val="Arial Narrow"/>
        <family val="2"/>
      </rPr>
      <t>42,196</t>
    </r>
  </si>
  <si>
    <r>
      <t>R</t>
    </r>
    <r>
      <rPr>
        <b/>
        <sz val="11"/>
        <rFont val="Arial Narrow"/>
        <family val="2"/>
      </rPr>
      <t>36,440</t>
    </r>
  </si>
  <si>
    <r>
      <t>R</t>
    </r>
    <r>
      <rPr>
        <sz val="11"/>
        <rFont val="Arial Narrow"/>
        <family val="2"/>
      </rPr>
      <t>4,901</t>
    </r>
  </si>
  <si>
    <r>
      <t>R</t>
    </r>
    <r>
      <rPr>
        <sz val="11"/>
        <rFont val="Arial Narrow"/>
        <family val="2"/>
      </rPr>
      <t>732</t>
    </r>
  </si>
  <si>
    <r>
      <t>R</t>
    </r>
    <r>
      <rPr>
        <sz val="11"/>
        <rFont val="Arial Narrow"/>
        <family val="2"/>
      </rPr>
      <t>123</t>
    </r>
  </si>
  <si>
    <r>
      <t>R</t>
    </r>
    <r>
      <rPr>
        <sz val="11"/>
        <rFont val="Arial Narrow"/>
        <family val="2"/>
      </rPr>
      <t>3,197</t>
    </r>
  </si>
  <si>
    <r>
      <t>R</t>
    </r>
    <r>
      <rPr>
        <sz val="11"/>
        <rFont val="Arial Narrow"/>
        <family val="2"/>
      </rPr>
      <t>458</t>
    </r>
  </si>
  <si>
    <r>
      <t>R</t>
    </r>
    <r>
      <rPr>
        <sz val="11"/>
        <rFont val="Arial Narrow"/>
        <family val="2"/>
      </rPr>
      <t>11,723</t>
    </r>
  </si>
  <si>
    <r>
      <t>R</t>
    </r>
    <r>
      <rPr>
        <sz val="11"/>
        <rFont val="Arial Narrow"/>
        <family val="2"/>
      </rPr>
      <t>708</t>
    </r>
  </si>
  <si>
    <r>
      <t>R</t>
    </r>
    <r>
      <rPr>
        <b/>
        <sz val="11"/>
        <rFont val="Arial Narrow"/>
        <family val="2"/>
      </rPr>
      <t>20,320</t>
    </r>
  </si>
  <si>
    <r>
      <t>U.S. Department of Transportation,  National Center for Statistics and Analysis,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personal communication, Dec. 18, 2003.</t>
    </r>
  </si>
  <si>
    <r>
      <t xml:space="preserve">2002: 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2002 Early Edition</t>
    </r>
    <r>
      <rPr>
        <sz val="9"/>
        <rFont val="Arial"/>
        <family val="2"/>
      </rPr>
      <t>, DOT HS 809 620 (Washington, DC: 2003), table 4.</t>
    </r>
  </si>
  <si>
    <r>
      <t>R</t>
    </r>
    <r>
      <rPr>
        <sz val="11"/>
        <rFont val="Arial Narrow"/>
        <family val="2"/>
      </rPr>
      <t>4,458</t>
    </r>
  </si>
  <si>
    <r>
      <t>R</t>
    </r>
    <r>
      <rPr>
        <sz val="11"/>
        <rFont val="Arial Narrow"/>
        <family val="2"/>
      </rPr>
      <t>6,731</t>
    </r>
  </si>
  <si>
    <r>
      <t>R</t>
    </r>
    <r>
      <rPr>
        <sz val="11"/>
        <rFont val="Arial Narrow"/>
        <family val="2"/>
      </rPr>
      <t>5,402</t>
    </r>
  </si>
  <si>
    <r>
      <t>R</t>
    </r>
    <r>
      <rPr>
        <sz val="11"/>
        <rFont val="Arial Narrow"/>
        <family val="2"/>
      </rPr>
      <t>3,208</t>
    </r>
  </si>
  <si>
    <r>
      <t>R</t>
    </r>
    <r>
      <rPr>
        <sz val="11"/>
        <rFont val="Arial Narrow"/>
        <family val="2"/>
      </rPr>
      <t>521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</si>
</sst>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0" borderId="4" xfId="30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5" fillId="0" borderId="5" xfId="30" applyFont="1" applyFill="1" applyBorder="1" applyAlignment="1">
      <alignment horizontal="left"/>
      <protection/>
    </xf>
    <xf numFmtId="3" fontId="15" fillId="0" borderId="5" xfId="30" applyNumberFormat="1" applyFont="1" applyFill="1" applyBorder="1" applyAlignment="1">
      <alignment horizontal="right"/>
      <protection/>
    </xf>
    <xf numFmtId="3" fontId="15" fillId="0" borderId="5" xfId="0" applyNumberFormat="1" applyFont="1" applyFill="1" applyBorder="1" applyAlignment="1">
      <alignment/>
    </xf>
    <xf numFmtId="0" fontId="14" fillId="0" borderId="0" xfId="30" applyFont="1" applyFill="1" applyBorder="1" applyAlignment="1">
      <alignment horizontal="left"/>
      <protection/>
    </xf>
    <xf numFmtId="0" fontId="15" fillId="0" borderId="0" xfId="30" applyFont="1" applyFill="1" applyBorder="1" applyAlignment="1">
      <alignment horizontal="left"/>
      <protection/>
    </xf>
    <xf numFmtId="3" fontId="15" fillId="0" borderId="0" xfId="30" applyNumberFormat="1" applyFont="1" applyFill="1" applyBorder="1" applyAlignment="1">
      <alignment horizontal="right"/>
      <protection/>
    </xf>
    <xf numFmtId="3" fontId="14" fillId="0" borderId="0" xfId="30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30" applyFont="1" applyFill="1" applyBorder="1" applyAlignment="1">
      <alignment horizontal="left"/>
      <protection/>
    </xf>
    <xf numFmtId="3" fontId="18" fillId="0" borderId="0" xfId="30" applyNumberFormat="1" applyFont="1" applyFill="1" applyBorder="1" applyAlignment="1">
      <alignment horizontal="right"/>
      <protection/>
    </xf>
    <xf numFmtId="3" fontId="20" fillId="0" borderId="0" xfId="30" applyNumberFormat="1" applyFont="1" applyFill="1" applyBorder="1" applyAlignment="1">
      <alignment horizontal="right"/>
      <protection/>
    </xf>
    <xf numFmtId="41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21" fillId="0" borderId="0" xfId="30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0" fontId="15" fillId="0" borderId="0" xfId="30" applyFont="1" applyFill="1" applyBorder="1" applyAlignment="1">
      <alignment horizontal="left" vertical="top"/>
      <protection/>
    </xf>
    <xf numFmtId="3" fontId="16" fillId="0" borderId="5" xfId="30" applyNumberFormat="1" applyFont="1" applyFill="1" applyBorder="1" applyAlignment="1">
      <alignment horizontal="right" vertical="top"/>
      <protection/>
    </xf>
    <xf numFmtId="3" fontId="14" fillId="0" borderId="6" xfId="30" applyNumberFormat="1" applyFont="1" applyFill="1" applyBorder="1" applyAlignment="1">
      <alignment horizontal="right"/>
      <protection/>
    </xf>
    <xf numFmtId="3" fontId="14" fillId="0" borderId="6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4" fillId="0" borderId="6" xfId="30" applyFont="1" applyFill="1" applyBorder="1" applyAlignment="1">
      <alignment horizontal="left"/>
      <protection/>
    </xf>
    <xf numFmtId="0" fontId="14" fillId="0" borderId="0" xfId="30" applyFont="1" applyFill="1" applyBorder="1" applyAlignment="1">
      <alignment horizontal="left" vertical="top"/>
      <protection/>
    </xf>
    <xf numFmtId="49" fontId="15" fillId="0" borderId="4" xfId="30" applyNumberFormat="1" applyFont="1" applyFill="1" applyBorder="1" applyAlignment="1">
      <alignment horizontal="center"/>
      <protection/>
    </xf>
    <xf numFmtId="49" fontId="15" fillId="0" borderId="4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20" fillId="0" borderId="0" xfId="30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  <xf numFmtId="0" fontId="21" fillId="0" borderId="0" xfId="30" applyFont="1" applyFill="1" applyBorder="1" applyAlignment="1">
      <alignment horizontal="left" wrapText="1"/>
      <protection/>
    </xf>
    <xf numFmtId="3" fontId="16" fillId="0" borderId="5" xfId="0" applyNumberFormat="1" applyFont="1" applyFill="1" applyBorder="1" applyAlignment="1">
      <alignment horizontal="right"/>
    </xf>
    <xf numFmtId="3" fontId="16" fillId="0" borderId="0" xfId="30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 horizontal="right"/>
    </xf>
    <xf numFmtId="3" fontId="17" fillId="0" borderId="0" xfId="30" applyNumberFormat="1" applyFont="1" applyFill="1" applyBorder="1" applyAlignment="1">
      <alignment horizontal="right"/>
      <protection/>
    </xf>
    <xf numFmtId="3" fontId="17" fillId="0" borderId="6" xfId="0" applyNumberFormat="1" applyFont="1" applyFill="1" applyBorder="1" applyAlignment="1">
      <alignment horizontal="right"/>
    </xf>
    <xf numFmtId="0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49" fontId="19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2" fillId="0" borderId="6" xfId="39" applyFont="1" applyFill="1" applyBorder="1" applyAlignment="1">
      <alignment horizontal="left"/>
      <protection/>
    </xf>
    <xf numFmtId="0" fontId="0" fillId="0" borderId="6" xfId="0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1.57421875" style="1" customWidth="1"/>
    <col min="2" max="13" width="9.7109375" style="1" customWidth="1"/>
    <col min="14" max="14" width="9.7109375" style="2" customWidth="1"/>
    <col min="15" max="17" width="9.7109375" style="1" customWidth="1"/>
    <col min="18" max="255" width="8.8515625" style="1" customWidth="1"/>
    <col min="256" max="16384" width="9.140625" style="1" customWidth="1"/>
  </cols>
  <sheetData>
    <row r="1" spans="1:14" s="3" customFormat="1" ht="15.75" thickBot="1">
      <c r="A1" s="61" t="s">
        <v>11</v>
      </c>
      <c r="B1" s="62"/>
      <c r="C1" s="62"/>
      <c r="D1" s="62"/>
      <c r="E1" s="62"/>
      <c r="F1" s="62"/>
      <c r="G1" s="62"/>
      <c r="H1" s="62"/>
      <c r="I1" s="62"/>
      <c r="N1" s="4"/>
    </row>
    <row r="2" spans="1:17" s="6" customFormat="1" ht="13.5">
      <c r="A2" s="5"/>
      <c r="B2" s="44" t="s">
        <v>27</v>
      </c>
      <c r="C2" s="44" t="s">
        <v>28</v>
      </c>
      <c r="D2" s="44" t="s">
        <v>29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5" t="s">
        <v>38</v>
      </c>
      <c r="N2" s="44" t="s">
        <v>39</v>
      </c>
      <c r="O2" s="44" t="s">
        <v>40</v>
      </c>
      <c r="P2" s="44" t="s">
        <v>19</v>
      </c>
      <c r="Q2" s="44" t="s">
        <v>43</v>
      </c>
    </row>
    <row r="3" spans="1:17" s="6" customFormat="1" ht="18" customHeight="1">
      <c r="A3" s="7" t="s">
        <v>17</v>
      </c>
      <c r="B3" s="8">
        <v>44525</v>
      </c>
      <c r="C3" s="8">
        <v>51091</v>
      </c>
      <c r="D3" s="8">
        <v>43825</v>
      </c>
      <c r="E3" s="8">
        <v>44599</v>
      </c>
      <c r="F3" s="8">
        <v>41508</v>
      </c>
      <c r="G3" s="8">
        <v>39250</v>
      </c>
      <c r="H3" s="8">
        <v>40150</v>
      </c>
      <c r="I3" s="8">
        <v>40716</v>
      </c>
      <c r="J3" s="8">
        <v>41817</v>
      </c>
      <c r="K3" s="34" t="s">
        <v>12</v>
      </c>
      <c r="L3" s="8">
        <v>42013</v>
      </c>
      <c r="M3" s="9">
        <v>41501</v>
      </c>
      <c r="N3" s="41">
        <v>41717</v>
      </c>
      <c r="O3" s="41">
        <v>41945</v>
      </c>
      <c r="P3" s="52" t="s">
        <v>44</v>
      </c>
      <c r="Q3" s="41">
        <v>42815</v>
      </c>
    </row>
    <row r="4" spans="1:17" s="6" customFormat="1" ht="18" customHeight="1">
      <c r="A4" s="11" t="s">
        <v>21</v>
      </c>
      <c r="B4" s="12">
        <f aca="true" t="shared" si="0" ref="B4:N4">SUM(B5+B11+B14)</f>
        <v>35925</v>
      </c>
      <c r="C4" s="12">
        <f t="shared" si="0"/>
        <v>41927</v>
      </c>
      <c r="D4" s="12">
        <f t="shared" si="0"/>
        <v>36043</v>
      </c>
      <c r="E4" s="12">
        <f t="shared" si="0"/>
        <v>37134</v>
      </c>
      <c r="F4" s="12">
        <f t="shared" si="0"/>
        <v>34740</v>
      </c>
      <c r="G4" s="12">
        <f t="shared" si="0"/>
        <v>32880</v>
      </c>
      <c r="H4" s="12">
        <f t="shared" si="0"/>
        <v>33574</v>
      </c>
      <c r="I4" s="12">
        <f t="shared" si="0"/>
        <v>34318</v>
      </c>
      <c r="J4" s="12">
        <f t="shared" si="0"/>
        <v>35291</v>
      </c>
      <c r="K4" s="12">
        <f t="shared" si="0"/>
        <v>35695</v>
      </c>
      <c r="L4" s="12">
        <f t="shared" si="0"/>
        <v>35725</v>
      </c>
      <c r="M4" s="12">
        <f t="shared" si="0"/>
        <v>35382</v>
      </c>
      <c r="N4" s="12">
        <f t="shared" si="0"/>
        <v>35875</v>
      </c>
      <c r="O4" s="12">
        <v>36348</v>
      </c>
      <c r="P4" s="53" t="s">
        <v>45</v>
      </c>
      <c r="Q4" s="12">
        <v>37232</v>
      </c>
    </row>
    <row r="5" spans="1:17" s="6" customFormat="1" ht="18" customHeight="1">
      <c r="A5" s="11" t="s">
        <v>23</v>
      </c>
      <c r="B5" s="12">
        <f aca="true" t="shared" si="1" ref="B5:M5">SUM(B6:B10)</f>
        <v>25929</v>
      </c>
      <c r="C5" s="12">
        <f t="shared" si="1"/>
        <v>27449</v>
      </c>
      <c r="D5" s="12">
        <f t="shared" si="1"/>
        <v>23212</v>
      </c>
      <c r="E5" s="12">
        <f t="shared" si="1"/>
        <v>24092</v>
      </c>
      <c r="F5" s="12">
        <f t="shared" si="1"/>
        <v>22385</v>
      </c>
      <c r="G5" s="12">
        <f t="shared" si="1"/>
        <v>21387</v>
      </c>
      <c r="H5" s="12">
        <f t="shared" si="1"/>
        <v>21566</v>
      </c>
      <c r="I5" s="12">
        <f t="shared" si="1"/>
        <v>21997</v>
      </c>
      <c r="J5" s="12">
        <f t="shared" si="1"/>
        <v>22423</v>
      </c>
      <c r="K5" s="12">
        <f t="shared" si="1"/>
        <v>22505</v>
      </c>
      <c r="L5" s="12">
        <f t="shared" si="1"/>
        <v>22199</v>
      </c>
      <c r="M5" s="12">
        <f t="shared" si="1"/>
        <v>21194</v>
      </c>
      <c r="N5" s="12">
        <v>20862</v>
      </c>
      <c r="O5" s="12">
        <v>20699</v>
      </c>
      <c r="P5" s="53" t="s">
        <v>53</v>
      </c>
      <c r="Q5" s="12">
        <v>20416</v>
      </c>
    </row>
    <row r="6" spans="1:17" s="6" customFormat="1" ht="18" customHeight="1">
      <c r="A6" s="43" t="s">
        <v>41</v>
      </c>
      <c r="B6" s="13">
        <v>3834</v>
      </c>
      <c r="C6" s="13">
        <v>7299</v>
      </c>
      <c r="D6" s="13">
        <v>7993</v>
      </c>
      <c r="E6" s="13">
        <v>8309</v>
      </c>
      <c r="F6" s="13">
        <v>7694</v>
      </c>
      <c r="G6" s="13">
        <v>7028</v>
      </c>
      <c r="H6" s="13">
        <v>6968</v>
      </c>
      <c r="I6" s="13">
        <v>7060</v>
      </c>
      <c r="J6" s="13">
        <v>6791</v>
      </c>
      <c r="K6" s="13">
        <v>6618</v>
      </c>
      <c r="L6" s="13">
        <v>6220</v>
      </c>
      <c r="M6" s="14">
        <v>5514</v>
      </c>
      <c r="N6" s="13">
        <v>4887</v>
      </c>
      <c r="O6" s="14">
        <v>4773</v>
      </c>
      <c r="P6" s="54" t="s">
        <v>56</v>
      </c>
      <c r="Q6" s="14">
        <f>3420+806</f>
        <v>4226</v>
      </c>
    </row>
    <row r="7" spans="1:17" s="6" customFormat="1" ht="18" customHeight="1">
      <c r="A7" s="10" t="s">
        <v>1</v>
      </c>
      <c r="B7" s="13">
        <v>614</v>
      </c>
      <c r="C7" s="13">
        <v>927</v>
      </c>
      <c r="D7" s="13">
        <v>2635</v>
      </c>
      <c r="E7" s="13">
        <v>5310</v>
      </c>
      <c r="F7" s="13">
        <v>5338</v>
      </c>
      <c r="G7" s="13">
        <v>5354</v>
      </c>
      <c r="H7" s="13">
        <v>5707</v>
      </c>
      <c r="I7" s="13">
        <v>6322</v>
      </c>
      <c r="J7" s="13">
        <v>6899</v>
      </c>
      <c r="K7" s="13">
        <v>7288</v>
      </c>
      <c r="L7" s="13">
        <v>7195</v>
      </c>
      <c r="M7" s="15">
        <v>6804</v>
      </c>
      <c r="N7" s="15">
        <v>6942</v>
      </c>
      <c r="O7" s="15">
        <v>7022</v>
      </c>
      <c r="P7" s="40" t="s">
        <v>57</v>
      </c>
      <c r="Q7" s="15">
        <v>7002</v>
      </c>
    </row>
    <row r="8" spans="1:17" s="6" customFormat="1" ht="18" customHeight="1">
      <c r="A8" s="10" t="s">
        <v>2</v>
      </c>
      <c r="B8" s="13">
        <v>1869</v>
      </c>
      <c r="C8" s="13">
        <v>3878</v>
      </c>
      <c r="D8" s="13">
        <v>4391</v>
      </c>
      <c r="E8" s="13">
        <v>4849</v>
      </c>
      <c r="F8" s="13">
        <v>4681</v>
      </c>
      <c r="G8" s="13">
        <v>4418</v>
      </c>
      <c r="H8" s="13">
        <v>4483</v>
      </c>
      <c r="I8" s="13">
        <v>4407</v>
      </c>
      <c r="J8" s="13">
        <v>4666</v>
      </c>
      <c r="K8" s="13">
        <v>4670</v>
      </c>
      <c r="L8" s="13">
        <v>4794</v>
      </c>
      <c r="M8" s="15">
        <v>4617</v>
      </c>
      <c r="N8" s="15">
        <v>4721</v>
      </c>
      <c r="O8" s="15">
        <v>5204</v>
      </c>
      <c r="P8" s="40" t="s">
        <v>58</v>
      </c>
      <c r="Q8" s="15">
        <v>5473</v>
      </c>
    </row>
    <row r="9" spans="1:17" s="6" customFormat="1" ht="18" customHeight="1">
      <c r="A9" s="43" t="s">
        <v>42</v>
      </c>
      <c r="B9" s="13">
        <v>10800</v>
      </c>
      <c r="C9" s="13">
        <v>11580</v>
      </c>
      <c r="D9" s="13">
        <v>6586</v>
      </c>
      <c r="E9" s="13">
        <v>4635</v>
      </c>
      <c r="F9" s="13">
        <v>4040</v>
      </c>
      <c r="G9" s="13">
        <v>3796</v>
      </c>
      <c r="H9" s="13">
        <v>3675</v>
      </c>
      <c r="I9" s="13">
        <v>3560</v>
      </c>
      <c r="J9" s="13">
        <v>3413</v>
      </c>
      <c r="K9" s="13">
        <v>3417</v>
      </c>
      <c r="L9" s="13">
        <v>3481</v>
      </c>
      <c r="M9" s="15">
        <v>3106</v>
      </c>
      <c r="N9" s="15">
        <v>2887</v>
      </c>
      <c r="O9" s="15">
        <v>3184</v>
      </c>
      <c r="P9" s="40" t="s">
        <v>59</v>
      </c>
      <c r="Q9" s="15">
        <f>2412+821</f>
        <v>3233</v>
      </c>
    </row>
    <row r="10" spans="1:17" s="6" customFormat="1" ht="18" customHeight="1">
      <c r="A10" s="10" t="s">
        <v>3</v>
      </c>
      <c r="B10" s="13">
        <v>8812</v>
      </c>
      <c r="C10" s="13">
        <v>3765</v>
      </c>
      <c r="D10" s="13">
        <v>1607</v>
      </c>
      <c r="E10" s="13">
        <v>989</v>
      </c>
      <c r="F10" s="13">
        <v>632</v>
      </c>
      <c r="G10" s="13">
        <v>791</v>
      </c>
      <c r="H10" s="13">
        <v>733</v>
      </c>
      <c r="I10" s="13">
        <v>648</v>
      </c>
      <c r="J10" s="13">
        <v>654</v>
      </c>
      <c r="K10" s="13">
        <v>512</v>
      </c>
      <c r="L10" s="13">
        <v>509</v>
      </c>
      <c r="M10" s="15">
        <v>1153</v>
      </c>
      <c r="N10" s="15">
        <v>1425</v>
      </c>
      <c r="O10" s="15">
        <v>516</v>
      </c>
      <c r="P10" s="40" t="s">
        <v>60</v>
      </c>
      <c r="Q10" s="15">
        <v>482</v>
      </c>
    </row>
    <row r="11" spans="1:17" s="6" customFormat="1" ht="18" customHeight="1">
      <c r="A11" s="33" t="s">
        <v>25</v>
      </c>
      <c r="B11" s="12">
        <f aca="true" t="shared" si="2" ref="B11:Q11">B12+B13</f>
        <v>5817</v>
      </c>
      <c r="C11" s="12">
        <f t="shared" si="2"/>
        <v>8748</v>
      </c>
      <c r="D11" s="12">
        <f t="shared" si="2"/>
        <v>7666</v>
      </c>
      <c r="E11" s="12">
        <f t="shared" si="2"/>
        <v>9306</v>
      </c>
      <c r="F11" s="12">
        <f t="shared" si="2"/>
        <v>9052</v>
      </c>
      <c r="G11" s="12">
        <f t="shared" si="2"/>
        <v>8683</v>
      </c>
      <c r="H11" s="12">
        <f t="shared" si="2"/>
        <v>9116</v>
      </c>
      <c r="I11" s="12">
        <f t="shared" si="2"/>
        <v>9574</v>
      </c>
      <c r="J11" s="12">
        <f t="shared" si="2"/>
        <v>10216</v>
      </c>
      <c r="K11" s="12">
        <f t="shared" si="2"/>
        <v>10553</v>
      </c>
      <c r="L11" s="12">
        <f t="shared" si="2"/>
        <v>10972</v>
      </c>
      <c r="M11" s="12">
        <f t="shared" si="2"/>
        <v>11447</v>
      </c>
      <c r="N11" s="12">
        <f t="shared" si="2"/>
        <v>12024</v>
      </c>
      <c r="O11" s="12">
        <f t="shared" si="2"/>
        <v>12280</v>
      </c>
      <c r="P11" s="12">
        <f>11723+708</f>
        <v>12431</v>
      </c>
      <c r="Q11" s="12">
        <f t="shared" si="2"/>
        <v>12866</v>
      </c>
    </row>
    <row r="12" spans="1:17" s="6" customFormat="1" ht="18" customHeight="1">
      <c r="A12" s="10" t="s">
        <v>4</v>
      </c>
      <c r="B12" s="13">
        <v>4856</v>
      </c>
      <c r="C12" s="13">
        <v>7486</v>
      </c>
      <c r="D12" s="13">
        <v>6689</v>
      </c>
      <c r="E12" s="13">
        <v>8601</v>
      </c>
      <c r="F12" s="13">
        <v>8391</v>
      </c>
      <c r="G12" s="13">
        <v>8098</v>
      </c>
      <c r="H12" s="13">
        <v>8511</v>
      </c>
      <c r="I12" s="13">
        <v>8904</v>
      </c>
      <c r="J12" s="13">
        <v>9568</v>
      </c>
      <c r="K12" s="13">
        <v>9932</v>
      </c>
      <c r="L12" s="39">
        <v>10249</v>
      </c>
      <c r="M12" s="39">
        <v>10705</v>
      </c>
      <c r="N12" s="15">
        <v>11265</v>
      </c>
      <c r="O12" s="15">
        <v>11526</v>
      </c>
      <c r="P12" s="40" t="s">
        <v>51</v>
      </c>
      <c r="Q12" s="15">
        <v>12182</v>
      </c>
    </row>
    <row r="13" spans="1:17" s="16" customFormat="1" ht="18" customHeight="1">
      <c r="A13" s="10" t="s">
        <v>5</v>
      </c>
      <c r="B13" s="13">
        <v>961</v>
      </c>
      <c r="C13" s="13">
        <v>1262</v>
      </c>
      <c r="D13" s="13">
        <v>977</v>
      </c>
      <c r="E13" s="13">
        <v>705</v>
      </c>
      <c r="F13" s="13">
        <v>661</v>
      </c>
      <c r="G13" s="13">
        <v>585</v>
      </c>
      <c r="H13" s="13">
        <v>605</v>
      </c>
      <c r="I13" s="13">
        <v>670</v>
      </c>
      <c r="J13" s="13">
        <v>648</v>
      </c>
      <c r="K13" s="13">
        <v>621</v>
      </c>
      <c r="L13" s="13">
        <v>723</v>
      </c>
      <c r="M13" s="39">
        <v>742</v>
      </c>
      <c r="N13" s="15">
        <v>759</v>
      </c>
      <c r="O13" s="15">
        <v>754</v>
      </c>
      <c r="P13" s="40" t="s">
        <v>52</v>
      </c>
      <c r="Q13" s="15">
        <v>684</v>
      </c>
    </row>
    <row r="14" spans="1:17" s="6" customFormat="1" ht="18" customHeight="1">
      <c r="A14" s="11" t="s">
        <v>24</v>
      </c>
      <c r="B14" s="12">
        <f aca="true" t="shared" si="3" ref="B14:Q14">SUM(B15:B17)</f>
        <v>4179</v>
      </c>
      <c r="C14" s="12">
        <f t="shared" si="3"/>
        <v>5730</v>
      </c>
      <c r="D14" s="12">
        <f t="shared" si="3"/>
        <v>5165</v>
      </c>
      <c r="E14" s="12">
        <f t="shared" si="3"/>
        <v>3736</v>
      </c>
      <c r="F14" s="12">
        <f t="shared" si="3"/>
        <v>3303</v>
      </c>
      <c r="G14" s="12">
        <f t="shared" si="3"/>
        <v>2810</v>
      </c>
      <c r="H14" s="12">
        <f t="shared" si="3"/>
        <v>2892</v>
      </c>
      <c r="I14" s="12">
        <f t="shared" si="3"/>
        <v>2747</v>
      </c>
      <c r="J14" s="12">
        <f t="shared" si="3"/>
        <v>2652</v>
      </c>
      <c r="K14" s="12">
        <f t="shared" si="3"/>
        <v>2637</v>
      </c>
      <c r="L14" s="12">
        <f t="shared" si="3"/>
        <v>2554</v>
      </c>
      <c r="M14" s="12">
        <f t="shared" si="3"/>
        <v>2741</v>
      </c>
      <c r="N14" s="12">
        <f t="shared" si="3"/>
        <v>2989</v>
      </c>
      <c r="O14" s="12">
        <f t="shared" si="3"/>
        <v>3369</v>
      </c>
      <c r="P14" s="12">
        <f>3197+34+458</f>
        <v>3689</v>
      </c>
      <c r="Q14" s="12">
        <f t="shared" si="3"/>
        <v>3950</v>
      </c>
    </row>
    <row r="15" spans="1:17" s="6" customFormat="1" ht="18" customHeight="1">
      <c r="A15" s="10" t="s">
        <v>6</v>
      </c>
      <c r="B15" s="13">
        <v>3189</v>
      </c>
      <c r="C15" s="13">
        <v>5144</v>
      </c>
      <c r="D15" s="13">
        <v>4564</v>
      </c>
      <c r="E15" s="13">
        <v>3244</v>
      </c>
      <c r="F15" s="13">
        <v>2806</v>
      </c>
      <c r="G15" s="13">
        <v>2395</v>
      </c>
      <c r="H15" s="13">
        <v>2449</v>
      </c>
      <c r="I15" s="13">
        <v>2320</v>
      </c>
      <c r="J15" s="13">
        <v>2227</v>
      </c>
      <c r="K15" s="13">
        <v>2161</v>
      </c>
      <c r="L15" s="13">
        <v>2116</v>
      </c>
      <c r="M15" s="39">
        <v>2294</v>
      </c>
      <c r="N15" s="13">
        <v>2483</v>
      </c>
      <c r="O15" s="13">
        <v>2897</v>
      </c>
      <c r="P15" s="55" t="s">
        <v>49</v>
      </c>
      <c r="Q15" s="13">
        <v>3244</v>
      </c>
    </row>
    <row r="16" spans="1:17" s="6" customFormat="1" ht="18" customHeight="1">
      <c r="A16" s="10" t="s">
        <v>7</v>
      </c>
      <c r="B16" s="13">
        <v>53</v>
      </c>
      <c r="C16" s="13">
        <v>46</v>
      </c>
      <c r="D16" s="13">
        <v>57</v>
      </c>
      <c r="E16" s="13">
        <v>32</v>
      </c>
      <c r="F16" s="13">
        <v>31</v>
      </c>
      <c r="G16" s="13">
        <v>28</v>
      </c>
      <c r="H16" s="13">
        <v>18</v>
      </c>
      <c r="I16" s="13">
        <v>18</v>
      </c>
      <c r="J16" s="13">
        <v>33</v>
      </c>
      <c r="K16" s="13">
        <v>21</v>
      </c>
      <c r="L16" s="13">
        <v>18</v>
      </c>
      <c r="M16" s="39">
        <v>38</v>
      </c>
      <c r="N16" s="15">
        <v>59</v>
      </c>
      <c r="O16" s="15">
        <v>22</v>
      </c>
      <c r="P16" s="15">
        <v>34</v>
      </c>
      <c r="Q16" s="15">
        <v>45</v>
      </c>
    </row>
    <row r="17" spans="1:17" s="6" customFormat="1" ht="18" customHeight="1">
      <c r="A17" s="10" t="s">
        <v>20</v>
      </c>
      <c r="B17" s="13">
        <v>937</v>
      </c>
      <c r="C17" s="13">
        <v>540</v>
      </c>
      <c r="D17" s="13">
        <v>544</v>
      </c>
      <c r="E17" s="13">
        <v>460</v>
      </c>
      <c r="F17" s="13">
        <v>466</v>
      </c>
      <c r="G17" s="13">
        <v>387</v>
      </c>
      <c r="H17" s="13">
        <v>425</v>
      </c>
      <c r="I17" s="13">
        <v>409</v>
      </c>
      <c r="J17" s="13">
        <v>392</v>
      </c>
      <c r="K17" s="13">
        <v>455</v>
      </c>
      <c r="L17" s="13">
        <v>420</v>
      </c>
      <c r="M17" s="39">
        <v>409</v>
      </c>
      <c r="N17" s="15">
        <v>447</v>
      </c>
      <c r="O17" s="15">
        <v>450</v>
      </c>
      <c r="P17" s="40" t="s">
        <v>50</v>
      </c>
      <c r="Q17" s="15">
        <v>661</v>
      </c>
    </row>
    <row r="18" spans="1:17" s="6" customFormat="1" ht="18" customHeight="1">
      <c r="A18" s="11" t="s">
        <v>26</v>
      </c>
      <c r="B18" s="38">
        <f aca="true" t="shared" si="4" ref="B18:Q18">SUM(B19:B21)</f>
        <v>8600</v>
      </c>
      <c r="C18" s="38">
        <f t="shared" si="4"/>
        <v>9164</v>
      </c>
      <c r="D18" s="38">
        <f t="shared" si="4"/>
        <v>7782</v>
      </c>
      <c r="E18" s="38">
        <f t="shared" si="4"/>
        <v>7465</v>
      </c>
      <c r="F18" s="38">
        <f t="shared" si="4"/>
        <v>6768</v>
      </c>
      <c r="G18" s="38">
        <f t="shared" si="4"/>
        <v>6370</v>
      </c>
      <c r="H18" s="38">
        <f t="shared" si="4"/>
        <v>6576</v>
      </c>
      <c r="I18" s="38">
        <f t="shared" si="4"/>
        <v>6398</v>
      </c>
      <c r="J18" s="38">
        <f t="shared" si="4"/>
        <v>6526</v>
      </c>
      <c r="K18" s="38">
        <f t="shared" si="4"/>
        <v>6368</v>
      </c>
      <c r="L18" s="38">
        <f t="shared" si="4"/>
        <v>6288</v>
      </c>
      <c r="M18" s="38">
        <f t="shared" si="4"/>
        <v>6119</v>
      </c>
      <c r="N18" s="38">
        <f t="shared" si="4"/>
        <v>5842</v>
      </c>
      <c r="O18" s="38">
        <f t="shared" si="4"/>
        <v>5597</v>
      </c>
      <c r="P18" s="38">
        <f>4901+732+123</f>
        <v>5756</v>
      </c>
      <c r="Q18" s="38">
        <f t="shared" si="4"/>
        <v>5583</v>
      </c>
    </row>
    <row r="19" spans="1:17" s="6" customFormat="1" ht="18" customHeight="1">
      <c r="A19" s="10" t="s">
        <v>8</v>
      </c>
      <c r="B19" s="13">
        <v>7516</v>
      </c>
      <c r="C19" s="13">
        <v>8070</v>
      </c>
      <c r="D19" s="13">
        <v>6808</v>
      </c>
      <c r="E19" s="13">
        <v>6482</v>
      </c>
      <c r="F19" s="13">
        <v>5801</v>
      </c>
      <c r="G19" s="13">
        <v>5549</v>
      </c>
      <c r="H19" s="13">
        <v>5649</v>
      </c>
      <c r="I19" s="13">
        <v>5489</v>
      </c>
      <c r="J19" s="13">
        <v>5584</v>
      </c>
      <c r="K19" s="13">
        <v>5449</v>
      </c>
      <c r="L19" s="13">
        <v>5321</v>
      </c>
      <c r="M19" s="17">
        <v>5228</v>
      </c>
      <c r="N19" s="13">
        <v>4939</v>
      </c>
      <c r="O19" s="13">
        <v>4763</v>
      </c>
      <c r="P19" s="55" t="s">
        <v>46</v>
      </c>
      <c r="Q19" s="13">
        <v>4808</v>
      </c>
    </row>
    <row r="20" spans="1:17" s="6" customFormat="1" ht="18" customHeight="1">
      <c r="A20" s="10" t="s">
        <v>9</v>
      </c>
      <c r="B20" s="13">
        <v>1003</v>
      </c>
      <c r="C20" s="13">
        <v>965</v>
      </c>
      <c r="D20" s="13">
        <v>890</v>
      </c>
      <c r="E20" s="13">
        <v>859</v>
      </c>
      <c r="F20" s="13">
        <v>843</v>
      </c>
      <c r="G20" s="13">
        <v>723</v>
      </c>
      <c r="H20" s="13">
        <v>816</v>
      </c>
      <c r="I20" s="13">
        <v>802</v>
      </c>
      <c r="J20" s="13">
        <v>833</v>
      </c>
      <c r="K20" s="13">
        <v>765</v>
      </c>
      <c r="L20" s="13">
        <v>814</v>
      </c>
      <c r="M20" s="17">
        <v>760</v>
      </c>
      <c r="N20" s="14">
        <v>754</v>
      </c>
      <c r="O20" s="14">
        <v>693</v>
      </c>
      <c r="P20" s="54" t="s">
        <v>47</v>
      </c>
      <c r="Q20" s="14">
        <v>662</v>
      </c>
    </row>
    <row r="21" spans="1:17" s="6" customFormat="1" ht="18" customHeight="1" thickBot="1">
      <c r="A21" s="42" t="s">
        <v>10</v>
      </c>
      <c r="B21" s="35">
        <v>81</v>
      </c>
      <c r="C21" s="35">
        <v>129</v>
      </c>
      <c r="D21" s="35">
        <v>84</v>
      </c>
      <c r="E21" s="35">
        <v>124</v>
      </c>
      <c r="F21" s="35">
        <v>124</v>
      </c>
      <c r="G21" s="35">
        <v>98</v>
      </c>
      <c r="H21" s="35">
        <v>111</v>
      </c>
      <c r="I21" s="35">
        <v>107</v>
      </c>
      <c r="J21" s="35">
        <v>109</v>
      </c>
      <c r="K21" s="35">
        <v>154</v>
      </c>
      <c r="L21" s="35">
        <v>153</v>
      </c>
      <c r="M21" s="36">
        <v>131</v>
      </c>
      <c r="N21" s="37">
        <v>149</v>
      </c>
      <c r="O21" s="37">
        <v>141</v>
      </c>
      <c r="P21" s="56" t="s">
        <v>48</v>
      </c>
      <c r="Q21" s="37">
        <v>113</v>
      </c>
    </row>
    <row r="22" spans="1:17" s="6" customFormat="1" ht="15.75">
      <c r="A22" s="20" t="s">
        <v>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9"/>
      <c r="N22" s="15"/>
      <c r="O22" s="40"/>
      <c r="P22" s="15"/>
      <c r="Q22" s="15"/>
    </row>
    <row r="23" spans="1:15" s="19" customFormat="1" ht="12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1"/>
      <c r="N23" s="18"/>
      <c r="O23" s="18"/>
    </row>
    <row r="24" spans="1:14" s="19" customFormat="1" ht="13.5">
      <c r="A24" s="49" t="s">
        <v>13</v>
      </c>
      <c r="B24" s="50"/>
      <c r="C24" s="50"/>
      <c r="D24" s="50"/>
      <c r="E24" s="50"/>
      <c r="F24" s="50"/>
      <c r="G24" s="50"/>
      <c r="H24" s="50"/>
      <c r="I24" s="21"/>
      <c r="J24" s="21"/>
      <c r="K24" s="22"/>
      <c r="L24" s="21"/>
      <c r="M24" s="32"/>
      <c r="N24" s="23"/>
    </row>
    <row r="25" spans="1:14" s="19" customFormat="1" ht="12" customHeight="1">
      <c r="A25" s="49" t="s">
        <v>14</v>
      </c>
      <c r="B25" s="50"/>
      <c r="C25" s="50"/>
      <c r="D25" s="50"/>
      <c r="E25" s="50"/>
      <c r="F25" s="50"/>
      <c r="G25" s="50"/>
      <c r="H25" s="50"/>
      <c r="I25" s="21"/>
      <c r="J25" s="21"/>
      <c r="K25" s="22"/>
      <c r="L25" s="21"/>
      <c r="M25" s="32"/>
      <c r="N25" s="23"/>
    </row>
    <row r="26" spans="1:14" s="19" customFormat="1" ht="12" customHeight="1">
      <c r="A26" s="51" t="s">
        <v>15</v>
      </c>
      <c r="B26" s="50"/>
      <c r="C26" s="50"/>
      <c r="D26" s="50"/>
      <c r="E26" s="50"/>
      <c r="F26" s="50"/>
      <c r="G26" s="50"/>
      <c r="H26" s="50"/>
      <c r="I26" s="21"/>
      <c r="J26" s="21"/>
      <c r="K26" s="22"/>
      <c r="L26" s="21"/>
      <c r="M26" s="32"/>
      <c r="N26" s="23"/>
    </row>
    <row r="27" spans="1:14" s="25" customFormat="1" ht="12" customHeight="1">
      <c r="A27" s="49" t="s">
        <v>16</v>
      </c>
      <c r="B27" s="47"/>
      <c r="C27" s="47"/>
      <c r="D27" s="47"/>
      <c r="E27" s="47"/>
      <c r="F27" s="47"/>
      <c r="G27" s="47"/>
      <c r="H27" s="47"/>
      <c r="I27" s="28"/>
      <c r="J27" s="28"/>
      <c r="K27" s="28"/>
      <c r="L27" s="28"/>
      <c r="M27" s="28"/>
      <c r="N27" s="24"/>
    </row>
    <row r="28" spans="1:14" s="25" customFormat="1" ht="12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4"/>
    </row>
    <row r="29" spans="1:14" s="25" customFormat="1" ht="12" customHeight="1">
      <c r="A29" s="48" t="s">
        <v>18</v>
      </c>
      <c r="B29" s="48"/>
      <c r="C29" s="48"/>
      <c r="D29" s="48"/>
      <c r="E29" s="48"/>
      <c r="F29" s="48"/>
      <c r="G29" s="47"/>
      <c r="H29" s="47"/>
      <c r="I29" s="26"/>
      <c r="J29" s="26"/>
      <c r="K29" s="26"/>
      <c r="L29" s="26"/>
      <c r="M29" s="26"/>
      <c r="N29" s="24"/>
    </row>
    <row r="30" spans="1:14" s="25" customFormat="1" ht="24.75" customHeight="1">
      <c r="A30" s="57" t="s">
        <v>55</v>
      </c>
      <c r="B30" s="48"/>
      <c r="C30" s="48"/>
      <c r="D30" s="48"/>
      <c r="E30" s="48"/>
      <c r="F30" s="48"/>
      <c r="G30" s="47"/>
      <c r="H30" s="47"/>
      <c r="I30" s="58"/>
      <c r="J30" s="58"/>
      <c r="K30" s="58"/>
      <c r="L30" s="58"/>
      <c r="M30" s="30"/>
      <c r="N30" s="24"/>
    </row>
    <row r="31" spans="1:14" s="25" customFormat="1" ht="12" customHeight="1">
      <c r="A31" s="46" t="s">
        <v>0</v>
      </c>
      <c r="B31" s="47"/>
      <c r="C31" s="47"/>
      <c r="D31" s="47"/>
      <c r="E31" s="47"/>
      <c r="F31" s="47"/>
      <c r="G31" s="47"/>
      <c r="H31" s="47"/>
      <c r="I31" s="30"/>
      <c r="J31" s="30"/>
      <c r="K31" s="30"/>
      <c r="L31" s="30"/>
      <c r="M31" s="30"/>
      <c r="N31" s="24"/>
    </row>
    <row r="32" spans="1:14" s="19" customFormat="1" ht="13.5" customHeight="1">
      <c r="A32" s="59" t="s">
        <v>54</v>
      </c>
      <c r="B32" s="60"/>
      <c r="C32" s="60"/>
      <c r="D32" s="60"/>
      <c r="E32" s="60"/>
      <c r="F32" s="60"/>
      <c r="G32" s="60"/>
      <c r="H32" s="60"/>
      <c r="I32" s="58"/>
      <c r="J32" s="29"/>
      <c r="K32" s="29"/>
      <c r="L32" s="29"/>
      <c r="M32" s="29"/>
      <c r="N32" s="27"/>
    </row>
    <row r="33" spans="1:14" s="25" customFormat="1" ht="12" customHeight="1">
      <c r="A33" s="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4"/>
    </row>
  </sheetData>
  <mergeCells count="9">
    <mergeCell ref="A1:I1"/>
    <mergeCell ref="A24:H24"/>
    <mergeCell ref="A25:H25"/>
    <mergeCell ref="A26:H26"/>
    <mergeCell ref="A27:H27"/>
    <mergeCell ref="A31:H31"/>
    <mergeCell ref="A29:H29"/>
    <mergeCell ref="A32:I32"/>
    <mergeCell ref="A30:L30"/>
  </mergeCells>
  <printOptions/>
  <pageMargins left="0.5" right="0.5" top="0.5" bottom="0.5" header="0.25" footer="0.25"/>
  <pageSetup fitToHeight="1" fitToWidth="1" horizontalDpi="300" verticalDpi="300" orientation="landscape" scale="69" r:id="rId1"/>
  <headerFooter alignWithMargins="0">
    <oddFooter>&amp;L&amp;D&amp;RNTS 2002, NHTSA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2003-12-20T17:19:04Z</cp:lastPrinted>
  <dcterms:created xsi:type="dcterms:W3CDTF">1999-02-11T13:32:50Z</dcterms:created>
  <dcterms:modified xsi:type="dcterms:W3CDTF">2004-03-02T16:14:08Z</dcterms:modified>
  <cp:category/>
  <cp:version/>
  <cp:contentType/>
  <cp:contentStatus/>
</cp:coreProperties>
</file>