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5" windowWidth="8175" windowHeight="5430" activeTab="0"/>
  </bookViews>
  <sheets>
    <sheet name="1-51" sheetId="1" r:id="rId1"/>
    <sheet name="Sheet1" sheetId="2" r:id="rId2"/>
  </sheets>
  <externalReferences>
    <externalReference r:id="rId5"/>
  </externalReferences>
  <definedNames>
    <definedName name="Eno_TM">'[1]1997  Table 1a Modified'!#REF!</definedName>
    <definedName name="Eno_Tons">'[1]1997  Table 1a Modified'!#REF!</definedName>
    <definedName name="_xlnm.Print_Area" localSheetId="0">'1-51'!$A$1:$I$62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<sst xmlns="http://schemas.openxmlformats.org/spreadsheetml/2006/main" count="226" uniqueCount="78">
  <si>
    <t>Rank</t>
  </si>
  <si>
    <t>All ports</t>
  </si>
  <si>
    <t>South Louisiana, LA</t>
  </si>
  <si>
    <t>Houston, TX</t>
  </si>
  <si>
    <t>New York, NY and NJ</t>
  </si>
  <si>
    <t>Corpus Christi, TX</t>
  </si>
  <si>
    <t>Baton Rouge, LA</t>
  </si>
  <si>
    <t>Valdez, AK</t>
  </si>
  <si>
    <t>Long Beach, CA</t>
  </si>
  <si>
    <t>Texas City, TX</t>
  </si>
  <si>
    <t>Tampa, FL</t>
  </si>
  <si>
    <t>Pittsburgh, PA</t>
  </si>
  <si>
    <t>Lake Charles, LA</t>
  </si>
  <si>
    <t>Mobile, AL</t>
  </si>
  <si>
    <t>Beaumont, TX</t>
  </si>
  <si>
    <t>Norfolk Harbor, VA</t>
  </si>
  <si>
    <t>Philadelphia, PA</t>
  </si>
  <si>
    <t>Los Angeles, CA</t>
  </si>
  <si>
    <t>Baltimore, MD</t>
  </si>
  <si>
    <t>Port Arthur, TX</t>
  </si>
  <si>
    <t>Pascagoula, MS</t>
  </si>
  <si>
    <t>Portland, OR</t>
  </si>
  <si>
    <t>Seattle, WA</t>
  </si>
  <si>
    <t>Freeport, TX</t>
  </si>
  <si>
    <t>Chicago, IL</t>
  </si>
  <si>
    <t>Paulsboro, NJ</t>
  </si>
  <si>
    <t>Richmond, CA</t>
  </si>
  <si>
    <t>Marcus Hook, PA</t>
  </si>
  <si>
    <t>Boston, MA</t>
  </si>
  <si>
    <t>Tacoma, WA</t>
  </si>
  <si>
    <t>Port Everglades, FL</t>
  </si>
  <si>
    <t>Jacksonville, FL</t>
  </si>
  <si>
    <t>Detroit, MI</t>
  </si>
  <si>
    <t>Cleveland, OH</t>
  </si>
  <si>
    <t>Memphis, TN</t>
  </si>
  <si>
    <t>Savannah, GA</t>
  </si>
  <si>
    <t>Charleston, SC</t>
  </si>
  <si>
    <t>Indiana Harbor, IN</t>
  </si>
  <si>
    <t>Portland, ME</t>
  </si>
  <si>
    <t>San Juan, PR</t>
  </si>
  <si>
    <t>Cincinnati, OH</t>
  </si>
  <si>
    <t>Honolulu, HI</t>
  </si>
  <si>
    <t>Anacortes, WA</t>
  </si>
  <si>
    <r>
      <t>a</t>
    </r>
    <r>
      <rPr>
        <sz val="9"/>
        <rFont val="Arial"/>
        <family val="2"/>
      </rPr>
      <t xml:space="preserve"> Tonnage totals include both domestic and foreign waterborne trade.</t>
    </r>
  </si>
  <si>
    <t>Total top 50</t>
  </si>
  <si>
    <t>Total tons  (Millions)</t>
  </si>
  <si>
    <t>Plaquemines, LA</t>
  </si>
  <si>
    <t>Oakland, CA</t>
  </si>
  <si>
    <t>Duluth-Superior, MN-WI</t>
  </si>
  <si>
    <t>Huntington, WV-KY-OH</t>
  </si>
  <si>
    <t>St. Louis, MO-IL</t>
  </si>
  <si>
    <t>Total tons (Millions)</t>
  </si>
  <si>
    <t>New Orleans, LA</t>
  </si>
  <si>
    <t>Numbers may not add to totals due to rounding.</t>
  </si>
  <si>
    <r>
      <t>Table 1-51:  Tonnage of Top 50 U.S. Water Ports, Ranked by Total Tons</t>
    </r>
    <r>
      <rPr>
        <b/>
        <vertAlign val="superscript"/>
        <sz val="12"/>
        <rFont val="Arial"/>
        <family val="2"/>
      </rPr>
      <t>a</t>
    </r>
  </si>
  <si>
    <t>Matagorda Ship Channel, TX</t>
  </si>
  <si>
    <t>Ports</t>
  </si>
  <si>
    <r>
      <t xml:space="preserve">U.S. Army Corps of Engineers, </t>
    </r>
    <r>
      <rPr>
        <i/>
        <sz val="9"/>
        <rFont val="Arial"/>
        <family val="2"/>
      </rPr>
      <t xml:space="preserve">Waterborne Commerce of the United States, Part 5, National Summaries </t>
    </r>
    <r>
      <rPr>
        <sz val="9"/>
        <rFont val="Arial"/>
        <family val="2"/>
      </rPr>
      <t xml:space="preserve">(New Orleans, LA: Annual issues), tables 1-1 and 5-2. </t>
    </r>
  </si>
  <si>
    <t>SOURCE</t>
  </si>
  <si>
    <t>Newport News, VA</t>
  </si>
  <si>
    <t>NOTE</t>
  </si>
  <si>
    <t>2005</t>
  </si>
  <si>
    <t>Presque Isle, MI</t>
  </si>
  <si>
    <t>Huntington - Tristate</t>
  </si>
  <si>
    <t>Plaquemines, LA, Port of</t>
  </si>
  <si>
    <t>Duluth-Superior, MN and WI</t>
  </si>
  <si>
    <t>St. Louis, MO and IL</t>
  </si>
  <si>
    <t>Two Harbors, MN</t>
  </si>
  <si>
    <t>Toledo, OH</t>
  </si>
  <si>
    <t>Short tons</t>
  </si>
  <si>
    <t>2005 ranks</t>
  </si>
  <si>
    <t>2005 tons</t>
  </si>
  <si>
    <t>1995 rank</t>
  </si>
  <si>
    <t>1995 tons</t>
  </si>
  <si>
    <t>2006</t>
  </si>
  <si>
    <t>1996</t>
  </si>
  <si>
    <t>Percent change 2005-2006</t>
  </si>
  <si>
    <t>Percent change 1996-2006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</si>
</sst>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0.0"/>
    <numFmt numFmtId="168" formatCode="0.0%"/>
    <numFmt numFmtId="169" formatCode="&quot;(R)&quot;\ #,##0.0;&quot;(R) -&quot;#,##0.0;&quot;(R) &quot;\ 0.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21" applyNumberFormat="1" applyFont="1" applyFill="1" applyBorder="1" applyAlignment="1">
      <alignment horizontal="right" vertical="center"/>
      <protection/>
    </xf>
    <xf numFmtId="0" fontId="1" fillId="0" borderId="0" xfId="25" applyNumberFormat="1" applyFont="1" applyFill="1" applyBorder="1" applyAlignment="1">
      <alignment horizontal="right"/>
      <protection/>
    </xf>
    <xf numFmtId="3" fontId="0" fillId="0" borderId="0" xfId="21" applyNumberFormat="1" applyFont="1" applyFill="1" applyBorder="1" applyAlignment="1">
      <alignment vertical="center"/>
      <protection/>
    </xf>
    <xf numFmtId="3" fontId="1" fillId="0" borderId="0" xfId="21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horizontal="left"/>
    </xf>
    <xf numFmtId="0" fontId="17" fillId="0" borderId="0" xfId="25" applyNumberFormat="1" applyFont="1" applyFill="1" applyBorder="1" applyAlignment="1">
      <alignment horizontal="right"/>
      <protection/>
    </xf>
    <xf numFmtId="166" fontId="18" fillId="0" borderId="0" xfId="21" applyNumberFormat="1" applyFont="1" applyFill="1" applyBorder="1" applyAlignment="1">
      <alignment horizontal="right" vertical="center"/>
      <protection/>
    </xf>
    <xf numFmtId="49" fontId="19" fillId="0" borderId="0" xfId="40" applyFont="1" applyFill="1" applyBorder="1">
      <alignment horizontal="left" vertical="center"/>
      <protection/>
    </xf>
    <xf numFmtId="0" fontId="20" fillId="0" borderId="0" xfId="40" applyNumberFormat="1" applyFont="1" applyFill="1" applyBorder="1">
      <alignment horizontal="left" vertical="center"/>
      <protection/>
    </xf>
    <xf numFmtId="166" fontId="20" fillId="0" borderId="0" xfId="21" applyNumberFormat="1" applyFont="1" applyFill="1" applyBorder="1" applyAlignment="1">
      <alignment horizontal="right" vertical="center"/>
      <protection/>
    </xf>
    <xf numFmtId="0" fontId="14" fillId="0" borderId="0" xfId="0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7" fillId="0" borderId="5" xfId="0" applyFont="1" applyFill="1" applyBorder="1" applyAlignment="1">
      <alignment/>
    </xf>
    <xf numFmtId="166" fontId="17" fillId="0" borderId="0" xfId="0" applyNumberFormat="1" applyFont="1" applyFill="1" applyBorder="1" applyAlignment="1">
      <alignment/>
    </xf>
    <xf numFmtId="166" fontId="18" fillId="0" borderId="6" xfId="21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166" fontId="17" fillId="0" borderId="0" xfId="21" applyNumberFormat="1" applyFont="1" applyFill="1" applyBorder="1" applyAlignment="1">
      <alignment horizontal="right" vertical="center"/>
      <protection/>
    </xf>
    <xf numFmtId="167" fontId="17" fillId="0" borderId="0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49" fontId="17" fillId="0" borderId="0" xfId="40" applyFont="1" applyFill="1" applyBorder="1">
      <alignment horizontal="left" vertical="center"/>
      <protection/>
    </xf>
    <xf numFmtId="168" fontId="17" fillId="0" borderId="0" xfId="0" applyNumberFormat="1" applyFont="1" applyFill="1" applyBorder="1" applyAlignment="1">
      <alignment/>
    </xf>
    <xf numFmtId="166" fontId="18" fillId="0" borderId="8" xfId="21" applyNumberFormat="1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166" fontId="17" fillId="0" borderId="0" xfId="0" applyNumberFormat="1" applyFont="1" applyFill="1" applyAlignment="1">
      <alignment/>
    </xf>
    <xf numFmtId="49" fontId="18" fillId="0" borderId="0" xfId="40" applyFont="1" applyFill="1" applyBorder="1">
      <alignment horizontal="left" vertical="center"/>
      <protection/>
    </xf>
    <xf numFmtId="49" fontId="18" fillId="0" borderId="7" xfId="40" applyFont="1" applyFill="1" applyBorder="1">
      <alignment horizontal="left" vertical="center"/>
      <protection/>
    </xf>
    <xf numFmtId="0" fontId="17" fillId="0" borderId="0" xfId="0" applyFont="1" applyFill="1" applyBorder="1" applyAlignment="1">
      <alignment/>
    </xf>
    <xf numFmtId="3" fontId="17" fillId="0" borderId="8" xfId="0" applyNumberFormat="1" applyFont="1" applyFill="1" applyBorder="1" applyAlignment="1">
      <alignment/>
    </xf>
    <xf numFmtId="166" fontId="17" fillId="0" borderId="9" xfId="0" applyNumberFormat="1" applyFont="1" applyFill="1" applyBorder="1" applyAlignment="1">
      <alignment/>
    </xf>
    <xf numFmtId="166" fontId="17" fillId="0" borderId="9" xfId="21" applyNumberFormat="1" applyFont="1" applyFill="1" applyBorder="1" applyAlignment="1">
      <alignment horizontal="right" vertical="center"/>
      <protection/>
    </xf>
    <xf numFmtId="168" fontId="17" fillId="0" borderId="8" xfId="33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25" applyNumberFormat="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 horizontal="right"/>
    </xf>
    <xf numFmtId="167" fontId="17" fillId="0" borderId="9" xfId="0" applyNumberFormat="1" applyFont="1" applyFill="1" applyBorder="1" applyAlignment="1">
      <alignment/>
    </xf>
    <xf numFmtId="166" fontId="18" fillId="0" borderId="9" xfId="21" applyNumberFormat="1" applyFont="1" applyFill="1" applyBorder="1" applyAlignment="1">
      <alignment horizontal="right" vertical="center"/>
      <protection/>
    </xf>
    <xf numFmtId="168" fontId="18" fillId="0" borderId="0" xfId="0" applyNumberFormat="1" applyFont="1" applyFill="1" applyBorder="1" applyAlignment="1">
      <alignment/>
    </xf>
    <xf numFmtId="168" fontId="18" fillId="0" borderId="8" xfId="33" applyNumberFormat="1" applyFont="1" applyFill="1" applyBorder="1" applyAlignment="1">
      <alignment/>
    </xf>
    <xf numFmtId="166" fontId="18" fillId="0" borderId="10" xfId="21" applyNumberFormat="1" applyFont="1" applyFill="1" applyBorder="1" applyAlignment="1">
      <alignment horizontal="right" vertical="center"/>
      <protection/>
    </xf>
    <xf numFmtId="168" fontId="18" fillId="0" borderId="11" xfId="0" applyNumberFormat="1" applyFont="1" applyFill="1" applyBorder="1" applyAlignment="1">
      <alignment/>
    </xf>
    <xf numFmtId="168" fontId="18" fillId="0" borderId="6" xfId="33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40" applyFont="1" applyFill="1" applyBorder="1" applyAlignment="1">
      <alignment horizontal="left" vertical="center" indent="2"/>
      <protection/>
    </xf>
    <xf numFmtId="0" fontId="17" fillId="0" borderId="0" xfId="0" applyFont="1" applyFill="1" applyBorder="1" applyAlignment="1">
      <alignment horizontal="left" indent="2"/>
    </xf>
    <xf numFmtId="0" fontId="15" fillId="0" borderId="7" xfId="50" applyFont="1" applyFill="1" applyBorder="1" applyAlignment="1">
      <alignment horizontal="left" wrapText="1"/>
      <protection/>
    </xf>
    <xf numFmtId="0" fontId="0" fillId="0" borderId="7" xfId="0" applyFill="1" applyBorder="1" applyAlignment="1">
      <alignment horizontal="left" wrapText="1"/>
    </xf>
    <xf numFmtId="0" fontId="14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19" fillId="0" borderId="12" xfId="40" applyFont="1" applyFill="1" applyBorder="1" applyAlignment="1">
      <alignment wrapText="1"/>
      <protection/>
    </xf>
    <xf numFmtId="0" fontId="0" fillId="0" borderId="12" xfId="0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18" fillId="0" borderId="13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horizontal="center" wrapText="1"/>
    </xf>
    <xf numFmtId="49" fontId="18" fillId="0" borderId="17" xfId="30" applyNumberFormat="1" applyFont="1" applyFill="1" applyBorder="1" applyAlignment="1">
      <alignment horizontal="center" wrapText="1"/>
      <protection/>
    </xf>
    <xf numFmtId="49" fontId="18" fillId="0" borderId="18" xfId="30" applyNumberFormat="1" applyFont="1" applyFill="1" applyBorder="1" applyAlignment="1">
      <alignment horizontal="center" wrapText="1"/>
      <protection/>
    </xf>
    <xf numFmtId="49" fontId="18" fillId="0" borderId="3" xfId="30" applyNumberFormat="1" applyFont="1" applyFill="1" applyBorder="1" applyAlignment="1">
      <alignment horizontal="center" wrapText="1"/>
      <protection/>
    </xf>
    <xf numFmtId="49" fontId="18" fillId="0" borderId="19" xfId="30" applyNumberFormat="1" applyFont="1" applyFill="1" applyBorder="1" applyAlignment="1">
      <alignment horizontal="center" wrapText="1"/>
      <protection/>
    </xf>
    <xf numFmtId="49" fontId="18" fillId="0" borderId="18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 wrapText="1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7.57421875" style="2" customWidth="1"/>
    <col min="2" max="2" width="8.7109375" style="26" customWidth="1"/>
    <col min="3" max="3" width="11.00390625" style="26" customWidth="1"/>
    <col min="4" max="4" width="8.7109375" style="26" customWidth="1"/>
    <col min="5" max="5" width="11.00390625" style="26" customWidth="1"/>
    <col min="6" max="6" width="8.7109375" style="2" customWidth="1"/>
    <col min="7" max="7" width="11.00390625" style="1" customWidth="1"/>
    <col min="8" max="9" width="10.00390625" style="2" customWidth="1"/>
    <col min="10" max="16384" width="9.140625" style="2" customWidth="1"/>
  </cols>
  <sheetData>
    <row r="1" spans="1:9" s="3" customFormat="1" ht="18.75" customHeight="1" thickBot="1">
      <c r="A1" s="61" t="s">
        <v>54</v>
      </c>
      <c r="B1" s="62"/>
      <c r="C1" s="62"/>
      <c r="D1" s="62"/>
      <c r="E1" s="62"/>
      <c r="F1" s="62"/>
      <c r="G1" s="62"/>
      <c r="H1" s="62"/>
      <c r="I1" s="62"/>
    </row>
    <row r="2" spans="1:9" ht="15" customHeight="1">
      <c r="A2" s="20"/>
      <c r="B2" s="69" t="s">
        <v>74</v>
      </c>
      <c r="C2" s="70"/>
      <c r="D2" s="71" t="s">
        <v>61</v>
      </c>
      <c r="E2" s="72"/>
      <c r="F2" s="71" t="s">
        <v>75</v>
      </c>
      <c r="G2" s="72"/>
      <c r="H2" s="73" t="s">
        <v>76</v>
      </c>
      <c r="I2" s="74" t="s">
        <v>77</v>
      </c>
    </row>
    <row r="3" spans="1:9" s="18" customFormat="1" ht="33.75" customHeight="1">
      <c r="A3" s="36" t="s">
        <v>56</v>
      </c>
      <c r="B3" s="75" t="s">
        <v>0</v>
      </c>
      <c r="C3" s="76" t="s">
        <v>51</v>
      </c>
      <c r="D3" s="75" t="s">
        <v>0</v>
      </c>
      <c r="E3" s="76" t="s">
        <v>45</v>
      </c>
      <c r="F3" s="77" t="s">
        <v>0</v>
      </c>
      <c r="G3" s="78" t="s">
        <v>45</v>
      </c>
      <c r="H3" s="79"/>
      <c r="I3" s="80"/>
    </row>
    <row r="4" spans="1:11" ht="16.5">
      <c r="A4" s="40" t="s">
        <v>2</v>
      </c>
      <c r="B4" s="41">
        <v>1</v>
      </c>
      <c r="C4" s="42">
        <v>225.489499</v>
      </c>
      <c r="D4" s="41">
        <v>1</v>
      </c>
      <c r="E4" s="42">
        <v>212.245241</v>
      </c>
      <c r="F4" s="9">
        <v>1</v>
      </c>
      <c r="G4" s="43">
        <v>189.814564</v>
      </c>
      <c r="H4" s="32">
        <f>(C4-E4)/E4</f>
        <v>0.06240073010635844</v>
      </c>
      <c r="I4" s="44">
        <f>(C4-G4)/G4</f>
        <v>0.18794624737014387</v>
      </c>
      <c r="J4" s="5"/>
      <c r="K4" s="6"/>
    </row>
    <row r="5" spans="1:11" ht="16.5">
      <c r="A5" s="40" t="s">
        <v>3</v>
      </c>
      <c r="B5" s="41">
        <v>2</v>
      </c>
      <c r="C5" s="42">
        <v>222.14675</v>
      </c>
      <c r="D5" s="41">
        <v>2</v>
      </c>
      <c r="E5" s="42">
        <v>211.665685</v>
      </c>
      <c r="F5" s="9">
        <v>2</v>
      </c>
      <c r="G5" s="43">
        <v>148.182876</v>
      </c>
      <c r="H5" s="32">
        <f aca="true" t="shared" si="0" ref="H5:H35">(C5-E5)/E5</f>
        <v>0.049517072169728414</v>
      </c>
      <c r="I5" s="44">
        <f aca="true" t="shared" si="1" ref="I5:I35">(C5-G5)/G5</f>
        <v>0.4991391447956511</v>
      </c>
      <c r="J5" s="5"/>
      <c r="K5" s="6"/>
    </row>
    <row r="6" spans="1:11" ht="16.5">
      <c r="A6" s="40" t="s">
        <v>4</v>
      </c>
      <c r="B6" s="41">
        <v>3</v>
      </c>
      <c r="C6" s="42">
        <v>157.630099</v>
      </c>
      <c r="D6" s="41">
        <v>3</v>
      </c>
      <c r="E6" s="42">
        <v>152.131674</v>
      </c>
      <c r="F6" s="9">
        <v>3</v>
      </c>
      <c r="G6" s="43">
        <v>131.601244</v>
      </c>
      <c r="H6" s="32">
        <f t="shared" si="0"/>
        <v>0.036142539258458416</v>
      </c>
      <c r="I6" s="44">
        <f t="shared" si="1"/>
        <v>0.19778578232892685</v>
      </c>
      <c r="J6" s="5"/>
      <c r="K6" s="6"/>
    </row>
    <row r="7" spans="1:11" ht="16.5">
      <c r="A7" s="31" t="s">
        <v>8</v>
      </c>
      <c r="B7" s="41">
        <v>4</v>
      </c>
      <c r="C7" s="42">
        <v>84.393795</v>
      </c>
      <c r="D7" s="41">
        <v>5</v>
      </c>
      <c r="E7" s="42">
        <v>79.85771</v>
      </c>
      <c r="F7" s="9">
        <v>9</v>
      </c>
      <c r="G7" s="43">
        <v>58.395243</v>
      </c>
      <c r="H7" s="32">
        <f t="shared" si="0"/>
        <v>0.05680209212109889</v>
      </c>
      <c r="I7" s="44">
        <f t="shared" si="1"/>
        <v>0.445216950291653</v>
      </c>
      <c r="J7" s="5"/>
      <c r="K7" s="6"/>
    </row>
    <row r="8" spans="1:11" ht="16.5">
      <c r="A8" s="40" t="s">
        <v>14</v>
      </c>
      <c r="B8" s="41">
        <v>5</v>
      </c>
      <c r="C8" s="42">
        <v>79.485704</v>
      </c>
      <c r="D8" s="41">
        <v>6</v>
      </c>
      <c r="E8" s="42">
        <v>78.88668</v>
      </c>
      <c r="F8" s="9">
        <v>21</v>
      </c>
      <c r="G8" s="43">
        <v>35.705109</v>
      </c>
      <c r="H8" s="32">
        <f t="shared" si="0"/>
        <v>0.007593474589119482</v>
      </c>
      <c r="I8" s="44">
        <f t="shared" si="1"/>
        <v>1.22617172237172</v>
      </c>
      <c r="K8" s="6"/>
    </row>
    <row r="9" spans="1:11" ht="16.5">
      <c r="A9" s="45" t="s">
        <v>5</v>
      </c>
      <c r="B9" s="41">
        <v>6</v>
      </c>
      <c r="C9" s="42">
        <v>77.557478</v>
      </c>
      <c r="D9" s="41">
        <v>7</v>
      </c>
      <c r="E9" s="42">
        <v>77.646945</v>
      </c>
      <c r="F9" s="9">
        <v>6</v>
      </c>
      <c r="G9" s="43">
        <v>80.460088</v>
      </c>
      <c r="H9" s="32">
        <f t="shared" si="0"/>
        <v>-0.0011522282042133027</v>
      </c>
      <c r="I9" s="44">
        <f t="shared" si="1"/>
        <v>-0.036075153186509015</v>
      </c>
      <c r="J9" s="5"/>
      <c r="K9" s="6"/>
    </row>
    <row r="10" spans="1:11" ht="16.5">
      <c r="A10" s="40" t="s">
        <v>63</v>
      </c>
      <c r="B10" s="41">
        <v>7</v>
      </c>
      <c r="C10" s="42">
        <v>77.157809</v>
      </c>
      <c r="D10" s="41">
        <v>4</v>
      </c>
      <c r="E10" s="42">
        <v>83.888903</v>
      </c>
      <c r="F10" s="9">
        <v>26</v>
      </c>
      <c r="G10" s="43">
        <v>27.478215</v>
      </c>
      <c r="H10" s="32">
        <f t="shared" si="0"/>
        <v>-0.08023819312549597</v>
      </c>
      <c r="I10" s="44">
        <f t="shared" si="1"/>
        <v>1.8079629262672268</v>
      </c>
      <c r="J10" s="5"/>
      <c r="K10" s="6"/>
    </row>
    <row r="11" spans="1:11" ht="16.5">
      <c r="A11" s="40" t="s">
        <v>52</v>
      </c>
      <c r="B11" s="41">
        <v>8</v>
      </c>
      <c r="C11" s="42">
        <v>76.901327</v>
      </c>
      <c r="D11" s="41">
        <v>8</v>
      </c>
      <c r="E11" s="42">
        <v>65.875811</v>
      </c>
      <c r="F11" s="9">
        <v>4</v>
      </c>
      <c r="G11" s="43">
        <v>83.72647</v>
      </c>
      <c r="H11" s="32">
        <f t="shared" si="0"/>
        <v>0.16736820135694416</v>
      </c>
      <c r="I11" s="44">
        <f t="shared" si="1"/>
        <v>-0.08151714744452991</v>
      </c>
      <c r="J11" s="5"/>
      <c r="K11" s="6"/>
    </row>
    <row r="12" spans="1:11" ht="16.5">
      <c r="A12" s="40" t="s">
        <v>17</v>
      </c>
      <c r="B12" s="41">
        <v>9</v>
      </c>
      <c r="C12" s="42">
        <v>65.978238</v>
      </c>
      <c r="D12" s="41">
        <v>12</v>
      </c>
      <c r="E12" s="42">
        <v>54.894373</v>
      </c>
      <c r="F12" s="9">
        <v>16</v>
      </c>
      <c r="G12" s="43">
        <v>45.689232</v>
      </c>
      <c r="H12" s="32">
        <f t="shared" si="0"/>
        <v>0.20191258947433469</v>
      </c>
      <c r="I12" s="44">
        <f t="shared" si="1"/>
        <v>0.4440653762794702</v>
      </c>
      <c r="J12" s="5"/>
      <c r="K12" s="6"/>
    </row>
    <row r="13" spans="1:11" ht="16.5">
      <c r="A13" s="40" t="s">
        <v>13</v>
      </c>
      <c r="B13" s="41">
        <v>10</v>
      </c>
      <c r="C13" s="42">
        <v>59.832197</v>
      </c>
      <c r="D13" s="41">
        <v>11</v>
      </c>
      <c r="E13" s="42">
        <v>57.664833</v>
      </c>
      <c r="F13" s="9">
        <v>12</v>
      </c>
      <c r="G13" s="43">
        <v>50.863944</v>
      </c>
      <c r="H13" s="32">
        <f t="shared" si="0"/>
        <v>0.037585541954140385</v>
      </c>
      <c r="I13" s="44">
        <f t="shared" si="1"/>
        <v>0.17631847424179306</v>
      </c>
      <c r="J13" s="5"/>
      <c r="K13" s="6"/>
    </row>
    <row r="14" spans="1:11" ht="16.5">
      <c r="A14" s="40" t="s">
        <v>12</v>
      </c>
      <c r="B14" s="41">
        <v>11</v>
      </c>
      <c r="C14" s="42">
        <v>58.409526</v>
      </c>
      <c r="D14" s="41">
        <v>13</v>
      </c>
      <c r="E14" s="42">
        <v>52.724998</v>
      </c>
      <c r="F14" s="9">
        <v>15</v>
      </c>
      <c r="G14" s="43">
        <v>49.096325</v>
      </c>
      <c r="H14" s="32">
        <f t="shared" si="0"/>
        <v>0.10781466506646431</v>
      </c>
      <c r="I14" s="44">
        <f t="shared" si="1"/>
        <v>0.1896924260624395</v>
      </c>
      <c r="K14" s="6"/>
    </row>
    <row r="15" spans="1:11" ht="16.5">
      <c r="A15" s="40" t="s">
        <v>6</v>
      </c>
      <c r="B15" s="41">
        <v>12</v>
      </c>
      <c r="C15" s="42">
        <v>56.343435</v>
      </c>
      <c r="D15" s="41">
        <v>9</v>
      </c>
      <c r="E15" s="42">
        <v>59.293661</v>
      </c>
      <c r="F15" s="9">
        <v>5</v>
      </c>
      <c r="G15" s="43">
        <v>81.009253</v>
      </c>
      <c r="H15" s="32">
        <f t="shared" si="0"/>
        <v>-0.049756178826603416</v>
      </c>
      <c r="I15" s="44">
        <f t="shared" si="1"/>
        <v>-0.30448148929357494</v>
      </c>
      <c r="J15" s="5"/>
      <c r="K15" s="6"/>
    </row>
    <row r="16" spans="1:11" ht="16.5">
      <c r="A16" s="40" t="s">
        <v>64</v>
      </c>
      <c r="B16" s="41">
        <v>13</v>
      </c>
      <c r="C16" s="42">
        <v>55.89023</v>
      </c>
      <c r="D16" s="41">
        <v>15</v>
      </c>
      <c r="E16" s="42">
        <v>47.871813</v>
      </c>
      <c r="F16" s="9">
        <v>8</v>
      </c>
      <c r="G16" s="43">
        <v>66.910237</v>
      </c>
      <c r="H16" s="32">
        <f t="shared" si="0"/>
        <v>0.16749766715540937</v>
      </c>
      <c r="I16" s="44">
        <f t="shared" si="1"/>
        <v>-0.1646983704451681</v>
      </c>
      <c r="J16" s="5"/>
      <c r="K16" s="6"/>
    </row>
    <row r="17" spans="1:11" ht="16.5">
      <c r="A17" s="40" t="s">
        <v>9</v>
      </c>
      <c r="B17" s="41">
        <v>14</v>
      </c>
      <c r="C17" s="42">
        <v>48.875403</v>
      </c>
      <c r="D17" s="41">
        <v>10</v>
      </c>
      <c r="E17" s="42">
        <v>57.839378</v>
      </c>
      <c r="F17" s="9">
        <v>10</v>
      </c>
      <c r="G17" s="43">
        <v>56.393758</v>
      </c>
      <c r="H17" s="32">
        <f t="shared" si="0"/>
        <v>-0.1549804875149246</v>
      </c>
      <c r="I17" s="44">
        <f t="shared" si="1"/>
        <v>-0.133318921572845</v>
      </c>
      <c r="K17" s="6"/>
    </row>
    <row r="18" spans="1:11" ht="16.5">
      <c r="A18" s="40" t="s">
        <v>65</v>
      </c>
      <c r="B18" s="41">
        <v>15</v>
      </c>
      <c r="C18" s="42">
        <v>46.973569</v>
      </c>
      <c r="D18" s="41">
        <v>16</v>
      </c>
      <c r="E18" s="42">
        <v>44.721871</v>
      </c>
      <c r="F18" s="9">
        <v>19</v>
      </c>
      <c r="G18" s="43">
        <v>41.398293</v>
      </c>
      <c r="H18" s="32">
        <f t="shared" si="0"/>
        <v>0.05034892211911254</v>
      </c>
      <c r="I18" s="44">
        <f t="shared" si="1"/>
        <v>0.13467405528049176</v>
      </c>
      <c r="J18" s="5"/>
      <c r="K18" s="6"/>
    </row>
    <row r="19" spans="1:11" ht="16.5">
      <c r="A19" s="40" t="s">
        <v>10</v>
      </c>
      <c r="B19" s="41">
        <v>16</v>
      </c>
      <c r="C19" s="42">
        <v>46.230948</v>
      </c>
      <c r="D19" s="41">
        <v>14</v>
      </c>
      <c r="E19" s="42">
        <v>49.173959</v>
      </c>
      <c r="F19" s="9">
        <v>13</v>
      </c>
      <c r="G19" s="43">
        <v>49.292651</v>
      </c>
      <c r="H19" s="32">
        <f t="shared" si="0"/>
        <v>-0.05984897412876611</v>
      </c>
      <c r="I19" s="44">
        <f t="shared" si="1"/>
        <v>-0.06211276808788396</v>
      </c>
      <c r="J19" s="5"/>
      <c r="K19" s="6"/>
    </row>
    <row r="20" spans="1:11" ht="16.5">
      <c r="A20" s="40" t="s">
        <v>18</v>
      </c>
      <c r="B20" s="41">
        <v>17</v>
      </c>
      <c r="C20" s="42">
        <v>42.439383</v>
      </c>
      <c r="D20" s="41">
        <v>18</v>
      </c>
      <c r="E20" s="42">
        <v>44.112798</v>
      </c>
      <c r="F20" s="9">
        <v>17</v>
      </c>
      <c r="G20" s="43">
        <v>43.552356</v>
      </c>
      <c r="H20" s="32">
        <f t="shared" si="0"/>
        <v>-0.037934909501773126</v>
      </c>
      <c r="I20" s="44">
        <f t="shared" si="1"/>
        <v>-0.025554828767472504</v>
      </c>
      <c r="J20" s="5"/>
      <c r="K20" s="6"/>
    </row>
    <row r="21" spans="1:11" ht="16.5">
      <c r="A21" s="40" t="s">
        <v>11</v>
      </c>
      <c r="B21" s="41">
        <v>18</v>
      </c>
      <c r="C21" s="42">
        <v>41.982227</v>
      </c>
      <c r="D21" s="41">
        <v>19</v>
      </c>
      <c r="E21" s="42">
        <v>43.624268</v>
      </c>
      <c r="F21" s="9">
        <v>11</v>
      </c>
      <c r="G21" s="43">
        <v>50.874367</v>
      </c>
      <c r="H21" s="32">
        <f t="shared" si="0"/>
        <v>-0.037640539893987426</v>
      </c>
      <c r="I21" s="44">
        <f t="shared" si="1"/>
        <v>-0.17478625336016462</v>
      </c>
      <c r="J21" s="5"/>
      <c r="K21" s="6"/>
    </row>
    <row r="22" spans="1:11" ht="16.5">
      <c r="A22" s="40" t="s">
        <v>25</v>
      </c>
      <c r="B22" s="41">
        <v>19</v>
      </c>
      <c r="C22" s="42">
        <v>39.244425</v>
      </c>
      <c r="D22" s="41">
        <v>23</v>
      </c>
      <c r="E22" s="42">
        <v>32.071989</v>
      </c>
      <c r="F22" s="9">
        <v>27</v>
      </c>
      <c r="G22" s="43">
        <v>25.038524</v>
      </c>
      <c r="H22" s="32">
        <f t="shared" si="0"/>
        <v>0.22363552195032235</v>
      </c>
      <c r="I22" s="44">
        <f t="shared" si="1"/>
        <v>0.5673617582250456</v>
      </c>
      <c r="J22" s="5"/>
      <c r="K22" s="6"/>
    </row>
    <row r="23" spans="1:11" ht="16.5">
      <c r="A23" s="40" t="s">
        <v>16</v>
      </c>
      <c r="B23" s="41">
        <v>20</v>
      </c>
      <c r="C23" s="42">
        <v>38.597178</v>
      </c>
      <c r="D23" s="41">
        <v>20</v>
      </c>
      <c r="E23" s="42">
        <v>39.364692</v>
      </c>
      <c r="F23" s="9">
        <v>18</v>
      </c>
      <c r="G23" s="43">
        <v>41.8822</v>
      </c>
      <c r="H23" s="32">
        <f t="shared" si="0"/>
        <v>-0.019497523313531794</v>
      </c>
      <c r="I23" s="44">
        <f t="shared" si="1"/>
        <v>-0.07843480046415895</v>
      </c>
      <c r="J23" s="5"/>
      <c r="K23" s="6"/>
    </row>
    <row r="24" spans="1:11" ht="16.5">
      <c r="A24" s="40" t="s">
        <v>20</v>
      </c>
      <c r="B24" s="41">
        <v>21</v>
      </c>
      <c r="C24" s="42">
        <v>37.651727</v>
      </c>
      <c r="D24" s="41">
        <v>26</v>
      </c>
      <c r="E24" s="42">
        <v>29.323586</v>
      </c>
      <c r="F24" s="9">
        <v>24</v>
      </c>
      <c r="G24" s="43">
        <v>29.342671</v>
      </c>
      <c r="H24" s="32">
        <f t="shared" si="0"/>
        <v>0.28400827238523974</v>
      </c>
      <c r="I24" s="44">
        <f t="shared" si="1"/>
        <v>0.28317313035340247</v>
      </c>
      <c r="K24" s="6"/>
    </row>
    <row r="25" spans="1:11" ht="16.5">
      <c r="A25" s="31" t="s">
        <v>7</v>
      </c>
      <c r="B25" s="41">
        <v>22</v>
      </c>
      <c r="C25" s="42">
        <v>36.152894</v>
      </c>
      <c r="D25" s="41">
        <v>17</v>
      </c>
      <c r="E25" s="42">
        <v>44.447765</v>
      </c>
      <c r="F25" s="9">
        <v>7</v>
      </c>
      <c r="G25" s="43">
        <v>77.116459</v>
      </c>
      <c r="H25" s="32">
        <f t="shared" si="0"/>
        <v>-0.18662065460434274</v>
      </c>
      <c r="I25" s="44">
        <f t="shared" si="1"/>
        <v>-0.5311909484848105</v>
      </c>
      <c r="J25" s="5"/>
      <c r="K25" s="6"/>
    </row>
    <row r="26" spans="1:11" ht="16.5">
      <c r="A26" s="31" t="s">
        <v>15</v>
      </c>
      <c r="B26" s="41">
        <v>23</v>
      </c>
      <c r="C26" s="42">
        <v>34.248827</v>
      </c>
      <c r="D26" s="41">
        <v>21</v>
      </c>
      <c r="E26" s="42">
        <v>35.281008</v>
      </c>
      <c r="F26" s="46">
        <v>14</v>
      </c>
      <c r="G26" s="43">
        <v>49.260972</v>
      </c>
      <c r="H26" s="32">
        <f t="shared" si="0"/>
        <v>-0.029255995180183098</v>
      </c>
      <c r="I26" s="44">
        <f t="shared" si="1"/>
        <v>-0.3047472347886275</v>
      </c>
      <c r="K26" s="6"/>
    </row>
    <row r="27" spans="1:11" ht="16.5">
      <c r="A27" s="40" t="s">
        <v>35</v>
      </c>
      <c r="B27" s="41">
        <v>24</v>
      </c>
      <c r="C27" s="42">
        <v>33.97104</v>
      </c>
      <c r="D27" s="41">
        <v>25</v>
      </c>
      <c r="E27" s="42">
        <v>30.11435</v>
      </c>
      <c r="F27" s="9">
        <v>36</v>
      </c>
      <c r="G27" s="43">
        <v>17.598389</v>
      </c>
      <c r="H27" s="32">
        <f t="shared" si="0"/>
        <v>0.12806818012010887</v>
      </c>
      <c r="I27" s="44">
        <f t="shared" si="1"/>
        <v>0.9303494200520287</v>
      </c>
      <c r="J27" s="5"/>
      <c r="K27" s="6"/>
    </row>
    <row r="28" spans="1:11" ht="16.5">
      <c r="A28" s="40" t="s">
        <v>23</v>
      </c>
      <c r="B28" s="41">
        <v>25</v>
      </c>
      <c r="C28" s="42">
        <v>32.146579</v>
      </c>
      <c r="D28" s="41">
        <v>22</v>
      </c>
      <c r="E28" s="42">
        <v>33.601511</v>
      </c>
      <c r="F28" s="9">
        <v>29</v>
      </c>
      <c r="G28" s="43">
        <v>24.570954</v>
      </c>
      <c r="H28" s="32">
        <f t="shared" si="0"/>
        <v>-0.043299600425707026</v>
      </c>
      <c r="I28" s="44">
        <f t="shared" si="1"/>
        <v>0.30831627457362876</v>
      </c>
      <c r="J28" s="5"/>
      <c r="K28" s="6"/>
    </row>
    <row r="29" spans="1:11" ht="16.5">
      <c r="A29" s="40" t="s">
        <v>66</v>
      </c>
      <c r="B29" s="41">
        <v>26</v>
      </c>
      <c r="C29" s="42">
        <v>31.317323</v>
      </c>
      <c r="D29" s="41">
        <v>24</v>
      </c>
      <c r="E29" s="42">
        <v>30.346537</v>
      </c>
      <c r="F29" s="9">
        <v>22</v>
      </c>
      <c r="G29" s="43">
        <v>30.161905</v>
      </c>
      <c r="H29" s="32">
        <f t="shared" si="0"/>
        <v>0.03199000927189803</v>
      </c>
      <c r="I29" s="44">
        <f t="shared" si="1"/>
        <v>0.038307195782229186</v>
      </c>
      <c r="J29" s="5"/>
      <c r="K29" s="6"/>
    </row>
    <row r="30" spans="1:11" ht="16.5">
      <c r="A30" s="31" t="s">
        <v>21</v>
      </c>
      <c r="B30" s="41">
        <v>27</v>
      </c>
      <c r="C30" s="42">
        <v>28.47224</v>
      </c>
      <c r="D30" s="41">
        <v>29</v>
      </c>
      <c r="E30" s="42">
        <v>28.126716</v>
      </c>
      <c r="F30" s="9">
        <v>23</v>
      </c>
      <c r="G30" s="43">
        <v>29.733913</v>
      </c>
      <c r="H30" s="32">
        <f t="shared" si="0"/>
        <v>0.01228454825654019</v>
      </c>
      <c r="I30" s="44">
        <f t="shared" si="1"/>
        <v>-0.04243212119440861</v>
      </c>
      <c r="J30" s="5"/>
      <c r="K30" s="6"/>
    </row>
    <row r="31" spans="1:11" ht="16.5">
      <c r="A31" s="31" t="s">
        <v>19</v>
      </c>
      <c r="B31" s="41">
        <v>28</v>
      </c>
      <c r="C31" s="42">
        <v>28.402512</v>
      </c>
      <c r="D31" s="41">
        <v>31</v>
      </c>
      <c r="E31" s="42">
        <v>26.384712</v>
      </c>
      <c r="F31" s="9">
        <v>20</v>
      </c>
      <c r="G31" s="43">
        <v>37.157786</v>
      </c>
      <c r="H31" s="32">
        <f t="shared" si="0"/>
        <v>0.07647610479886993</v>
      </c>
      <c r="I31" s="44">
        <f t="shared" si="1"/>
        <v>-0.23562421076433349</v>
      </c>
      <c r="K31" s="6"/>
    </row>
    <row r="32" spans="1:11" ht="16.5">
      <c r="A32" s="40" t="s">
        <v>22</v>
      </c>
      <c r="B32" s="41">
        <v>29</v>
      </c>
      <c r="C32" s="42">
        <v>27.973852</v>
      </c>
      <c r="D32" s="41">
        <v>30</v>
      </c>
      <c r="E32" s="42">
        <v>28.081137</v>
      </c>
      <c r="F32" s="9">
        <v>30</v>
      </c>
      <c r="G32" s="43">
        <v>23.546789</v>
      </c>
      <c r="H32" s="32">
        <f t="shared" si="0"/>
        <v>-0.0038205361841294892</v>
      </c>
      <c r="I32" s="44">
        <f t="shared" si="1"/>
        <v>0.18801132502610018</v>
      </c>
      <c r="J32" s="5"/>
      <c r="K32" s="6"/>
    </row>
    <row r="33" spans="1:11" ht="16.5">
      <c r="A33" s="31" t="s">
        <v>36</v>
      </c>
      <c r="B33" s="41">
        <v>30</v>
      </c>
      <c r="C33" s="42">
        <v>26.425233</v>
      </c>
      <c r="D33" s="41">
        <v>33</v>
      </c>
      <c r="E33" s="42">
        <v>25.438931</v>
      </c>
      <c r="F33" s="9">
        <v>51</v>
      </c>
      <c r="G33" s="43">
        <v>11.082558</v>
      </c>
      <c r="H33" s="32">
        <f t="shared" si="0"/>
        <v>0.0387713618940984</v>
      </c>
      <c r="I33" s="44">
        <f t="shared" si="1"/>
        <v>1.3843983491897807</v>
      </c>
      <c r="J33" s="5"/>
      <c r="K33" s="6"/>
    </row>
    <row r="34" spans="1:11" ht="16.5">
      <c r="A34" s="40" t="s">
        <v>29</v>
      </c>
      <c r="B34" s="41">
        <v>31</v>
      </c>
      <c r="C34" s="42">
        <v>26.033143</v>
      </c>
      <c r="D34" s="41">
        <v>28</v>
      </c>
      <c r="E34" s="42">
        <v>28.288564</v>
      </c>
      <c r="F34" s="9">
        <v>32</v>
      </c>
      <c r="G34" s="43">
        <v>21.490783</v>
      </c>
      <c r="H34" s="32">
        <f t="shared" si="0"/>
        <v>-0.07972907355778122</v>
      </c>
      <c r="I34" s="44">
        <f t="shared" si="1"/>
        <v>0.2113631690385594</v>
      </c>
      <c r="J34" s="5"/>
      <c r="K34" s="6"/>
    </row>
    <row r="35" spans="1:11" ht="16.5">
      <c r="A35" s="31" t="s">
        <v>24</v>
      </c>
      <c r="B35" s="41">
        <v>32</v>
      </c>
      <c r="C35" s="42">
        <v>25.706302</v>
      </c>
      <c r="D35" s="41">
        <v>32</v>
      </c>
      <c r="E35" s="42">
        <v>25.820513</v>
      </c>
      <c r="F35" s="47">
        <v>25</v>
      </c>
      <c r="G35" s="48">
        <v>27.886169</v>
      </c>
      <c r="H35" s="32">
        <f t="shared" si="0"/>
        <v>-0.004423266106292985</v>
      </c>
      <c r="I35" s="44">
        <f t="shared" si="1"/>
        <v>-0.0781701853703891</v>
      </c>
      <c r="K35" s="6"/>
    </row>
    <row r="36" spans="1:11" ht="16.5">
      <c r="A36" s="31" t="s">
        <v>26</v>
      </c>
      <c r="B36" s="41">
        <v>33</v>
      </c>
      <c r="C36" s="42">
        <v>25.62907</v>
      </c>
      <c r="D36" s="41">
        <v>35</v>
      </c>
      <c r="E36" s="42">
        <v>24.513396</v>
      </c>
      <c r="F36" s="9">
        <v>31</v>
      </c>
      <c r="G36" s="43">
        <v>21.802748</v>
      </c>
      <c r="H36" s="32">
        <f aca="true" t="shared" si="2" ref="H36:H55">(C36-E36)/E36</f>
        <v>0.045512828985424886</v>
      </c>
      <c r="I36" s="44">
        <f aca="true" t="shared" si="3" ref="I36:I55">(C36-G36)/G36</f>
        <v>0.1754972354860955</v>
      </c>
      <c r="J36" s="5"/>
      <c r="K36" s="6"/>
    </row>
    <row r="37" spans="1:11" ht="16.5">
      <c r="A37" s="31" t="s">
        <v>38</v>
      </c>
      <c r="B37" s="41">
        <v>34</v>
      </c>
      <c r="C37" s="42">
        <v>25.242044</v>
      </c>
      <c r="D37" s="41">
        <v>27</v>
      </c>
      <c r="E37" s="42">
        <v>29.285943</v>
      </c>
      <c r="F37" s="9">
        <v>42</v>
      </c>
      <c r="G37" s="43">
        <v>15.242802</v>
      </c>
      <c r="H37" s="32">
        <f t="shared" si="2"/>
        <v>-0.13808327770084097</v>
      </c>
      <c r="I37" s="44">
        <f t="shared" si="3"/>
        <v>0.6559976308817763</v>
      </c>
      <c r="J37" s="5"/>
      <c r="K37" s="6"/>
    </row>
    <row r="38" spans="1:11" ht="16.5">
      <c r="A38" s="31" t="s">
        <v>30</v>
      </c>
      <c r="B38" s="41">
        <v>35</v>
      </c>
      <c r="C38" s="42">
        <v>24.824426</v>
      </c>
      <c r="D38" s="41">
        <v>34</v>
      </c>
      <c r="E38" s="42">
        <v>24.684203</v>
      </c>
      <c r="F38" s="9">
        <v>34</v>
      </c>
      <c r="G38" s="43">
        <v>18.896571</v>
      </c>
      <c r="H38" s="32">
        <f t="shared" si="2"/>
        <v>0.0056806776382449485</v>
      </c>
      <c r="I38" s="44">
        <f t="shared" si="3"/>
        <v>0.3137000358424815</v>
      </c>
      <c r="J38" s="5"/>
      <c r="K38" s="6"/>
    </row>
    <row r="39" spans="1:11" ht="16.5">
      <c r="A39" s="31" t="s">
        <v>31</v>
      </c>
      <c r="B39" s="41">
        <v>36</v>
      </c>
      <c r="C39" s="42">
        <v>22.210244</v>
      </c>
      <c r="D39" s="41">
        <v>37</v>
      </c>
      <c r="E39" s="42">
        <v>21.777486</v>
      </c>
      <c r="F39" s="9">
        <v>39</v>
      </c>
      <c r="G39" s="43">
        <v>16.736773</v>
      </c>
      <c r="H39" s="32">
        <f t="shared" si="2"/>
        <v>0.01987180705798639</v>
      </c>
      <c r="I39" s="44">
        <f t="shared" si="3"/>
        <v>0.32703263645865305</v>
      </c>
      <c r="J39" s="5"/>
      <c r="K39" s="6"/>
    </row>
    <row r="40" spans="1:11" ht="16.5">
      <c r="A40" s="31" t="s">
        <v>28</v>
      </c>
      <c r="B40" s="41">
        <v>37</v>
      </c>
      <c r="C40" s="42">
        <v>21.852722</v>
      </c>
      <c r="D40" s="41">
        <v>36</v>
      </c>
      <c r="E40" s="42">
        <v>22.377751</v>
      </c>
      <c r="F40" s="9">
        <v>33</v>
      </c>
      <c r="G40" s="43">
        <v>20.103978</v>
      </c>
      <c r="H40" s="32">
        <f t="shared" si="2"/>
        <v>-0.023462098581756494</v>
      </c>
      <c r="I40" s="44">
        <f t="shared" si="3"/>
        <v>0.08698497381960915</v>
      </c>
      <c r="J40" s="5"/>
      <c r="K40" s="6"/>
    </row>
    <row r="41" spans="1:11" ht="16.5">
      <c r="A41" s="31" t="s">
        <v>27</v>
      </c>
      <c r="B41" s="41">
        <v>38</v>
      </c>
      <c r="C41" s="42">
        <v>20.093144</v>
      </c>
      <c r="D41" s="41">
        <v>39</v>
      </c>
      <c r="E41" s="42">
        <v>20.254946</v>
      </c>
      <c r="F41" s="9">
        <v>47</v>
      </c>
      <c r="G41" s="43">
        <v>12.365946</v>
      </c>
      <c r="H41" s="32">
        <f t="shared" si="2"/>
        <v>-0.007988271111658434</v>
      </c>
      <c r="I41" s="44">
        <f t="shared" si="3"/>
        <v>0.6248772233034173</v>
      </c>
      <c r="K41" s="6"/>
    </row>
    <row r="42" spans="1:11" ht="16.5">
      <c r="A42" s="31" t="s">
        <v>34</v>
      </c>
      <c r="B42" s="41">
        <v>39</v>
      </c>
      <c r="C42" s="42">
        <v>19.100259</v>
      </c>
      <c r="D42" s="41">
        <v>41</v>
      </c>
      <c r="E42" s="42">
        <v>17.094876</v>
      </c>
      <c r="F42" s="9">
        <v>37</v>
      </c>
      <c r="G42" s="43">
        <v>17.299836</v>
      </c>
      <c r="H42" s="32">
        <f t="shared" si="2"/>
        <v>0.1173090111914238</v>
      </c>
      <c r="I42" s="44">
        <f t="shared" si="3"/>
        <v>0.10407168021708427</v>
      </c>
      <c r="J42" s="5"/>
      <c r="K42" s="6"/>
    </row>
    <row r="43" spans="1:11" ht="16.5">
      <c r="A43" s="31" t="s">
        <v>32</v>
      </c>
      <c r="B43" s="41">
        <v>40</v>
      </c>
      <c r="C43" s="42">
        <v>17.352767</v>
      </c>
      <c r="D43" s="41">
        <v>40</v>
      </c>
      <c r="E43" s="42">
        <v>17.447534</v>
      </c>
      <c r="F43" s="9">
        <v>35</v>
      </c>
      <c r="G43" s="43">
        <v>17.620601</v>
      </c>
      <c r="H43" s="32">
        <f t="shared" si="2"/>
        <v>-0.005431541213789921</v>
      </c>
      <c r="I43" s="44">
        <f t="shared" si="3"/>
        <v>-0.015200049078916238</v>
      </c>
      <c r="J43" s="5"/>
      <c r="K43" s="6"/>
    </row>
    <row r="44" spans="1:10" ht="16.5">
      <c r="A44" s="31" t="s">
        <v>47</v>
      </c>
      <c r="B44" s="41">
        <v>41</v>
      </c>
      <c r="C44" s="42">
        <v>16.641596</v>
      </c>
      <c r="D44" s="41">
        <v>42</v>
      </c>
      <c r="E44" s="42">
        <v>16.626629</v>
      </c>
      <c r="F44" s="9">
        <v>50</v>
      </c>
      <c r="G44" s="43">
        <v>11.229862</v>
      </c>
      <c r="H44" s="32">
        <f t="shared" si="2"/>
        <v>0.0009001824723459348</v>
      </c>
      <c r="I44" s="44">
        <f t="shared" si="3"/>
        <v>0.4819056547622757</v>
      </c>
      <c r="J44" s="5"/>
    </row>
    <row r="45" spans="1:11" ht="16.5">
      <c r="A45" s="31" t="s">
        <v>41</v>
      </c>
      <c r="B45" s="41">
        <v>42</v>
      </c>
      <c r="C45" s="42">
        <v>16.224368</v>
      </c>
      <c r="D45" s="41">
        <v>38</v>
      </c>
      <c r="E45" s="42">
        <v>20.39371</v>
      </c>
      <c r="F45" s="9">
        <v>48</v>
      </c>
      <c r="G45" s="43">
        <v>12.010003</v>
      </c>
      <c r="H45" s="32">
        <f t="shared" si="2"/>
        <v>-0.20444254625568375</v>
      </c>
      <c r="I45" s="44">
        <f t="shared" si="3"/>
        <v>0.35090457512791623</v>
      </c>
      <c r="J45" s="5"/>
      <c r="K45" s="6"/>
    </row>
    <row r="46" spans="1:11" ht="16.5">
      <c r="A46" s="31" t="s">
        <v>37</v>
      </c>
      <c r="B46" s="41">
        <v>43</v>
      </c>
      <c r="C46" s="42">
        <v>16.163799</v>
      </c>
      <c r="D46" s="41">
        <v>45</v>
      </c>
      <c r="E46" s="42">
        <v>14.120157</v>
      </c>
      <c r="F46" s="9">
        <v>38</v>
      </c>
      <c r="G46" s="43">
        <v>16.892858</v>
      </c>
      <c r="H46" s="32">
        <f t="shared" si="2"/>
        <v>0.14473224341627364</v>
      </c>
      <c r="I46" s="44">
        <f t="shared" si="3"/>
        <v>-0.04315782444865158</v>
      </c>
      <c r="K46" s="6"/>
    </row>
    <row r="47" spans="1:11" ht="16.5">
      <c r="A47" s="31" t="s">
        <v>33</v>
      </c>
      <c r="B47" s="41">
        <v>44</v>
      </c>
      <c r="C47" s="42">
        <v>15.186819</v>
      </c>
      <c r="D47" s="41">
        <v>47</v>
      </c>
      <c r="E47" s="42">
        <v>13.640966</v>
      </c>
      <c r="F47" s="9">
        <v>40</v>
      </c>
      <c r="G47" s="43">
        <v>16.720837</v>
      </c>
      <c r="H47" s="32">
        <f t="shared" si="2"/>
        <v>0.11332430562468956</v>
      </c>
      <c r="I47" s="44">
        <f t="shared" si="3"/>
        <v>-0.0917428954064919</v>
      </c>
      <c r="J47" s="5"/>
      <c r="K47" s="6"/>
    </row>
    <row r="48" spans="1:11" ht="16.5">
      <c r="A48" s="31" t="s">
        <v>42</v>
      </c>
      <c r="B48" s="41">
        <v>45</v>
      </c>
      <c r="C48" s="42">
        <v>15.146766</v>
      </c>
      <c r="D48" s="41">
        <v>43</v>
      </c>
      <c r="E48" s="42">
        <v>15.776543</v>
      </c>
      <c r="F48" s="9">
        <v>44</v>
      </c>
      <c r="G48" s="43">
        <v>13.843669</v>
      </c>
      <c r="H48" s="32">
        <f t="shared" si="2"/>
        <v>-0.03991856771157032</v>
      </c>
      <c r="I48" s="44">
        <f t="shared" si="3"/>
        <v>0.09412945368745809</v>
      </c>
      <c r="J48" s="5"/>
      <c r="K48" s="6"/>
    </row>
    <row r="49" spans="1:11" ht="16.5">
      <c r="A49" s="31" t="s">
        <v>67</v>
      </c>
      <c r="B49" s="41">
        <v>46</v>
      </c>
      <c r="C49" s="42">
        <v>13.419526</v>
      </c>
      <c r="D49" s="41">
        <v>51</v>
      </c>
      <c r="E49" s="42">
        <v>10.958981</v>
      </c>
      <c r="F49" s="9">
        <v>52</v>
      </c>
      <c r="G49" s="43">
        <v>10.661655</v>
      </c>
      <c r="H49" s="32">
        <f t="shared" si="2"/>
        <v>0.22452315593940714</v>
      </c>
      <c r="I49" s="44">
        <f t="shared" si="3"/>
        <v>0.2586719416450823</v>
      </c>
      <c r="J49" s="5"/>
      <c r="K49" s="6"/>
    </row>
    <row r="50" spans="1:11" ht="16.5">
      <c r="A50" s="31" t="s">
        <v>40</v>
      </c>
      <c r="B50" s="41">
        <v>47</v>
      </c>
      <c r="C50" s="42">
        <v>13.334351</v>
      </c>
      <c r="D50" s="41">
        <v>44</v>
      </c>
      <c r="E50" s="42">
        <v>14.586704</v>
      </c>
      <c r="F50" s="9">
        <v>46</v>
      </c>
      <c r="G50" s="43">
        <v>12.803247</v>
      </c>
      <c r="H50" s="32">
        <f t="shared" si="2"/>
        <v>-0.08585579031424778</v>
      </c>
      <c r="I50" s="44">
        <f t="shared" si="3"/>
        <v>0.041481977189067674</v>
      </c>
      <c r="J50" s="5"/>
      <c r="K50" s="4"/>
    </row>
    <row r="51" spans="1:11" ht="16.5">
      <c r="A51" s="31" t="s">
        <v>39</v>
      </c>
      <c r="B51" s="41">
        <v>48</v>
      </c>
      <c r="C51" s="42">
        <v>12.94792</v>
      </c>
      <c r="D51" s="41">
        <v>48</v>
      </c>
      <c r="E51" s="42">
        <v>13.364914</v>
      </c>
      <c r="F51" s="9">
        <v>43</v>
      </c>
      <c r="G51" s="43">
        <v>15.112223</v>
      </c>
      <c r="H51" s="32">
        <f t="shared" si="2"/>
        <v>-0.031200649701150395</v>
      </c>
      <c r="I51" s="44">
        <f t="shared" si="3"/>
        <v>-0.14321539590833196</v>
      </c>
      <c r="J51" s="5"/>
      <c r="K51" s="6"/>
    </row>
    <row r="52" spans="1:11" ht="16.5">
      <c r="A52" s="31" t="s">
        <v>59</v>
      </c>
      <c r="B52" s="41">
        <v>49</v>
      </c>
      <c r="C52" s="42">
        <v>11.323681</v>
      </c>
      <c r="D52" s="41">
        <v>46</v>
      </c>
      <c r="E52" s="42">
        <v>13.671642</v>
      </c>
      <c r="F52" s="9">
        <v>28</v>
      </c>
      <c r="G52" s="43">
        <v>24.787261</v>
      </c>
      <c r="H52" s="32">
        <f t="shared" si="2"/>
        <v>-0.1717395028336757</v>
      </c>
      <c r="I52" s="44">
        <f t="shared" si="3"/>
        <v>-0.5431652976906162</v>
      </c>
      <c r="J52" s="5"/>
      <c r="K52" s="6"/>
    </row>
    <row r="53" spans="1:11" ht="16.5">
      <c r="A53" s="31" t="s">
        <v>68</v>
      </c>
      <c r="B53" s="41">
        <v>50</v>
      </c>
      <c r="C53" s="42">
        <v>11.161545</v>
      </c>
      <c r="D53" s="41">
        <v>53</v>
      </c>
      <c r="E53" s="42">
        <v>10.504182</v>
      </c>
      <c r="F53" s="9">
        <v>45</v>
      </c>
      <c r="G53" s="43">
        <v>13.031631</v>
      </c>
      <c r="H53" s="32">
        <f t="shared" si="2"/>
        <v>0.06258107485190186</v>
      </c>
      <c r="I53" s="44">
        <f t="shared" si="3"/>
        <v>-0.1435036028874667</v>
      </c>
      <c r="J53" s="5"/>
      <c r="K53" s="6"/>
    </row>
    <row r="54" spans="1:11" ht="16.5">
      <c r="A54" s="38" t="s">
        <v>44</v>
      </c>
      <c r="B54" s="33"/>
      <c r="C54" s="49">
        <f>SUM(C4:C53)</f>
        <v>2287.915938999999</v>
      </c>
      <c r="D54" s="33"/>
      <c r="E54" s="49">
        <f>SUM(E4:E53)</f>
        <v>2231.893174999999</v>
      </c>
      <c r="F54" s="26"/>
      <c r="G54" s="49">
        <f>SUM(G4:G53)</f>
        <v>2023.4767980000004</v>
      </c>
      <c r="H54" s="50">
        <f t="shared" si="2"/>
        <v>0.025101006010290035</v>
      </c>
      <c r="I54" s="51">
        <f t="shared" si="3"/>
        <v>0.13068553158670745</v>
      </c>
      <c r="J54" s="7"/>
      <c r="K54" s="6"/>
    </row>
    <row r="55" spans="1:10" ht="17.25" thickBot="1">
      <c r="A55" s="39" t="s">
        <v>1</v>
      </c>
      <c r="B55" s="22"/>
      <c r="C55" s="52">
        <v>2588.440451</v>
      </c>
      <c r="D55" s="22"/>
      <c r="E55" s="52">
        <v>2527.622229</v>
      </c>
      <c r="F55" s="30"/>
      <c r="G55" s="52">
        <v>2284.065249</v>
      </c>
      <c r="H55" s="53">
        <f t="shared" si="2"/>
        <v>0.02406143659531801</v>
      </c>
      <c r="I55" s="54">
        <f t="shared" si="3"/>
        <v>0.13326029198739395</v>
      </c>
      <c r="J55" s="7"/>
    </row>
    <row r="56" spans="1:10" ht="15.75" customHeight="1">
      <c r="A56" s="65" t="s">
        <v>43</v>
      </c>
      <c r="B56" s="66"/>
      <c r="C56" s="66"/>
      <c r="D56" s="66"/>
      <c r="E56" s="66"/>
      <c r="F56" s="66"/>
      <c r="G56" s="66"/>
      <c r="H56" s="66"/>
      <c r="I56" s="66"/>
      <c r="J56" s="7"/>
    </row>
    <row r="57" spans="1:10" ht="16.5">
      <c r="A57" s="11"/>
      <c r="B57" s="10"/>
      <c r="C57" s="10"/>
      <c r="D57" s="10"/>
      <c r="E57" s="10"/>
      <c r="F57" s="12"/>
      <c r="G57" s="13"/>
      <c r="H57" s="13"/>
      <c r="I57" s="15"/>
      <c r="J57" s="7"/>
    </row>
    <row r="58" spans="1:10" ht="16.5">
      <c r="A58" s="16" t="s">
        <v>60</v>
      </c>
      <c r="B58" s="23"/>
      <c r="C58" s="23"/>
      <c r="D58" s="23"/>
      <c r="E58" s="23"/>
      <c r="F58" s="16"/>
      <c r="G58" s="34"/>
      <c r="H58" s="16"/>
      <c r="I58" s="16"/>
      <c r="J58" s="7"/>
    </row>
    <row r="59" spans="1:10" ht="15" customHeight="1">
      <c r="A59" s="67" t="s">
        <v>53</v>
      </c>
      <c r="B59" s="68"/>
      <c r="C59" s="68"/>
      <c r="D59" s="68"/>
      <c r="E59" s="68"/>
      <c r="F59" s="68"/>
      <c r="G59" s="68"/>
      <c r="H59" s="68"/>
      <c r="I59" s="68"/>
      <c r="J59" s="1"/>
    </row>
    <row r="60" spans="1:10" ht="16.5">
      <c r="A60" s="8"/>
      <c r="B60" s="24"/>
      <c r="C60" s="24"/>
      <c r="D60" s="24"/>
      <c r="E60" s="24"/>
      <c r="F60" s="8"/>
      <c r="G60" s="17"/>
      <c r="H60" s="8"/>
      <c r="I60" s="8"/>
      <c r="J60" s="1"/>
    </row>
    <row r="61" spans="1:9" ht="16.5">
      <c r="A61" s="19" t="s">
        <v>58</v>
      </c>
      <c r="B61" s="25"/>
      <c r="C61" s="25"/>
      <c r="D61" s="25"/>
      <c r="E61" s="25"/>
      <c r="F61" s="25"/>
      <c r="G61" s="35"/>
      <c r="H61" s="19"/>
      <c r="I61" s="8"/>
    </row>
    <row r="62" spans="1:9" ht="23.25" customHeight="1">
      <c r="A62" s="63" t="s">
        <v>57</v>
      </c>
      <c r="B62" s="63"/>
      <c r="C62" s="63"/>
      <c r="D62" s="63"/>
      <c r="E62" s="63"/>
      <c r="F62" s="63"/>
      <c r="G62" s="63"/>
      <c r="H62" s="63"/>
      <c r="I62" s="64"/>
    </row>
    <row r="63" spans="1:9" ht="16.5">
      <c r="A63" s="31"/>
      <c r="B63" s="27"/>
      <c r="C63" s="21"/>
      <c r="D63" s="21"/>
      <c r="E63" s="21"/>
      <c r="F63" s="9"/>
      <c r="G63" s="28"/>
      <c r="H63" s="32"/>
      <c r="I63" s="14"/>
    </row>
    <row r="64" spans="1:9" ht="16.5">
      <c r="A64" s="31"/>
      <c r="B64" s="27"/>
      <c r="C64" s="21"/>
      <c r="D64" s="21"/>
      <c r="E64" s="21"/>
      <c r="F64" s="9"/>
      <c r="G64" s="29"/>
      <c r="H64" s="32"/>
      <c r="I64" s="1"/>
    </row>
  </sheetData>
  <mergeCells count="9">
    <mergeCell ref="A62:I62"/>
    <mergeCell ref="B2:C2"/>
    <mergeCell ref="F2:G2"/>
    <mergeCell ref="D2:E2"/>
    <mergeCell ref="A56:I56"/>
    <mergeCell ref="A59:I59"/>
    <mergeCell ref="A1:I1"/>
    <mergeCell ref="I2:I3"/>
    <mergeCell ref="H2:H3"/>
  </mergeCells>
  <printOptions/>
  <pageMargins left="0.5" right="0.5" top="0.5" bottom="0.5" header="0.25" footer="0.25"/>
  <pageSetup fitToHeight="1" fitToWidth="1" horizontalDpi="300" verticalDpi="300" orientation="portrait" scale="71" r:id="rId1"/>
  <rowBreaks count="1" manualBreakCount="1">
    <brk id="55" max="8" man="1"/>
  </rowBreaks>
  <ignoredErrors>
    <ignoredError sqref="B2:G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AA104"/>
  <sheetViews>
    <sheetView workbookViewId="0" topLeftCell="A1">
      <selection activeCell="N41" sqref="N41"/>
    </sheetView>
  </sheetViews>
  <sheetFormatPr defaultColWidth="9.140625" defaultRowHeight="12.75"/>
  <cols>
    <col min="3" max="4" width="20.28125" style="0" customWidth="1"/>
    <col min="5" max="5" width="17.57421875" style="0" customWidth="1"/>
    <col min="9" max="9" width="12.7109375" style="0" customWidth="1"/>
    <col min="10" max="10" width="15.421875" style="0" customWidth="1"/>
    <col min="12" max="12" width="10.57421875" style="0" customWidth="1"/>
  </cols>
  <sheetData>
    <row r="2" spans="3:9" ht="12.75">
      <c r="C2">
        <v>2006</v>
      </c>
      <c r="D2" t="s">
        <v>0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</row>
    <row r="4" spans="3:27" ht="16.5">
      <c r="C4" t="s">
        <v>2</v>
      </c>
      <c r="D4">
        <v>1</v>
      </c>
      <c r="E4" s="55">
        <v>225489499</v>
      </c>
      <c r="F4">
        <f aca="true" t="shared" si="0" ref="F4:F9">VLOOKUP(C4,$J$4:$L$53,2)</f>
        <v>1</v>
      </c>
      <c r="G4">
        <f aca="true" t="shared" si="1" ref="G4:G9">VLOOKUP(C4,$J$4:$L$53,3)</f>
        <v>212.245241</v>
      </c>
      <c r="H4">
        <f aca="true" t="shared" si="2" ref="H4:H9">VLOOKUP(C4,$N$4:$P$53,2)</f>
        <v>1</v>
      </c>
      <c r="I4">
        <f aca="true" t="shared" si="3" ref="I4:I9">VLOOKUP(C4,$N$4:$P$53,3)</f>
        <v>204.482591</v>
      </c>
      <c r="J4" s="59" t="s">
        <v>42</v>
      </c>
      <c r="K4" s="41">
        <v>43</v>
      </c>
      <c r="L4" s="42">
        <v>15.776543</v>
      </c>
      <c r="N4" s="31" t="s">
        <v>42</v>
      </c>
      <c r="O4" s="9">
        <v>46</v>
      </c>
      <c r="P4" s="43">
        <v>13.109828</v>
      </c>
      <c r="U4" s="40"/>
      <c r="V4" s="41"/>
      <c r="W4" s="42"/>
      <c r="X4" s="41"/>
      <c r="Y4" s="42"/>
      <c r="Z4" s="9"/>
      <c r="AA4" s="43"/>
    </row>
    <row r="5" spans="3:27" ht="16.5">
      <c r="C5" t="s">
        <v>3</v>
      </c>
      <c r="D5">
        <v>2</v>
      </c>
      <c r="E5" s="55">
        <v>222146750</v>
      </c>
      <c r="F5">
        <f t="shared" si="0"/>
        <v>2</v>
      </c>
      <c r="G5">
        <f t="shared" si="1"/>
        <v>211.665685</v>
      </c>
      <c r="H5">
        <f t="shared" si="2"/>
        <v>2</v>
      </c>
      <c r="I5">
        <f t="shared" si="3"/>
        <v>135.231322</v>
      </c>
      <c r="J5" s="60" t="s">
        <v>18</v>
      </c>
      <c r="K5" s="41">
        <v>18</v>
      </c>
      <c r="L5" s="42">
        <v>44.112798</v>
      </c>
      <c r="N5" s="40" t="s">
        <v>18</v>
      </c>
      <c r="O5" s="9">
        <v>19</v>
      </c>
      <c r="P5" s="43">
        <v>44.695812</v>
      </c>
      <c r="U5" s="40"/>
      <c r="V5" s="41"/>
      <c r="W5" s="42"/>
      <c r="X5" s="41"/>
      <c r="Y5" s="42"/>
      <c r="Z5" s="9"/>
      <c r="AA5" s="43"/>
    </row>
    <row r="6" spans="3:27" ht="16.5">
      <c r="C6" t="s">
        <v>4</v>
      </c>
      <c r="D6">
        <v>3</v>
      </c>
      <c r="E6" s="55">
        <v>157630099</v>
      </c>
      <c r="F6">
        <f t="shared" si="0"/>
        <v>3</v>
      </c>
      <c r="G6">
        <f t="shared" si="1"/>
        <v>152.131674</v>
      </c>
      <c r="H6">
        <f t="shared" si="2"/>
        <v>3</v>
      </c>
      <c r="I6">
        <f t="shared" si="3"/>
        <v>119.341574</v>
      </c>
      <c r="J6" s="60" t="s">
        <v>6</v>
      </c>
      <c r="K6" s="41">
        <v>9</v>
      </c>
      <c r="L6" s="42">
        <v>59.293661</v>
      </c>
      <c r="N6" s="40" t="s">
        <v>6</v>
      </c>
      <c r="O6" s="9">
        <v>4</v>
      </c>
      <c r="P6" s="43">
        <v>83.612788</v>
      </c>
      <c r="U6" s="40"/>
      <c r="V6" s="41"/>
      <c r="W6" s="42"/>
      <c r="X6" s="41"/>
      <c r="Y6" s="42"/>
      <c r="Z6" s="9"/>
      <c r="AA6" s="43"/>
    </row>
    <row r="7" spans="3:27" ht="16.5">
      <c r="C7" t="s">
        <v>8</v>
      </c>
      <c r="D7">
        <v>4</v>
      </c>
      <c r="E7" s="55">
        <v>84393795</v>
      </c>
      <c r="F7">
        <f t="shared" si="0"/>
        <v>5</v>
      </c>
      <c r="G7">
        <f t="shared" si="1"/>
        <v>79.85771</v>
      </c>
      <c r="H7">
        <f t="shared" si="2"/>
        <v>9</v>
      </c>
      <c r="I7">
        <f t="shared" si="3"/>
        <v>53.22749</v>
      </c>
      <c r="J7" s="60" t="s">
        <v>14</v>
      </c>
      <c r="K7" s="41">
        <v>6</v>
      </c>
      <c r="L7" s="42">
        <v>78.88668</v>
      </c>
      <c r="N7" s="45" t="s">
        <v>14</v>
      </c>
      <c r="O7" s="9">
        <v>30</v>
      </c>
      <c r="P7" s="43">
        <v>20.937132</v>
      </c>
      <c r="U7" s="31"/>
      <c r="V7" s="41"/>
      <c r="W7" s="42"/>
      <c r="X7" s="41"/>
      <c r="Y7" s="42"/>
      <c r="Z7" s="9"/>
      <c r="AA7" s="43"/>
    </row>
    <row r="8" spans="3:27" ht="16.5">
      <c r="C8" t="s">
        <v>14</v>
      </c>
      <c r="D8">
        <v>5</v>
      </c>
      <c r="E8" s="55">
        <v>79485704</v>
      </c>
      <c r="F8">
        <f t="shared" si="0"/>
        <v>6</v>
      </c>
      <c r="G8">
        <f t="shared" si="1"/>
        <v>78.88668</v>
      </c>
      <c r="H8">
        <f t="shared" si="2"/>
        <v>30</v>
      </c>
      <c r="I8">
        <f t="shared" si="3"/>
        <v>20.937132</v>
      </c>
      <c r="J8" s="59" t="s">
        <v>28</v>
      </c>
      <c r="K8" s="41">
        <v>36</v>
      </c>
      <c r="L8" s="42">
        <v>22.377751</v>
      </c>
      <c r="N8" s="31" t="s">
        <v>28</v>
      </c>
      <c r="O8" s="9">
        <v>37</v>
      </c>
      <c r="P8" s="43">
        <v>16.744386</v>
      </c>
      <c r="U8" s="40"/>
      <c r="V8" s="41"/>
      <c r="W8" s="42"/>
      <c r="X8" s="41"/>
      <c r="Y8" s="42"/>
      <c r="Z8" s="9"/>
      <c r="AA8" s="43"/>
    </row>
    <row r="9" spans="3:27" ht="16.5">
      <c r="C9" t="s">
        <v>5</v>
      </c>
      <c r="D9">
        <v>6</v>
      </c>
      <c r="E9" s="55">
        <v>77557478</v>
      </c>
      <c r="F9">
        <f t="shared" si="0"/>
        <v>7</v>
      </c>
      <c r="G9">
        <f t="shared" si="1"/>
        <v>77.646945</v>
      </c>
      <c r="H9">
        <f t="shared" si="2"/>
        <v>8</v>
      </c>
      <c r="I9">
        <f t="shared" si="3"/>
        <v>70.456033</v>
      </c>
      <c r="J9" s="59" t="s">
        <v>36</v>
      </c>
      <c r="K9" s="41">
        <v>33</v>
      </c>
      <c r="L9" s="42">
        <v>25.438931</v>
      </c>
      <c r="N9" s="31" t="s">
        <v>36</v>
      </c>
      <c r="O9" s="9">
        <v>52</v>
      </c>
      <c r="P9" s="43">
        <v>11.171597</v>
      </c>
      <c r="U9" s="45"/>
      <c r="V9" s="41"/>
      <c r="W9" s="42"/>
      <c r="X9" s="41"/>
      <c r="Y9" s="42"/>
      <c r="Z9" s="9"/>
      <c r="AA9" s="43"/>
    </row>
    <row r="10" spans="3:27" ht="16.5">
      <c r="C10" t="s">
        <v>63</v>
      </c>
      <c r="D10">
        <v>7</v>
      </c>
      <c r="E10" s="55">
        <v>77157809</v>
      </c>
      <c r="F10">
        <v>4</v>
      </c>
      <c r="G10" s="37">
        <v>83.888903</v>
      </c>
      <c r="H10" s="9">
        <v>24</v>
      </c>
      <c r="I10" s="28">
        <v>28.265731</v>
      </c>
      <c r="J10" s="59" t="s">
        <v>24</v>
      </c>
      <c r="K10" s="41">
        <v>32</v>
      </c>
      <c r="L10" s="42">
        <v>25.820513</v>
      </c>
      <c r="N10" s="31" t="s">
        <v>24</v>
      </c>
      <c r="O10" s="47">
        <v>27</v>
      </c>
      <c r="P10" s="48">
        <v>25.32903</v>
      </c>
      <c r="U10" s="40"/>
      <c r="V10" s="41"/>
      <c r="W10" s="42"/>
      <c r="X10" s="41"/>
      <c r="Y10" s="42"/>
      <c r="Z10" s="9"/>
      <c r="AA10" s="43"/>
    </row>
    <row r="11" spans="3:27" ht="16.5">
      <c r="C11" t="s">
        <v>52</v>
      </c>
      <c r="D11">
        <v>8</v>
      </c>
      <c r="E11" s="55">
        <v>76901327</v>
      </c>
      <c r="F11">
        <f aca="true" t="shared" si="4" ref="F11:F17">VLOOKUP(C11,$J$4:$L$53,2)</f>
        <v>8</v>
      </c>
      <c r="G11">
        <f aca="true" t="shared" si="5" ref="G11:G17">VLOOKUP(C11,$J$4:$L$53,3)</f>
        <v>65.875811</v>
      </c>
      <c r="H11">
        <f aca="true" t="shared" si="6" ref="H11:H17">VLOOKUP(C11,$N$4:$P$53,2)</f>
        <v>6</v>
      </c>
      <c r="I11">
        <f aca="true" t="shared" si="7" ref="I11:I17">VLOOKUP(C11,$N$4:$P$53,3)</f>
        <v>76.984036</v>
      </c>
      <c r="J11" s="59" t="s">
        <v>40</v>
      </c>
      <c r="K11" s="41">
        <v>44</v>
      </c>
      <c r="L11" s="42">
        <v>14.586704</v>
      </c>
      <c r="N11" s="31" t="s">
        <v>40</v>
      </c>
      <c r="O11" s="9">
        <v>47</v>
      </c>
      <c r="P11" s="43">
        <v>13.068362</v>
      </c>
      <c r="U11" s="40"/>
      <c r="V11" s="41"/>
      <c r="W11" s="42"/>
      <c r="X11" s="41"/>
      <c r="Y11" s="42"/>
      <c r="Z11" s="9"/>
      <c r="AA11" s="43"/>
    </row>
    <row r="12" spans="3:27" ht="16.5">
      <c r="C12" t="s">
        <v>17</v>
      </c>
      <c r="D12">
        <v>9</v>
      </c>
      <c r="E12" s="55">
        <v>65978238</v>
      </c>
      <c r="F12">
        <f t="shared" si="4"/>
        <v>12</v>
      </c>
      <c r="G12">
        <f t="shared" si="5"/>
        <v>54.894373</v>
      </c>
      <c r="H12">
        <f t="shared" si="6"/>
        <v>17</v>
      </c>
      <c r="I12">
        <f t="shared" si="7"/>
        <v>46.478586</v>
      </c>
      <c r="J12" s="59" t="s">
        <v>33</v>
      </c>
      <c r="K12" s="41">
        <v>47</v>
      </c>
      <c r="L12" s="42">
        <v>13.640966</v>
      </c>
      <c r="N12" s="31" t="s">
        <v>33</v>
      </c>
      <c r="O12" s="9">
        <v>42</v>
      </c>
      <c r="P12" s="43">
        <v>15.393496</v>
      </c>
      <c r="U12" s="40"/>
      <c r="V12" s="41"/>
      <c r="W12" s="42"/>
      <c r="X12" s="41"/>
      <c r="Y12" s="42"/>
      <c r="Z12" s="9"/>
      <c r="AA12" s="43"/>
    </row>
    <row r="13" spans="3:27" ht="16.5">
      <c r="C13" t="s">
        <v>13</v>
      </c>
      <c r="D13">
        <v>10</v>
      </c>
      <c r="E13" s="55">
        <v>59832197</v>
      </c>
      <c r="F13">
        <f t="shared" si="4"/>
        <v>11</v>
      </c>
      <c r="G13">
        <f t="shared" si="5"/>
        <v>57.664833</v>
      </c>
      <c r="H13">
        <f t="shared" si="6"/>
        <v>11</v>
      </c>
      <c r="I13">
        <f t="shared" si="7"/>
        <v>50.972223</v>
      </c>
      <c r="J13" s="60" t="s">
        <v>5</v>
      </c>
      <c r="K13" s="41">
        <v>7</v>
      </c>
      <c r="L13" s="42">
        <v>77.646945</v>
      </c>
      <c r="N13" s="40" t="s">
        <v>5</v>
      </c>
      <c r="O13" s="9">
        <v>8</v>
      </c>
      <c r="P13" s="43">
        <v>70.456033</v>
      </c>
      <c r="U13" s="40"/>
      <c r="V13" s="41"/>
      <c r="W13" s="42"/>
      <c r="X13" s="41"/>
      <c r="Y13" s="42"/>
      <c r="Z13" s="9"/>
      <c r="AA13" s="43"/>
    </row>
    <row r="14" spans="3:27" ht="16.5">
      <c r="C14" t="s">
        <v>12</v>
      </c>
      <c r="D14">
        <v>11</v>
      </c>
      <c r="E14" s="55">
        <v>58409526</v>
      </c>
      <c r="F14">
        <f t="shared" si="4"/>
        <v>13</v>
      </c>
      <c r="G14">
        <f t="shared" si="5"/>
        <v>52.724998</v>
      </c>
      <c r="H14">
        <f t="shared" si="6"/>
        <v>16</v>
      </c>
      <c r="I14">
        <f t="shared" si="7"/>
        <v>46.569641</v>
      </c>
      <c r="J14" s="59" t="s">
        <v>32</v>
      </c>
      <c r="K14" s="41">
        <v>40</v>
      </c>
      <c r="L14" s="42">
        <v>17.447534</v>
      </c>
      <c r="N14" s="31" t="s">
        <v>32</v>
      </c>
      <c r="O14" s="9">
        <v>34</v>
      </c>
      <c r="P14" s="43">
        <v>18.660925</v>
      </c>
      <c r="U14" s="40"/>
      <c r="V14" s="41"/>
      <c r="W14" s="42"/>
      <c r="X14" s="41"/>
      <c r="Y14" s="42"/>
      <c r="Z14" s="9"/>
      <c r="AA14" s="43"/>
    </row>
    <row r="15" spans="3:27" ht="16.5">
      <c r="C15" t="s">
        <v>6</v>
      </c>
      <c r="D15">
        <v>12</v>
      </c>
      <c r="E15" s="55">
        <v>56343435</v>
      </c>
      <c r="F15" s="57">
        <f t="shared" si="4"/>
        <v>9</v>
      </c>
      <c r="G15" s="56">
        <f t="shared" si="5"/>
        <v>59.293661</v>
      </c>
      <c r="H15">
        <f t="shared" si="6"/>
        <v>4</v>
      </c>
      <c r="I15" s="56">
        <f t="shared" si="7"/>
        <v>83.612788</v>
      </c>
      <c r="J15" s="60" t="s">
        <v>48</v>
      </c>
      <c r="K15" s="41">
        <v>16</v>
      </c>
      <c r="L15" s="42">
        <v>44.721871</v>
      </c>
      <c r="N15" s="40" t="s">
        <v>48</v>
      </c>
      <c r="O15" s="9">
        <v>18</v>
      </c>
      <c r="P15" s="43">
        <v>45.049184</v>
      </c>
      <c r="U15" s="40"/>
      <c r="V15" s="41"/>
      <c r="W15" s="42"/>
      <c r="X15" s="41"/>
      <c r="Y15" s="42"/>
      <c r="Z15" s="9"/>
      <c r="AA15" s="43"/>
    </row>
    <row r="16" spans="3:27" ht="16.5">
      <c r="C16" t="s">
        <v>64</v>
      </c>
      <c r="D16">
        <v>13</v>
      </c>
      <c r="E16" s="55">
        <v>55890230</v>
      </c>
      <c r="F16">
        <f t="shared" si="4"/>
        <v>15</v>
      </c>
      <c r="G16">
        <f t="shared" si="5"/>
        <v>47.871813</v>
      </c>
      <c r="H16">
        <f t="shared" si="6"/>
        <v>7</v>
      </c>
      <c r="I16">
        <f t="shared" si="7"/>
        <v>72.897301</v>
      </c>
      <c r="J16" s="59" t="s">
        <v>23</v>
      </c>
      <c r="K16" s="41">
        <v>22</v>
      </c>
      <c r="L16" s="42">
        <v>33.601511</v>
      </c>
      <c r="N16" s="31" t="s">
        <v>23</v>
      </c>
      <c r="O16" s="9">
        <v>33</v>
      </c>
      <c r="P16" s="43">
        <v>19.661621</v>
      </c>
      <c r="U16" s="40"/>
      <c r="V16" s="41"/>
      <c r="W16" s="42"/>
      <c r="X16" s="41"/>
      <c r="Y16" s="42"/>
      <c r="Z16" s="9"/>
      <c r="AA16" s="43"/>
    </row>
    <row r="17" spans="3:27" ht="16.5">
      <c r="C17" t="s">
        <v>9</v>
      </c>
      <c r="D17">
        <v>14</v>
      </c>
      <c r="E17" s="55">
        <v>48875403</v>
      </c>
      <c r="F17">
        <f t="shared" si="4"/>
        <v>10</v>
      </c>
      <c r="G17">
        <f t="shared" si="5"/>
        <v>57.839378</v>
      </c>
      <c r="H17">
        <f t="shared" si="6"/>
        <v>12</v>
      </c>
      <c r="I17">
        <f t="shared" si="7"/>
        <v>50.402938</v>
      </c>
      <c r="J17" s="59" t="s">
        <v>41</v>
      </c>
      <c r="K17" s="41">
        <v>38</v>
      </c>
      <c r="L17" s="42">
        <v>20.39371</v>
      </c>
      <c r="N17" s="31" t="s">
        <v>41</v>
      </c>
      <c r="O17" s="9">
        <v>49</v>
      </c>
      <c r="P17" s="43">
        <v>11.545102</v>
      </c>
      <c r="U17" s="40"/>
      <c r="V17" s="41"/>
      <c r="W17" s="42"/>
      <c r="X17" s="41"/>
      <c r="Y17" s="42"/>
      <c r="Z17" s="9"/>
      <c r="AA17" s="43"/>
    </row>
    <row r="18" spans="3:27" ht="16.5">
      <c r="C18" t="s">
        <v>65</v>
      </c>
      <c r="D18">
        <v>15</v>
      </c>
      <c r="E18" s="55">
        <v>46973569</v>
      </c>
      <c r="F18" s="58">
        <v>16</v>
      </c>
      <c r="G18" s="37">
        <v>44.721871</v>
      </c>
      <c r="H18" s="9">
        <v>18</v>
      </c>
      <c r="I18" s="28">
        <v>45.049184</v>
      </c>
      <c r="J18" s="60" t="s">
        <v>3</v>
      </c>
      <c r="K18" s="41">
        <v>2</v>
      </c>
      <c r="L18" s="42">
        <v>211.665685</v>
      </c>
      <c r="N18" s="40" t="s">
        <v>3</v>
      </c>
      <c r="O18" s="9">
        <v>2</v>
      </c>
      <c r="P18" s="43">
        <v>135.231322</v>
      </c>
      <c r="U18" s="40"/>
      <c r="V18" s="41"/>
      <c r="W18" s="42"/>
      <c r="X18" s="41"/>
      <c r="Y18" s="42"/>
      <c r="Z18" s="9"/>
      <c r="AA18" s="43"/>
    </row>
    <row r="19" spans="3:27" ht="16.5">
      <c r="C19" t="s">
        <v>10</v>
      </c>
      <c r="D19">
        <v>16</v>
      </c>
      <c r="E19" s="55">
        <v>46230948</v>
      </c>
      <c r="F19">
        <f aca="true" t="shared" si="8" ref="F19:F28">VLOOKUP(C19,$J$4:$L$53,2)</f>
        <v>14</v>
      </c>
      <c r="G19" s="56">
        <f aca="true" t="shared" si="9" ref="G19:G28">VLOOKUP(C19,$J$4:$L$53,3)</f>
        <v>49.173959</v>
      </c>
      <c r="H19">
        <f aca="true" t="shared" si="10" ref="H19:H28">VLOOKUP(C19,$N$4:$P$53,2)</f>
        <v>10</v>
      </c>
      <c r="I19" s="56">
        <f aca="true" t="shared" si="11" ref="I19:I28">VLOOKUP(C19,$N$4:$P$53,3)</f>
        <v>51.911335</v>
      </c>
      <c r="J19" s="59" t="s">
        <v>49</v>
      </c>
      <c r="K19" s="41">
        <v>4</v>
      </c>
      <c r="L19" s="42">
        <v>83.888903</v>
      </c>
      <c r="N19" s="31" t="s">
        <v>49</v>
      </c>
      <c r="O19" s="9">
        <v>24</v>
      </c>
      <c r="P19" s="43">
        <v>28.265731</v>
      </c>
      <c r="U19" s="40"/>
      <c r="V19" s="41"/>
      <c r="W19" s="42"/>
      <c r="X19" s="41"/>
      <c r="Y19" s="42"/>
      <c r="Z19" s="9"/>
      <c r="AA19" s="43"/>
    </row>
    <row r="20" spans="3:27" ht="16.5">
      <c r="C20" t="s">
        <v>18</v>
      </c>
      <c r="D20">
        <v>17</v>
      </c>
      <c r="E20" s="55">
        <v>42439383</v>
      </c>
      <c r="F20">
        <f t="shared" si="8"/>
        <v>18</v>
      </c>
      <c r="G20">
        <f t="shared" si="9"/>
        <v>44.112798</v>
      </c>
      <c r="H20">
        <f t="shared" si="10"/>
        <v>19</v>
      </c>
      <c r="I20">
        <f t="shared" si="11"/>
        <v>44.695812</v>
      </c>
      <c r="J20" s="59" t="s">
        <v>37</v>
      </c>
      <c r="K20" s="41">
        <v>45</v>
      </c>
      <c r="L20" s="42">
        <v>14.120157</v>
      </c>
      <c r="N20" s="31" t="s">
        <v>37</v>
      </c>
      <c r="O20" s="9">
        <v>39</v>
      </c>
      <c r="P20" s="43">
        <v>15.700153</v>
      </c>
      <c r="U20" s="40"/>
      <c r="V20" s="41"/>
      <c r="W20" s="42"/>
      <c r="X20" s="41"/>
      <c r="Y20" s="42"/>
      <c r="Z20" s="9"/>
      <c r="AA20" s="43"/>
    </row>
    <row r="21" spans="3:27" ht="16.5">
      <c r="C21" t="s">
        <v>11</v>
      </c>
      <c r="D21">
        <v>18</v>
      </c>
      <c r="E21" s="55">
        <v>41982227</v>
      </c>
      <c r="F21">
        <f t="shared" si="8"/>
        <v>19</v>
      </c>
      <c r="G21">
        <f t="shared" si="9"/>
        <v>43.624268</v>
      </c>
      <c r="H21">
        <f t="shared" si="10"/>
        <v>14</v>
      </c>
      <c r="I21">
        <f t="shared" si="11"/>
        <v>48.849508</v>
      </c>
      <c r="J21" s="59" t="s">
        <v>31</v>
      </c>
      <c r="K21" s="41">
        <v>37</v>
      </c>
      <c r="L21" s="42">
        <v>21.777486</v>
      </c>
      <c r="N21" s="31" t="s">
        <v>31</v>
      </c>
      <c r="O21" s="9">
        <v>40</v>
      </c>
      <c r="P21" s="43">
        <v>15.692999</v>
      </c>
      <c r="U21" s="40"/>
      <c r="V21" s="41"/>
      <c r="W21" s="42"/>
      <c r="X21" s="41"/>
      <c r="Y21" s="42"/>
      <c r="Z21" s="9"/>
      <c r="AA21" s="43"/>
    </row>
    <row r="22" spans="3:27" ht="16.5">
      <c r="C22" t="s">
        <v>25</v>
      </c>
      <c r="D22">
        <v>19</v>
      </c>
      <c r="E22" s="55">
        <v>39244425</v>
      </c>
      <c r="F22">
        <f t="shared" si="8"/>
        <v>23</v>
      </c>
      <c r="G22">
        <f t="shared" si="9"/>
        <v>32.071989</v>
      </c>
      <c r="H22">
        <f t="shared" si="10"/>
        <v>28</v>
      </c>
      <c r="I22">
        <f t="shared" si="11"/>
        <v>24.780664</v>
      </c>
      <c r="J22" s="60" t="s">
        <v>12</v>
      </c>
      <c r="K22" s="41">
        <v>13</v>
      </c>
      <c r="L22" s="42">
        <v>52.724998</v>
      </c>
      <c r="N22" s="40" t="s">
        <v>12</v>
      </c>
      <c r="O22" s="9">
        <v>16</v>
      </c>
      <c r="P22" s="43">
        <v>46.569641</v>
      </c>
      <c r="U22" s="40"/>
      <c r="V22" s="41"/>
      <c r="W22" s="42"/>
      <c r="X22" s="41"/>
      <c r="Y22" s="42"/>
      <c r="Z22" s="9"/>
      <c r="AA22" s="43"/>
    </row>
    <row r="23" spans="3:27" ht="16.5">
      <c r="C23" t="s">
        <v>16</v>
      </c>
      <c r="D23">
        <v>20</v>
      </c>
      <c r="E23" s="55">
        <v>38597178</v>
      </c>
      <c r="F23">
        <f t="shared" si="8"/>
        <v>20</v>
      </c>
      <c r="G23">
        <f t="shared" si="9"/>
        <v>39.364692</v>
      </c>
      <c r="H23">
        <f t="shared" si="10"/>
        <v>20</v>
      </c>
      <c r="I23">
        <f t="shared" si="11"/>
        <v>40.634284</v>
      </c>
      <c r="J23" s="60" t="s">
        <v>8</v>
      </c>
      <c r="K23" s="41">
        <v>5</v>
      </c>
      <c r="L23" s="42">
        <v>79.85771</v>
      </c>
      <c r="N23" s="40" t="s">
        <v>8</v>
      </c>
      <c r="O23" s="9">
        <v>9</v>
      </c>
      <c r="P23" s="43">
        <v>53.22749</v>
      </c>
      <c r="U23" s="40"/>
      <c r="V23" s="41"/>
      <c r="W23" s="42"/>
      <c r="X23" s="41"/>
      <c r="Y23" s="42"/>
      <c r="Z23" s="9"/>
      <c r="AA23" s="43"/>
    </row>
    <row r="24" spans="3:27" ht="16.5">
      <c r="C24" t="s">
        <v>20</v>
      </c>
      <c r="D24">
        <v>21</v>
      </c>
      <c r="E24" s="55">
        <v>37651727</v>
      </c>
      <c r="F24">
        <f t="shared" si="8"/>
        <v>26</v>
      </c>
      <c r="G24">
        <f t="shared" si="9"/>
        <v>29.323586</v>
      </c>
      <c r="H24">
        <f t="shared" si="10"/>
        <v>25</v>
      </c>
      <c r="I24">
        <f t="shared" si="11"/>
        <v>26.926582</v>
      </c>
      <c r="J24" s="60" t="s">
        <v>17</v>
      </c>
      <c r="K24" s="41">
        <v>12</v>
      </c>
      <c r="L24" s="42">
        <v>54.894373</v>
      </c>
      <c r="N24" s="40" t="s">
        <v>17</v>
      </c>
      <c r="O24" s="9">
        <v>17</v>
      </c>
      <c r="P24" s="43">
        <v>46.478586</v>
      </c>
      <c r="U24" s="40"/>
      <c r="V24" s="41"/>
      <c r="W24" s="42"/>
      <c r="X24" s="41"/>
      <c r="Y24" s="42"/>
      <c r="Z24" s="9"/>
      <c r="AA24" s="43"/>
    </row>
    <row r="25" spans="3:27" ht="16.5">
      <c r="C25" t="s">
        <v>7</v>
      </c>
      <c r="D25">
        <v>22</v>
      </c>
      <c r="E25" s="55">
        <v>36152894</v>
      </c>
      <c r="F25">
        <f t="shared" si="8"/>
        <v>17</v>
      </c>
      <c r="G25">
        <f t="shared" si="9"/>
        <v>44.447765</v>
      </c>
      <c r="H25">
        <f t="shared" si="10"/>
        <v>5</v>
      </c>
      <c r="I25">
        <f t="shared" si="11"/>
        <v>80.955084</v>
      </c>
      <c r="J25" s="59" t="s">
        <v>27</v>
      </c>
      <c r="K25" s="41">
        <v>39</v>
      </c>
      <c r="L25" s="42">
        <v>20.254946</v>
      </c>
      <c r="N25" s="31" t="s">
        <v>27</v>
      </c>
      <c r="O25" s="9">
        <v>22</v>
      </c>
      <c r="P25" s="43">
        <v>30.818134</v>
      </c>
      <c r="U25" s="31"/>
      <c r="V25" s="41"/>
      <c r="W25" s="42"/>
      <c r="X25" s="41"/>
      <c r="Y25" s="42"/>
      <c r="Z25" s="9"/>
      <c r="AA25" s="43"/>
    </row>
    <row r="26" spans="3:27" ht="16.5">
      <c r="C26" t="s">
        <v>15</v>
      </c>
      <c r="D26">
        <v>23</v>
      </c>
      <c r="E26" s="55">
        <v>34248827</v>
      </c>
      <c r="F26">
        <f t="shared" si="8"/>
        <v>21</v>
      </c>
      <c r="G26">
        <f t="shared" si="9"/>
        <v>35.281008</v>
      </c>
      <c r="H26">
        <f t="shared" si="10"/>
        <v>15</v>
      </c>
      <c r="I26">
        <f t="shared" si="11"/>
        <v>47.658182</v>
      </c>
      <c r="J26" s="59" t="s">
        <v>55</v>
      </c>
      <c r="K26" s="41">
        <v>49</v>
      </c>
      <c r="L26" s="42">
        <v>11.607497</v>
      </c>
      <c r="N26" s="31" t="s">
        <v>55</v>
      </c>
      <c r="O26" s="9">
        <v>59</v>
      </c>
      <c r="P26" s="43">
        <v>9.237437</v>
      </c>
      <c r="U26" s="31"/>
      <c r="V26" s="41"/>
      <c r="W26" s="42"/>
      <c r="X26" s="41"/>
      <c r="Y26" s="42"/>
      <c r="Z26" s="46"/>
      <c r="AA26" s="43"/>
    </row>
    <row r="27" spans="3:27" ht="16.5">
      <c r="C27" t="s">
        <v>35</v>
      </c>
      <c r="D27">
        <v>24</v>
      </c>
      <c r="E27" s="55">
        <v>33971040</v>
      </c>
      <c r="F27">
        <f t="shared" si="8"/>
        <v>25</v>
      </c>
      <c r="G27">
        <f t="shared" si="9"/>
        <v>30.11435</v>
      </c>
      <c r="H27">
        <f t="shared" si="10"/>
        <v>36</v>
      </c>
      <c r="I27">
        <f t="shared" si="11"/>
        <v>17.379724</v>
      </c>
      <c r="J27" s="59" t="s">
        <v>34</v>
      </c>
      <c r="K27" s="41">
        <v>41</v>
      </c>
      <c r="L27" s="42">
        <v>17.094876</v>
      </c>
      <c r="N27" s="31" t="s">
        <v>34</v>
      </c>
      <c r="O27" s="9">
        <v>38</v>
      </c>
      <c r="P27" s="43">
        <v>15.944945</v>
      </c>
      <c r="U27" s="40"/>
      <c r="V27" s="41"/>
      <c r="W27" s="42"/>
      <c r="X27" s="41"/>
      <c r="Y27" s="42"/>
      <c r="Z27" s="9"/>
      <c r="AA27" s="43"/>
    </row>
    <row r="28" spans="3:27" ht="16.5">
      <c r="C28" t="s">
        <v>23</v>
      </c>
      <c r="D28">
        <v>25</v>
      </c>
      <c r="E28" s="55">
        <v>32146579</v>
      </c>
      <c r="F28">
        <f t="shared" si="8"/>
        <v>22</v>
      </c>
      <c r="G28">
        <f t="shared" si="9"/>
        <v>33.601511</v>
      </c>
      <c r="H28">
        <f t="shared" si="10"/>
        <v>33</v>
      </c>
      <c r="I28">
        <f t="shared" si="11"/>
        <v>19.661621</v>
      </c>
      <c r="J28" s="60" t="s">
        <v>13</v>
      </c>
      <c r="K28" s="41">
        <v>11</v>
      </c>
      <c r="L28" s="42">
        <v>57.664833</v>
      </c>
      <c r="N28" s="40" t="s">
        <v>13</v>
      </c>
      <c r="O28" s="9">
        <v>11</v>
      </c>
      <c r="P28" s="43">
        <v>50.972223</v>
      </c>
      <c r="U28" s="40"/>
      <c r="V28" s="41"/>
      <c r="W28" s="42"/>
      <c r="X28" s="41"/>
      <c r="Y28" s="42"/>
      <c r="Z28" s="9"/>
      <c r="AA28" s="43"/>
    </row>
    <row r="29" spans="3:27" ht="16.5">
      <c r="C29" t="s">
        <v>66</v>
      </c>
      <c r="D29">
        <v>26</v>
      </c>
      <c r="E29" s="55">
        <v>31317323</v>
      </c>
      <c r="F29">
        <v>24</v>
      </c>
      <c r="G29" s="37">
        <v>30.346537</v>
      </c>
      <c r="H29" s="9">
        <v>23</v>
      </c>
      <c r="I29" s="28">
        <v>30.137632</v>
      </c>
      <c r="J29" s="60" t="s">
        <v>52</v>
      </c>
      <c r="K29" s="41">
        <v>8</v>
      </c>
      <c r="L29" s="42">
        <v>65.875811</v>
      </c>
      <c r="N29" s="40" t="s">
        <v>52</v>
      </c>
      <c r="O29" s="9">
        <v>6</v>
      </c>
      <c r="P29" s="43">
        <v>76.984036</v>
      </c>
      <c r="U29" s="40"/>
      <c r="V29" s="41"/>
      <c r="W29" s="42"/>
      <c r="X29" s="41"/>
      <c r="Y29" s="42"/>
      <c r="Z29" s="9"/>
      <c r="AA29" s="43"/>
    </row>
    <row r="30" spans="3:27" ht="16.5">
      <c r="C30" t="s">
        <v>21</v>
      </c>
      <c r="D30">
        <v>27</v>
      </c>
      <c r="E30" s="55">
        <v>28472240</v>
      </c>
      <c r="F30">
        <f aca="true" t="shared" si="12" ref="F30:F42">VLOOKUP(C30,$J$4:$L$53,2)</f>
        <v>29</v>
      </c>
      <c r="G30">
        <f aca="true" t="shared" si="13" ref="G30:G42">VLOOKUP(C30,$J$4:$L$53,3)</f>
        <v>28.126716</v>
      </c>
      <c r="H30">
        <f aca="true" t="shared" si="14" ref="H30:H48">VLOOKUP(C30,$N$4:$P$53,2)</f>
        <v>21</v>
      </c>
      <c r="I30">
        <f aca="true" t="shared" si="15" ref="I30:I48">VLOOKUP(C30,$N$4:$P$53,3)</f>
        <v>31.255509</v>
      </c>
      <c r="J30" s="60" t="s">
        <v>4</v>
      </c>
      <c r="K30" s="41">
        <v>3</v>
      </c>
      <c r="L30" s="42">
        <v>152.131674</v>
      </c>
      <c r="N30" s="40" t="s">
        <v>4</v>
      </c>
      <c r="O30" s="9">
        <v>3</v>
      </c>
      <c r="P30" s="43">
        <v>119.341574</v>
      </c>
      <c r="U30" s="31"/>
      <c r="V30" s="41"/>
      <c r="W30" s="42"/>
      <c r="X30" s="41"/>
      <c r="Y30" s="42"/>
      <c r="Z30" s="9"/>
      <c r="AA30" s="43"/>
    </row>
    <row r="31" spans="3:27" ht="16.5">
      <c r="C31" t="s">
        <v>19</v>
      </c>
      <c r="D31">
        <v>28</v>
      </c>
      <c r="E31" s="55">
        <v>28402512</v>
      </c>
      <c r="F31">
        <f t="shared" si="12"/>
        <v>31</v>
      </c>
      <c r="G31">
        <f t="shared" si="13"/>
        <v>26.384712</v>
      </c>
      <c r="H31">
        <f t="shared" si="14"/>
        <v>13</v>
      </c>
      <c r="I31">
        <f t="shared" si="15"/>
        <v>49.799977</v>
      </c>
      <c r="J31" s="59" t="s">
        <v>59</v>
      </c>
      <c r="K31" s="41">
        <v>46</v>
      </c>
      <c r="L31" s="42">
        <v>13.671642</v>
      </c>
      <c r="N31" s="31" t="s">
        <v>59</v>
      </c>
      <c r="O31" s="9">
        <v>29</v>
      </c>
      <c r="P31" s="43">
        <v>23.365005</v>
      </c>
      <c r="U31" s="31"/>
      <c r="V31" s="41"/>
      <c r="W31" s="42"/>
      <c r="X31" s="41"/>
      <c r="Y31" s="42"/>
      <c r="Z31" s="9"/>
      <c r="AA31" s="43"/>
    </row>
    <row r="32" spans="3:27" ht="16.5">
      <c r="C32" t="s">
        <v>22</v>
      </c>
      <c r="D32">
        <v>29</v>
      </c>
      <c r="E32" s="55">
        <v>27973852</v>
      </c>
      <c r="F32">
        <f t="shared" si="12"/>
        <v>30</v>
      </c>
      <c r="G32">
        <f t="shared" si="13"/>
        <v>28.081137</v>
      </c>
      <c r="H32">
        <f t="shared" si="14"/>
        <v>26</v>
      </c>
      <c r="I32">
        <f t="shared" si="15"/>
        <v>26.179838</v>
      </c>
      <c r="J32" s="60" t="s">
        <v>15</v>
      </c>
      <c r="K32" s="41">
        <v>21</v>
      </c>
      <c r="L32" s="42">
        <v>35.281008</v>
      </c>
      <c r="N32" s="40" t="s">
        <v>15</v>
      </c>
      <c r="O32" s="9">
        <v>15</v>
      </c>
      <c r="P32" s="43">
        <v>47.658182</v>
      </c>
      <c r="U32" s="40"/>
      <c r="V32" s="41"/>
      <c r="W32" s="42"/>
      <c r="X32" s="41"/>
      <c r="Y32" s="42"/>
      <c r="Z32" s="9"/>
      <c r="AA32" s="43"/>
    </row>
    <row r="33" spans="3:27" ht="16.5">
      <c r="C33" t="s">
        <v>36</v>
      </c>
      <c r="D33">
        <v>30</v>
      </c>
      <c r="E33" s="55">
        <v>26425233</v>
      </c>
      <c r="F33">
        <f t="shared" si="12"/>
        <v>33</v>
      </c>
      <c r="G33">
        <f t="shared" si="13"/>
        <v>25.438931</v>
      </c>
      <c r="H33">
        <f t="shared" si="14"/>
        <v>52</v>
      </c>
      <c r="I33">
        <f t="shared" si="15"/>
        <v>11.171597</v>
      </c>
      <c r="J33" s="59" t="s">
        <v>47</v>
      </c>
      <c r="K33" s="41">
        <v>42</v>
      </c>
      <c r="L33" s="42">
        <v>16.626629</v>
      </c>
      <c r="N33" s="31" t="s">
        <v>47</v>
      </c>
      <c r="O33" s="9">
        <v>45</v>
      </c>
      <c r="P33" s="43">
        <v>13.224118</v>
      </c>
      <c r="U33" s="31"/>
      <c r="V33" s="41"/>
      <c r="W33" s="42"/>
      <c r="X33" s="41"/>
      <c r="Y33" s="42"/>
      <c r="Z33" s="9"/>
      <c r="AA33" s="43"/>
    </row>
    <row r="34" spans="3:27" ht="16.5">
      <c r="C34" t="s">
        <v>29</v>
      </c>
      <c r="D34">
        <v>31</v>
      </c>
      <c r="E34" s="55">
        <v>26033143</v>
      </c>
      <c r="F34">
        <f t="shared" si="12"/>
        <v>28</v>
      </c>
      <c r="G34">
        <f t="shared" si="13"/>
        <v>28.288564</v>
      </c>
      <c r="H34">
        <f t="shared" si="14"/>
        <v>31</v>
      </c>
      <c r="I34">
        <f t="shared" si="15"/>
        <v>20.878751</v>
      </c>
      <c r="J34" s="60" t="s">
        <v>20</v>
      </c>
      <c r="K34" s="41">
        <v>26</v>
      </c>
      <c r="L34" s="42">
        <v>29.323586</v>
      </c>
      <c r="N34" s="40" t="s">
        <v>20</v>
      </c>
      <c r="O34" s="9">
        <v>25</v>
      </c>
      <c r="P34" s="43">
        <v>26.926582</v>
      </c>
      <c r="U34" s="40"/>
      <c r="V34" s="41"/>
      <c r="W34" s="42"/>
      <c r="X34" s="41"/>
      <c r="Y34" s="42"/>
      <c r="Z34" s="9"/>
      <c r="AA34" s="43"/>
    </row>
    <row r="35" spans="3:27" ht="16.5">
      <c r="C35" t="s">
        <v>24</v>
      </c>
      <c r="D35">
        <v>32</v>
      </c>
      <c r="E35" s="55">
        <v>25706302</v>
      </c>
      <c r="F35">
        <f t="shared" si="12"/>
        <v>32</v>
      </c>
      <c r="G35">
        <f t="shared" si="13"/>
        <v>25.820513</v>
      </c>
      <c r="H35">
        <f t="shared" si="14"/>
        <v>27</v>
      </c>
      <c r="I35">
        <f t="shared" si="15"/>
        <v>25.32903</v>
      </c>
      <c r="J35" s="59" t="s">
        <v>25</v>
      </c>
      <c r="K35" s="41">
        <v>23</v>
      </c>
      <c r="L35" s="42">
        <v>32.071989</v>
      </c>
      <c r="N35" s="31" t="s">
        <v>25</v>
      </c>
      <c r="O35" s="46">
        <v>28</v>
      </c>
      <c r="P35" s="43">
        <v>24.780664</v>
      </c>
      <c r="U35" s="31"/>
      <c r="V35" s="41"/>
      <c r="W35" s="42"/>
      <c r="X35" s="41"/>
      <c r="Y35" s="42"/>
      <c r="Z35" s="47"/>
      <c r="AA35" s="48"/>
    </row>
    <row r="36" spans="3:27" ht="16.5">
      <c r="C36" t="s">
        <v>26</v>
      </c>
      <c r="D36">
        <v>33</v>
      </c>
      <c r="E36" s="55">
        <v>25629070</v>
      </c>
      <c r="F36">
        <f t="shared" si="12"/>
        <v>35</v>
      </c>
      <c r="G36">
        <f t="shared" si="13"/>
        <v>24.513396</v>
      </c>
      <c r="H36">
        <f t="shared" si="14"/>
        <v>32</v>
      </c>
      <c r="I36">
        <f t="shared" si="15"/>
        <v>20.839258</v>
      </c>
      <c r="J36" s="60" t="s">
        <v>16</v>
      </c>
      <c r="K36" s="41">
        <v>20</v>
      </c>
      <c r="L36" s="42">
        <v>39.364692</v>
      </c>
      <c r="N36" s="40" t="s">
        <v>16</v>
      </c>
      <c r="O36" s="9">
        <v>20</v>
      </c>
      <c r="P36" s="43">
        <v>40.634284</v>
      </c>
      <c r="U36" s="31"/>
      <c r="V36" s="41"/>
      <c r="W36" s="42"/>
      <c r="X36" s="41"/>
      <c r="Y36" s="42"/>
      <c r="Z36" s="9"/>
      <c r="AA36" s="43"/>
    </row>
    <row r="37" spans="3:27" ht="16.5">
      <c r="C37" t="s">
        <v>38</v>
      </c>
      <c r="D37">
        <v>34</v>
      </c>
      <c r="E37" s="55">
        <v>25242044</v>
      </c>
      <c r="F37">
        <f t="shared" si="12"/>
        <v>27</v>
      </c>
      <c r="G37">
        <f t="shared" si="13"/>
        <v>29.285943</v>
      </c>
      <c r="H37">
        <f t="shared" si="14"/>
        <v>50</v>
      </c>
      <c r="I37">
        <f t="shared" si="15"/>
        <v>11.456007</v>
      </c>
      <c r="J37" s="60" t="s">
        <v>11</v>
      </c>
      <c r="K37" s="41">
        <v>19</v>
      </c>
      <c r="L37" s="42">
        <v>43.624268</v>
      </c>
      <c r="N37" s="40" t="s">
        <v>11</v>
      </c>
      <c r="O37" s="9">
        <v>14</v>
      </c>
      <c r="P37" s="43">
        <v>48.849508</v>
      </c>
      <c r="U37" s="31"/>
      <c r="V37" s="41"/>
      <c r="W37" s="42"/>
      <c r="X37" s="41"/>
      <c r="Y37" s="42"/>
      <c r="Z37" s="9"/>
      <c r="AA37" s="43"/>
    </row>
    <row r="38" spans="3:27" ht="16.5">
      <c r="C38" t="s">
        <v>30</v>
      </c>
      <c r="D38">
        <v>35</v>
      </c>
      <c r="E38" s="55">
        <v>24824426</v>
      </c>
      <c r="F38">
        <f t="shared" si="12"/>
        <v>34</v>
      </c>
      <c r="G38">
        <f t="shared" si="13"/>
        <v>24.684203</v>
      </c>
      <c r="H38">
        <f t="shared" si="14"/>
        <v>35</v>
      </c>
      <c r="I38">
        <f t="shared" si="15"/>
        <v>18.367389</v>
      </c>
      <c r="J38" s="60" t="s">
        <v>46</v>
      </c>
      <c r="K38" s="41">
        <v>15</v>
      </c>
      <c r="L38" s="42">
        <v>47.871813</v>
      </c>
      <c r="N38" s="40" t="s">
        <v>46</v>
      </c>
      <c r="O38" s="9">
        <v>7</v>
      </c>
      <c r="P38" s="43">
        <v>72.897301</v>
      </c>
      <c r="U38" s="31"/>
      <c r="V38" s="41"/>
      <c r="W38" s="42"/>
      <c r="X38" s="41"/>
      <c r="Y38" s="42"/>
      <c r="Z38" s="9"/>
      <c r="AA38" s="43"/>
    </row>
    <row r="39" spans="3:27" ht="16.5">
      <c r="C39" t="s">
        <v>31</v>
      </c>
      <c r="D39">
        <v>36</v>
      </c>
      <c r="E39" s="55">
        <v>22210244</v>
      </c>
      <c r="F39">
        <f t="shared" si="12"/>
        <v>37</v>
      </c>
      <c r="G39">
        <f t="shared" si="13"/>
        <v>21.777486</v>
      </c>
      <c r="H39">
        <f t="shared" si="14"/>
        <v>40</v>
      </c>
      <c r="I39">
        <f t="shared" si="15"/>
        <v>15.692999</v>
      </c>
      <c r="J39" s="60" t="s">
        <v>19</v>
      </c>
      <c r="K39" s="41">
        <v>31</v>
      </c>
      <c r="L39" s="42">
        <v>26.384712</v>
      </c>
      <c r="N39" s="40" t="s">
        <v>19</v>
      </c>
      <c r="O39" s="9">
        <v>13</v>
      </c>
      <c r="P39" s="43">
        <v>49.799977</v>
      </c>
      <c r="U39" s="31"/>
      <c r="V39" s="41"/>
      <c r="W39" s="42"/>
      <c r="X39" s="41"/>
      <c r="Y39" s="42"/>
      <c r="Z39" s="9"/>
      <c r="AA39" s="43"/>
    </row>
    <row r="40" spans="3:27" ht="16.5">
      <c r="C40" t="s">
        <v>28</v>
      </c>
      <c r="D40">
        <v>37</v>
      </c>
      <c r="E40" s="55">
        <v>21852722</v>
      </c>
      <c r="F40">
        <f t="shared" si="12"/>
        <v>36</v>
      </c>
      <c r="G40">
        <f t="shared" si="13"/>
        <v>22.377751</v>
      </c>
      <c r="H40">
        <f t="shared" si="14"/>
        <v>37</v>
      </c>
      <c r="I40">
        <f t="shared" si="15"/>
        <v>16.744386</v>
      </c>
      <c r="J40" s="59" t="s">
        <v>30</v>
      </c>
      <c r="K40" s="41">
        <v>34</v>
      </c>
      <c r="L40" s="42">
        <v>24.684203</v>
      </c>
      <c r="N40" s="31" t="s">
        <v>30</v>
      </c>
      <c r="O40" s="9">
        <v>35</v>
      </c>
      <c r="P40" s="43">
        <v>18.367389</v>
      </c>
      <c r="U40" s="31"/>
      <c r="V40" s="41"/>
      <c r="W40" s="42"/>
      <c r="X40" s="41"/>
      <c r="Y40" s="42"/>
      <c r="Z40" s="9"/>
      <c r="AA40" s="43"/>
    </row>
    <row r="41" spans="3:27" ht="16.5">
      <c r="C41" t="s">
        <v>27</v>
      </c>
      <c r="D41">
        <v>38</v>
      </c>
      <c r="E41" s="55">
        <v>20093144</v>
      </c>
      <c r="F41">
        <f t="shared" si="12"/>
        <v>39</v>
      </c>
      <c r="G41">
        <f t="shared" si="13"/>
        <v>20.254946</v>
      </c>
      <c r="H41">
        <f t="shared" si="14"/>
        <v>22</v>
      </c>
      <c r="I41">
        <f t="shared" si="15"/>
        <v>30.818134</v>
      </c>
      <c r="J41" s="59" t="s">
        <v>38</v>
      </c>
      <c r="K41" s="41">
        <v>27</v>
      </c>
      <c r="L41" s="42">
        <v>29.285943</v>
      </c>
      <c r="N41" s="31" t="s">
        <v>38</v>
      </c>
      <c r="O41" s="9">
        <v>50</v>
      </c>
      <c r="P41" s="43">
        <v>11.456007</v>
      </c>
      <c r="U41" s="31"/>
      <c r="V41" s="41"/>
      <c r="W41" s="42"/>
      <c r="X41" s="41"/>
      <c r="Y41" s="42"/>
      <c r="Z41" s="9"/>
      <c r="AA41" s="43"/>
    </row>
    <row r="42" spans="3:27" ht="16.5">
      <c r="C42" t="s">
        <v>34</v>
      </c>
      <c r="D42">
        <v>39</v>
      </c>
      <c r="E42" s="55">
        <v>19100259</v>
      </c>
      <c r="F42">
        <f t="shared" si="12"/>
        <v>41</v>
      </c>
      <c r="G42">
        <f t="shared" si="13"/>
        <v>17.094876</v>
      </c>
      <c r="H42">
        <f t="shared" si="14"/>
        <v>38</v>
      </c>
      <c r="I42">
        <f t="shared" si="15"/>
        <v>15.944945</v>
      </c>
      <c r="J42" s="60" t="s">
        <v>21</v>
      </c>
      <c r="K42" s="41">
        <v>29</v>
      </c>
      <c r="L42" s="42">
        <v>28.126716</v>
      </c>
      <c r="N42" s="40" t="s">
        <v>21</v>
      </c>
      <c r="O42" s="9">
        <v>21</v>
      </c>
      <c r="P42" s="43">
        <v>31.255509</v>
      </c>
      <c r="U42" s="31"/>
      <c r="V42" s="41"/>
      <c r="W42" s="42"/>
      <c r="X42" s="41"/>
      <c r="Y42" s="42"/>
      <c r="Z42" s="9"/>
      <c r="AA42" s="43"/>
    </row>
    <row r="43" spans="3:27" ht="16.5">
      <c r="C43" t="s">
        <v>32</v>
      </c>
      <c r="D43">
        <v>40</v>
      </c>
      <c r="E43" s="55">
        <v>17352767</v>
      </c>
      <c r="F43" s="41">
        <v>40</v>
      </c>
      <c r="G43" s="42">
        <v>17.447534</v>
      </c>
      <c r="H43">
        <f t="shared" si="14"/>
        <v>34</v>
      </c>
      <c r="I43">
        <f t="shared" si="15"/>
        <v>18.660925</v>
      </c>
      <c r="J43" s="59" t="s">
        <v>62</v>
      </c>
      <c r="K43" s="41">
        <v>50</v>
      </c>
      <c r="L43" s="42">
        <v>10.982803</v>
      </c>
      <c r="N43" s="31" t="s">
        <v>62</v>
      </c>
      <c r="O43" s="9">
        <v>55</v>
      </c>
      <c r="P43" s="43">
        <v>10.099422</v>
      </c>
      <c r="U43" s="31"/>
      <c r="V43" s="41"/>
      <c r="W43" s="42"/>
      <c r="X43" s="41"/>
      <c r="Y43" s="42"/>
      <c r="Z43" s="9"/>
      <c r="AA43" s="43"/>
    </row>
    <row r="44" spans="3:27" ht="16.5">
      <c r="C44" t="s">
        <v>47</v>
      </c>
      <c r="D44">
        <v>41</v>
      </c>
      <c r="E44" s="55">
        <v>16641596</v>
      </c>
      <c r="F44">
        <f>VLOOKUP(C44,$J$4:$L$53,2)</f>
        <v>42</v>
      </c>
      <c r="G44">
        <f>VLOOKUP(C44,$J$4:$L$53,3)</f>
        <v>16.626629</v>
      </c>
      <c r="H44">
        <f t="shared" si="14"/>
        <v>45</v>
      </c>
      <c r="I44">
        <f t="shared" si="15"/>
        <v>13.224118</v>
      </c>
      <c r="J44" s="59" t="s">
        <v>26</v>
      </c>
      <c r="K44" s="41">
        <v>35</v>
      </c>
      <c r="L44" s="42">
        <v>24.513396</v>
      </c>
      <c r="N44" s="31" t="s">
        <v>26</v>
      </c>
      <c r="O44" s="9">
        <v>32</v>
      </c>
      <c r="P44" s="43">
        <v>20.839258</v>
      </c>
      <c r="U44" s="31"/>
      <c r="V44" s="41"/>
      <c r="W44" s="42"/>
      <c r="X44" s="41"/>
      <c r="Y44" s="42"/>
      <c r="Z44" s="9"/>
      <c r="AA44" s="43"/>
    </row>
    <row r="45" spans="3:27" ht="16.5">
      <c r="C45" t="s">
        <v>41</v>
      </c>
      <c r="D45">
        <v>42</v>
      </c>
      <c r="E45" s="55">
        <v>16224368</v>
      </c>
      <c r="F45">
        <f>VLOOKUP(C45,$J$4:$L$53,2)</f>
        <v>38</v>
      </c>
      <c r="G45">
        <f>VLOOKUP(C45,$J$4:$L$53,3)</f>
        <v>20.39371</v>
      </c>
      <c r="H45">
        <f t="shared" si="14"/>
        <v>49</v>
      </c>
      <c r="I45">
        <f t="shared" si="15"/>
        <v>11.545102</v>
      </c>
      <c r="J45" s="59" t="s">
        <v>39</v>
      </c>
      <c r="K45" s="41">
        <v>48</v>
      </c>
      <c r="L45" s="42">
        <v>13.364914</v>
      </c>
      <c r="N45" s="31" t="s">
        <v>39</v>
      </c>
      <c r="O45" s="9">
        <v>41</v>
      </c>
      <c r="P45" s="43">
        <v>15.477965</v>
      </c>
      <c r="U45" s="31"/>
      <c r="V45" s="41"/>
      <c r="W45" s="42"/>
      <c r="X45" s="41"/>
      <c r="Y45" s="42"/>
      <c r="Z45" s="9"/>
      <c r="AA45" s="43"/>
    </row>
    <row r="46" spans="3:27" ht="16.5">
      <c r="C46" t="s">
        <v>37</v>
      </c>
      <c r="D46">
        <v>43</v>
      </c>
      <c r="E46" s="55">
        <v>16163799</v>
      </c>
      <c r="F46">
        <f>VLOOKUP(C46,$J$4:$L$53,2)</f>
        <v>45</v>
      </c>
      <c r="G46">
        <f>VLOOKUP(C46,$J$4:$L$53,3)</f>
        <v>14.120157</v>
      </c>
      <c r="H46">
        <f t="shared" si="14"/>
        <v>39</v>
      </c>
      <c r="I46">
        <f t="shared" si="15"/>
        <v>15.700153</v>
      </c>
      <c r="J46" s="60" t="s">
        <v>35</v>
      </c>
      <c r="K46" s="41">
        <v>25</v>
      </c>
      <c r="L46" s="42">
        <v>30.11435</v>
      </c>
      <c r="N46" s="40" t="s">
        <v>35</v>
      </c>
      <c r="O46" s="9">
        <v>36</v>
      </c>
      <c r="P46" s="43">
        <v>17.379724</v>
      </c>
      <c r="U46" s="31"/>
      <c r="V46" s="41"/>
      <c r="W46" s="42"/>
      <c r="X46" s="41"/>
      <c r="Y46" s="42"/>
      <c r="Z46" s="9"/>
      <c r="AA46" s="43"/>
    </row>
    <row r="47" spans="3:27" ht="16.5">
      <c r="C47" t="s">
        <v>33</v>
      </c>
      <c r="D47">
        <v>44</v>
      </c>
      <c r="E47" s="55">
        <v>15186819</v>
      </c>
      <c r="F47">
        <f>VLOOKUP(C47,$J$4:$L$53,2)</f>
        <v>47</v>
      </c>
      <c r="G47" s="56">
        <f>VLOOKUP(C47,$J$4:$L$53,3)</f>
        <v>13.640966</v>
      </c>
      <c r="H47">
        <f t="shared" si="14"/>
        <v>42</v>
      </c>
      <c r="I47" s="56">
        <f t="shared" si="15"/>
        <v>15.393496</v>
      </c>
      <c r="J47" s="59" t="s">
        <v>22</v>
      </c>
      <c r="K47" s="41">
        <v>30</v>
      </c>
      <c r="L47" s="42">
        <v>28.081137</v>
      </c>
      <c r="N47" s="31" t="s">
        <v>22</v>
      </c>
      <c r="O47" s="9">
        <v>26</v>
      </c>
      <c r="P47" s="43">
        <v>26.179838</v>
      </c>
      <c r="U47" s="31"/>
      <c r="V47" s="41"/>
      <c r="W47" s="42"/>
      <c r="X47" s="41"/>
      <c r="Y47" s="42"/>
      <c r="Z47" s="9"/>
      <c r="AA47" s="43"/>
    </row>
    <row r="48" spans="3:27" ht="16.5">
      <c r="C48" t="s">
        <v>42</v>
      </c>
      <c r="D48">
        <v>45</v>
      </c>
      <c r="E48" s="55">
        <v>15146766</v>
      </c>
      <c r="F48">
        <f>VLOOKUP(C48,$J$4:$L$53,2)</f>
        <v>43</v>
      </c>
      <c r="G48">
        <f>VLOOKUP(C48,$J$4:$L$53,3)</f>
        <v>15.776543</v>
      </c>
      <c r="H48">
        <f t="shared" si="14"/>
        <v>46</v>
      </c>
      <c r="I48">
        <f t="shared" si="15"/>
        <v>13.109828</v>
      </c>
      <c r="J48" s="60" t="s">
        <v>2</v>
      </c>
      <c r="K48" s="41">
        <v>1</v>
      </c>
      <c r="L48" s="42">
        <v>212.245241</v>
      </c>
      <c r="N48" s="40" t="s">
        <v>2</v>
      </c>
      <c r="O48" s="9">
        <v>1</v>
      </c>
      <c r="P48" s="43">
        <v>204.482591</v>
      </c>
      <c r="U48" s="31"/>
      <c r="V48" s="41"/>
      <c r="W48" s="42"/>
      <c r="X48" s="41"/>
      <c r="Y48" s="42"/>
      <c r="Z48" s="9"/>
      <c r="AA48" s="43"/>
    </row>
    <row r="49" spans="3:27" ht="16.5">
      <c r="C49" t="s">
        <v>67</v>
      </c>
      <c r="D49">
        <v>46</v>
      </c>
      <c r="E49" s="55">
        <v>13419526</v>
      </c>
      <c r="J49" s="60" t="s">
        <v>50</v>
      </c>
      <c r="K49" s="41">
        <v>24</v>
      </c>
      <c r="L49" s="42">
        <v>30.346537</v>
      </c>
      <c r="N49" s="40" t="s">
        <v>50</v>
      </c>
      <c r="O49" s="9">
        <v>23</v>
      </c>
      <c r="P49" s="43">
        <v>30.137632</v>
      </c>
      <c r="U49" s="31"/>
      <c r="V49" s="41"/>
      <c r="W49" s="42"/>
      <c r="X49" s="41"/>
      <c r="Y49" s="42"/>
      <c r="Z49" s="9"/>
      <c r="AA49" s="43"/>
    </row>
    <row r="50" spans="3:27" ht="16.5">
      <c r="C50" t="s">
        <v>40</v>
      </c>
      <c r="D50">
        <v>47</v>
      </c>
      <c r="E50" s="55">
        <v>13334351</v>
      </c>
      <c r="F50">
        <f>VLOOKUP(C50,$J$4:$L$53,2)</f>
        <v>44</v>
      </c>
      <c r="G50">
        <f>VLOOKUP(C50,$J$4:$L$53,3)</f>
        <v>14.586704</v>
      </c>
      <c r="H50">
        <f>VLOOKUP(C50,$N$4:$P$53,2)</f>
        <v>47</v>
      </c>
      <c r="I50">
        <f>VLOOKUP(C50,$N$4:$P$53,3)</f>
        <v>13.068362</v>
      </c>
      <c r="J50" s="59" t="s">
        <v>29</v>
      </c>
      <c r="K50" s="41">
        <v>28</v>
      </c>
      <c r="L50" s="42">
        <v>28.288564</v>
      </c>
      <c r="N50" s="31" t="s">
        <v>29</v>
      </c>
      <c r="O50" s="9">
        <v>31</v>
      </c>
      <c r="P50" s="43">
        <v>20.878751</v>
      </c>
      <c r="U50" s="31"/>
      <c r="V50" s="41"/>
      <c r="W50" s="42"/>
      <c r="X50" s="41"/>
      <c r="Y50" s="42"/>
      <c r="Z50" s="9"/>
      <c r="AA50" s="43"/>
    </row>
    <row r="51" spans="3:27" ht="16.5">
      <c r="C51" t="s">
        <v>39</v>
      </c>
      <c r="D51">
        <v>48</v>
      </c>
      <c r="E51" s="55">
        <v>12947920</v>
      </c>
      <c r="F51">
        <f>VLOOKUP(C51,$J$4:$L$53,2)</f>
        <v>48</v>
      </c>
      <c r="G51">
        <f>VLOOKUP(C51,$J$4:$L$53,3)</f>
        <v>13.364914</v>
      </c>
      <c r="H51">
        <f>VLOOKUP(C51,$N$4:$P$53,2)</f>
        <v>41</v>
      </c>
      <c r="I51">
        <f>VLOOKUP(C51,$N$4:$P$53,3)</f>
        <v>15.477965</v>
      </c>
      <c r="J51" s="60" t="s">
        <v>10</v>
      </c>
      <c r="K51" s="41">
        <v>14</v>
      </c>
      <c r="L51" s="42">
        <v>49.173959</v>
      </c>
      <c r="N51" s="40" t="s">
        <v>10</v>
      </c>
      <c r="O51" s="9">
        <v>10</v>
      </c>
      <c r="P51" s="43">
        <v>51.911335</v>
      </c>
      <c r="U51" s="31"/>
      <c r="V51" s="41"/>
      <c r="W51" s="42"/>
      <c r="X51" s="41"/>
      <c r="Y51" s="42"/>
      <c r="Z51" s="9"/>
      <c r="AA51" s="43"/>
    </row>
    <row r="52" spans="3:27" ht="16.5">
      <c r="C52" t="s">
        <v>59</v>
      </c>
      <c r="D52">
        <v>49</v>
      </c>
      <c r="E52" s="55">
        <v>11323681</v>
      </c>
      <c r="F52">
        <f>VLOOKUP(C52,$J$4:$L$53,2)</f>
        <v>46</v>
      </c>
      <c r="G52">
        <f>VLOOKUP(C52,$J$4:$L$53,3)</f>
        <v>13.671642</v>
      </c>
      <c r="H52">
        <f>VLOOKUP(C52,$N$4:$P$53,2)</f>
        <v>29</v>
      </c>
      <c r="I52">
        <f>VLOOKUP(C52,$N$4:$P$53,3)</f>
        <v>23.365005</v>
      </c>
      <c r="J52" s="60" t="s">
        <v>9</v>
      </c>
      <c r="K52" s="41">
        <v>10</v>
      </c>
      <c r="L52" s="42">
        <v>57.839378</v>
      </c>
      <c r="N52" s="40" t="s">
        <v>9</v>
      </c>
      <c r="O52" s="9">
        <v>12</v>
      </c>
      <c r="P52" s="43">
        <v>50.402938</v>
      </c>
      <c r="U52" s="31"/>
      <c r="V52" s="41"/>
      <c r="W52" s="42"/>
      <c r="X52" s="41"/>
      <c r="Y52" s="42"/>
      <c r="Z52" s="9"/>
      <c r="AA52" s="43"/>
    </row>
    <row r="53" spans="3:27" ht="16.5">
      <c r="C53" t="s">
        <v>68</v>
      </c>
      <c r="D53">
        <v>50</v>
      </c>
      <c r="E53" s="55">
        <v>11161545</v>
      </c>
      <c r="J53" s="60" t="s">
        <v>7</v>
      </c>
      <c r="K53" s="41">
        <v>17</v>
      </c>
      <c r="L53" s="42">
        <v>44.447765</v>
      </c>
      <c r="N53" s="40" t="s">
        <v>7</v>
      </c>
      <c r="O53" s="9">
        <v>5</v>
      </c>
      <c r="P53" s="43">
        <v>80.955084</v>
      </c>
      <c r="U53" s="31"/>
      <c r="V53" s="41"/>
      <c r="W53" s="42"/>
      <c r="X53" s="41"/>
      <c r="Y53" s="42"/>
      <c r="Z53" s="9"/>
      <c r="AA53" s="43"/>
    </row>
    <row r="55" ht="12.75">
      <c r="E55">
        <f>E4/1000000</f>
        <v>225.489499</v>
      </c>
    </row>
    <row r="56" ht="12.75">
      <c r="E56">
        <f aca="true" t="shared" si="16" ref="E56:E104">E5/1000000</f>
        <v>222.14675</v>
      </c>
    </row>
    <row r="57" ht="12.75">
      <c r="E57">
        <f t="shared" si="16"/>
        <v>157.630099</v>
      </c>
    </row>
    <row r="58" ht="12.75">
      <c r="E58">
        <f t="shared" si="16"/>
        <v>84.393795</v>
      </c>
    </row>
    <row r="59" ht="12.75">
      <c r="E59">
        <f t="shared" si="16"/>
        <v>79.485704</v>
      </c>
    </row>
    <row r="60" ht="12.75">
      <c r="E60">
        <f t="shared" si="16"/>
        <v>77.557478</v>
      </c>
    </row>
    <row r="61" ht="12.75">
      <c r="E61">
        <f t="shared" si="16"/>
        <v>77.157809</v>
      </c>
    </row>
    <row r="62" ht="12.75">
      <c r="E62">
        <f t="shared" si="16"/>
        <v>76.901327</v>
      </c>
    </row>
    <row r="63" ht="12.75">
      <c r="E63">
        <f t="shared" si="16"/>
        <v>65.978238</v>
      </c>
    </row>
    <row r="64" ht="12.75">
      <c r="E64">
        <f t="shared" si="16"/>
        <v>59.832197</v>
      </c>
    </row>
    <row r="65" ht="12.75">
      <c r="E65">
        <f t="shared" si="16"/>
        <v>58.409526</v>
      </c>
    </row>
    <row r="66" ht="12.75">
      <c r="E66">
        <f t="shared" si="16"/>
        <v>56.343435</v>
      </c>
    </row>
    <row r="67" ht="12.75">
      <c r="E67">
        <f t="shared" si="16"/>
        <v>55.89023</v>
      </c>
    </row>
    <row r="68" ht="12.75">
      <c r="E68">
        <f t="shared" si="16"/>
        <v>48.875403</v>
      </c>
    </row>
    <row r="69" ht="12.75">
      <c r="E69">
        <f t="shared" si="16"/>
        <v>46.973569</v>
      </c>
    </row>
    <row r="70" ht="12.75">
      <c r="E70">
        <f t="shared" si="16"/>
        <v>46.230948</v>
      </c>
    </row>
    <row r="71" ht="12.75">
      <c r="E71">
        <f t="shared" si="16"/>
        <v>42.439383</v>
      </c>
    </row>
    <row r="72" ht="12.75">
      <c r="E72">
        <f t="shared" si="16"/>
        <v>41.982227</v>
      </c>
    </row>
    <row r="73" ht="12.75">
      <c r="E73">
        <f t="shared" si="16"/>
        <v>39.244425</v>
      </c>
    </row>
    <row r="74" ht="12.75">
      <c r="E74">
        <f t="shared" si="16"/>
        <v>38.597178</v>
      </c>
    </row>
    <row r="75" ht="12.75">
      <c r="E75">
        <f t="shared" si="16"/>
        <v>37.651727</v>
      </c>
    </row>
    <row r="76" ht="12.75">
      <c r="E76">
        <f t="shared" si="16"/>
        <v>36.152894</v>
      </c>
    </row>
    <row r="77" ht="12.75">
      <c r="E77">
        <f t="shared" si="16"/>
        <v>34.248827</v>
      </c>
    </row>
    <row r="78" ht="12.75">
      <c r="E78">
        <f t="shared" si="16"/>
        <v>33.97104</v>
      </c>
    </row>
    <row r="79" ht="12.75">
      <c r="E79">
        <f t="shared" si="16"/>
        <v>32.146579</v>
      </c>
    </row>
    <row r="80" ht="12.75">
      <c r="E80">
        <f t="shared" si="16"/>
        <v>31.317323</v>
      </c>
    </row>
    <row r="81" ht="12.75">
      <c r="E81">
        <f t="shared" si="16"/>
        <v>28.47224</v>
      </c>
    </row>
    <row r="82" ht="12.75">
      <c r="E82">
        <f t="shared" si="16"/>
        <v>28.402512</v>
      </c>
    </row>
    <row r="83" ht="12.75">
      <c r="E83">
        <f t="shared" si="16"/>
        <v>27.973852</v>
      </c>
    </row>
    <row r="84" ht="12.75">
      <c r="E84">
        <f t="shared" si="16"/>
        <v>26.425233</v>
      </c>
    </row>
    <row r="85" ht="12.75">
      <c r="E85">
        <f t="shared" si="16"/>
        <v>26.033143</v>
      </c>
    </row>
    <row r="86" ht="12.75">
      <c r="E86">
        <f t="shared" si="16"/>
        <v>25.706302</v>
      </c>
    </row>
    <row r="87" ht="12.75">
      <c r="E87">
        <f t="shared" si="16"/>
        <v>25.62907</v>
      </c>
    </row>
    <row r="88" ht="12.75">
      <c r="E88">
        <f t="shared" si="16"/>
        <v>25.242044</v>
      </c>
    </row>
    <row r="89" ht="12.75">
      <c r="E89">
        <f t="shared" si="16"/>
        <v>24.824426</v>
      </c>
    </row>
    <row r="90" ht="12.75">
      <c r="E90">
        <f t="shared" si="16"/>
        <v>22.210244</v>
      </c>
    </row>
    <row r="91" ht="12.75">
      <c r="E91">
        <f t="shared" si="16"/>
        <v>21.852722</v>
      </c>
    </row>
    <row r="92" ht="12.75">
      <c r="E92">
        <f t="shared" si="16"/>
        <v>20.093144</v>
      </c>
    </row>
    <row r="93" ht="12.75">
      <c r="E93">
        <f t="shared" si="16"/>
        <v>19.100259</v>
      </c>
    </row>
    <row r="94" ht="12.75">
      <c r="E94">
        <f t="shared" si="16"/>
        <v>17.352767</v>
      </c>
    </row>
    <row r="95" ht="12.75">
      <c r="E95">
        <f t="shared" si="16"/>
        <v>16.641596</v>
      </c>
    </row>
    <row r="96" ht="12.75">
      <c r="E96">
        <f t="shared" si="16"/>
        <v>16.224368</v>
      </c>
    </row>
    <row r="97" ht="12.75">
      <c r="E97">
        <f t="shared" si="16"/>
        <v>16.163799</v>
      </c>
    </row>
    <row r="98" ht="12.75">
      <c r="E98">
        <f t="shared" si="16"/>
        <v>15.186819</v>
      </c>
    </row>
    <row r="99" ht="12.75">
      <c r="E99">
        <f t="shared" si="16"/>
        <v>15.146766</v>
      </c>
    </row>
    <row r="100" ht="12.75">
      <c r="E100">
        <f t="shared" si="16"/>
        <v>13.419526</v>
      </c>
    </row>
    <row r="101" ht="12.75">
      <c r="E101">
        <f t="shared" si="16"/>
        <v>13.334351</v>
      </c>
    </row>
    <row r="102" ht="12.75">
      <c r="E102">
        <f t="shared" si="16"/>
        <v>12.94792</v>
      </c>
    </row>
    <row r="103" ht="12.75">
      <c r="E103">
        <f t="shared" si="16"/>
        <v>11.323681</v>
      </c>
    </row>
    <row r="104" ht="12.75">
      <c r="E104">
        <f t="shared" si="16"/>
        <v>11.161545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2008-05-21T18:50:13Z</cp:lastPrinted>
  <dcterms:created xsi:type="dcterms:W3CDTF">1980-01-01T04:00:00Z</dcterms:created>
  <dcterms:modified xsi:type="dcterms:W3CDTF">2008-06-27T17:22:24Z</dcterms:modified>
  <cp:category/>
  <cp:version/>
  <cp:contentType/>
  <cp:contentStatus/>
</cp:coreProperties>
</file>