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0" windowWidth="12000" windowHeight="6552" activeTab="0"/>
  </bookViews>
  <sheets>
    <sheet name="1-53" sheetId="1" r:id="rId1"/>
  </sheets>
  <definedNames>
    <definedName name="_xlnm.Print_Area" localSheetId="0">'1-53'!$A$1:$J$57</definedName>
  </definedNames>
  <calcPr fullCalcOnLoad="1"/>
</workbook>
</file>

<file path=xl/sharedStrings.xml><?xml version="1.0" encoding="utf-8"?>
<sst xmlns="http://schemas.openxmlformats.org/spreadsheetml/2006/main" count="65" uniqueCount="63">
  <si>
    <t>SCTG</t>
  </si>
  <si>
    <t>Live animals and live fish</t>
  </si>
  <si>
    <t>Cereal grains</t>
  </si>
  <si>
    <t>Other agricultural products</t>
  </si>
  <si>
    <t>Meat, fish, seafood, and their preparations</t>
  </si>
  <si>
    <t xml:space="preserve">Other prepared foodstuffs and fats and oils </t>
  </si>
  <si>
    <t>Alcoholic beverages</t>
  </si>
  <si>
    <t>Tobacco products</t>
  </si>
  <si>
    <t>Monumental or building stone</t>
  </si>
  <si>
    <t>Natural sands</t>
  </si>
  <si>
    <t>Gravel and crushed stone</t>
  </si>
  <si>
    <t>Metallic ores and concentrates</t>
  </si>
  <si>
    <t>Coal</t>
  </si>
  <si>
    <t>Gasoline and aviation turbine fuel</t>
  </si>
  <si>
    <t>Fuel oils</t>
  </si>
  <si>
    <t>Basic chemicals</t>
  </si>
  <si>
    <t>Pharmaceutical products</t>
  </si>
  <si>
    <t>Plastics and rubber</t>
  </si>
  <si>
    <t>Logs and other wood in the rough</t>
  </si>
  <si>
    <t>Wood products</t>
  </si>
  <si>
    <t>Pulp, newsprint, paper, and paperboard</t>
  </si>
  <si>
    <t>Paper or paperboard articles</t>
  </si>
  <si>
    <t>Printed products</t>
  </si>
  <si>
    <t>Textiles, leather, and articles of textiles or leather</t>
  </si>
  <si>
    <t>Nonmetallic mineral products</t>
  </si>
  <si>
    <t>Articles of base metal</t>
  </si>
  <si>
    <t>Machinery</t>
  </si>
  <si>
    <t>Motorized and other vehicles (including parts)</t>
  </si>
  <si>
    <t>Precision instruments and apparatus</t>
  </si>
  <si>
    <t>Miscellaneous manufactured products</t>
  </si>
  <si>
    <t>Waste and scrap</t>
  </si>
  <si>
    <t>Mixed freight</t>
  </si>
  <si>
    <t>Commodity unknown</t>
  </si>
  <si>
    <t>Animal feed and products of animal origin (NEC)</t>
  </si>
  <si>
    <t>Nonmetallic minerals (NEC)</t>
  </si>
  <si>
    <t>Coal and petroleum products (NEC)</t>
  </si>
  <si>
    <t>Chemical products and preparations (NEC)</t>
  </si>
  <si>
    <t>Transportation equipment (NEC)</t>
  </si>
  <si>
    <t>Electronic and other electrical equipment and components and office equipment</t>
  </si>
  <si>
    <t>Base metal in primary or semifinished forms and in finished basic shapes</t>
  </si>
  <si>
    <t>Furniture, mattresses and mattress supports, lamps, lighting fittings, and illuminated signs</t>
  </si>
  <si>
    <t>Average miles per shipment</t>
  </si>
  <si>
    <t>Value per ton ($)</t>
  </si>
  <si>
    <t>Milled grain products, preparations, and bakery products</t>
  </si>
  <si>
    <t>Percent</t>
  </si>
  <si>
    <t xml:space="preserve">NOTE </t>
  </si>
  <si>
    <t>SOURCE</t>
  </si>
  <si>
    <t xml:space="preserve">                                                                                                                                                                                                                                                              </t>
  </si>
  <si>
    <t>Value ($billions)</t>
  </si>
  <si>
    <t>Tons (millions)</t>
  </si>
  <si>
    <r>
      <t>Ton-miles</t>
    </r>
    <r>
      <rPr>
        <b/>
        <vertAlign val="superscript"/>
        <sz val="11"/>
        <rFont val="Arial"/>
        <family val="2"/>
      </rPr>
      <t>b</t>
    </r>
    <r>
      <rPr>
        <b/>
        <sz val="11"/>
        <rFont val="Arial"/>
        <family val="2"/>
      </rPr>
      <t xml:space="preserve"> (billions)</t>
    </r>
  </si>
  <si>
    <t xml:space="preserve">             S</t>
  </si>
  <si>
    <t xml:space="preserve">                      S</t>
  </si>
  <si>
    <t xml:space="preserve">               S</t>
  </si>
  <si>
    <t xml:space="preserve">              S</t>
  </si>
  <si>
    <r>
      <t xml:space="preserve">U.S. Department of Transportation, Bureau of Transportation Statistics, U.S. Department of Commerce, Census Bureau, </t>
    </r>
    <r>
      <rPr>
        <i/>
        <sz val="10"/>
        <rFont val="Arial"/>
        <family val="2"/>
      </rPr>
      <t xml:space="preserve">2002 Commodity Flow Survey: United States  </t>
    </r>
    <r>
      <rPr>
        <sz val="10"/>
        <rFont val="Arial"/>
        <family val="2"/>
      </rPr>
      <t>(Washington, DC: December 2004), table 5a.</t>
    </r>
  </si>
  <si>
    <r>
      <t xml:space="preserve">All commodities </t>
    </r>
    <r>
      <rPr>
        <b/>
        <vertAlign val="superscript"/>
        <sz val="10"/>
        <rFont val="Arial Narrow"/>
        <family val="2"/>
      </rPr>
      <t>a</t>
    </r>
  </si>
  <si>
    <t>Coverage for the 2002 Commodity Flow Survey (CFS) differs from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</si>
  <si>
    <r>
      <t>Table 1-53:  Value, Tons, and Ton-Miles of Freight Shipments within the United States by Domestic Establishments, 2002</t>
    </r>
    <r>
      <rPr>
        <b/>
        <vertAlign val="superscript"/>
        <sz val="12"/>
        <rFont val="Arial"/>
        <family val="2"/>
      </rPr>
      <t>R</t>
    </r>
  </si>
  <si>
    <t>Fertilizers</t>
  </si>
  <si>
    <r>
      <t xml:space="preserve">KEY: </t>
    </r>
    <r>
      <rPr>
        <sz val="10"/>
        <rFont val="Arial"/>
        <family val="2"/>
      </rPr>
      <t xml:space="preserve"> NEC = not elsewhere classified; R = revised; SCTG = Standard Classification of Transportation Goods; S = data are not published due to high sampling variability or some other problem. </t>
    </r>
  </si>
  <si>
    <r>
      <t xml:space="preserve">a </t>
    </r>
    <r>
      <rPr>
        <sz val="10"/>
        <rFont val="Arial"/>
        <family val="2"/>
      </rPr>
      <t>Estimates exclude shipments of crude petroleum (SCTG 16).</t>
    </r>
  </si>
  <si>
    <r>
      <t xml:space="preserve">b </t>
    </r>
    <r>
      <rPr>
        <sz val="10"/>
        <rFont val="Arial"/>
        <family val="2"/>
      </rPr>
      <t xml:space="preserve">Ton-miles estimates are based on estimated distances traveled along a modeled transportation network.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</si>
</sst>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_);\(#,##0.0\)"/>
    <numFmt numFmtId="166" formatCode="&quot;(R) &quot;#,##0.00;&quot;(R) &quot;\-#,##0.00;&quot;(R) &quot;0.00"/>
    <numFmt numFmtId="167" formatCode="&quot;(R) &quot;#,##0;&quot;(R) &quot;\-#,##0;&quot;(R) &quot;0"/>
    <numFmt numFmtId="168" formatCode="0.0"/>
    <numFmt numFmtId="169" formatCode="&quot;(R) &quot;#,##0.0;&quot;(R) &quot;\-#,##0.0;&quot;(R) &quot;0.0"/>
    <numFmt numFmtId="170" formatCode="#,##0.0"/>
    <numFmt numFmtId="171" formatCode="&quot;(R)&quot;\ #,##0.0;&quot;(R) -&quot;#,##0.0;&quot;(R) &quot;\ 0.0"/>
    <numFmt numFmtId="172" formatCode="&quot;(R)&quot;\ #,##0;&quot;(R) -&quot;#,##0;&quot;(R) &quot;\ 0"/>
    <numFmt numFmtId="173" formatCode="&quot;(R)&quot;\ #,##0.00;&quot;(R) -&quot;#,##0.00;&quot;(R) &quot;\ 0.00"/>
    <numFmt numFmtId="174" formatCode="_(* #,##0.0_);_(* \(#,##0.0\);_(* &quot;-&quot;??_);_(@_)"/>
  </numFmts>
  <fonts count="12">
    <font>
      <sz val="10"/>
      <name val="Arial"/>
      <family val="0"/>
    </font>
    <font>
      <b/>
      <sz val="12"/>
      <name val="Arial"/>
      <family val="2"/>
    </font>
    <font>
      <sz val="12"/>
      <name val="Arial"/>
      <family val="2"/>
    </font>
    <font>
      <b/>
      <sz val="11"/>
      <name val="Arial"/>
      <family val="2"/>
    </font>
    <font>
      <b/>
      <sz val="10"/>
      <name val="Arial"/>
      <family val="2"/>
    </font>
    <font>
      <b/>
      <vertAlign val="superscript"/>
      <sz val="11"/>
      <name val="Arial"/>
      <family val="2"/>
    </font>
    <font>
      <vertAlign val="superscript"/>
      <sz val="10"/>
      <name val="Arial"/>
      <family val="2"/>
    </font>
    <font>
      <i/>
      <sz val="10"/>
      <name val="Arial"/>
      <family val="2"/>
    </font>
    <font>
      <sz val="10"/>
      <name val="Arial Narrow"/>
      <family val="2"/>
    </font>
    <font>
      <b/>
      <sz val="10"/>
      <name val="Arial Narrow"/>
      <family val="2"/>
    </font>
    <font>
      <b/>
      <vertAlign val="superscript"/>
      <sz val="10"/>
      <name val="Arial Narrow"/>
      <family val="2"/>
    </font>
    <font>
      <b/>
      <vertAlign val="superscript"/>
      <sz val="12"/>
      <name val="Arial"/>
      <family val="2"/>
    </font>
  </fonts>
  <fills count="2">
    <fill>
      <patternFill/>
    </fill>
    <fill>
      <patternFill patternType="gray125"/>
    </fill>
  </fills>
  <borders count="10">
    <border>
      <left/>
      <right/>
      <top/>
      <bottom/>
      <diagonal/>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Font="1" applyFill="1" applyAlignment="1">
      <alignment/>
    </xf>
    <xf numFmtId="0" fontId="3" fillId="0" borderId="1" xfId="0" applyFont="1" applyFill="1" applyBorder="1" applyAlignment="1">
      <alignment horizontal="center" wrapText="1"/>
    </xf>
    <xf numFmtId="0" fontId="0" fillId="0" borderId="0" xfId="0" applyFont="1" applyFill="1" applyAlignment="1">
      <alignment horizontal="left" wrapText="1"/>
    </xf>
    <xf numFmtId="0" fontId="4" fillId="0" borderId="0" xfId="0" applyFont="1" applyFill="1" applyAlignment="1">
      <alignment/>
    </xf>
    <xf numFmtId="0" fontId="0" fillId="0" borderId="0" xfId="0" applyFont="1" applyFill="1" applyAlignment="1">
      <alignment/>
    </xf>
    <xf numFmtId="37" fontId="0" fillId="0" borderId="0" xfId="15" applyNumberFormat="1" applyFont="1" applyFill="1" applyBorder="1" applyAlignment="1">
      <alignment vertical="top"/>
    </xf>
    <xf numFmtId="0" fontId="0" fillId="0" borderId="0" xfId="0" applyFont="1" applyFill="1" applyBorder="1" applyAlignment="1">
      <alignment vertical="top"/>
    </xf>
    <xf numFmtId="164" fontId="6" fillId="0" borderId="0" xfId="0" applyNumberFormat="1" applyFont="1" applyFill="1" applyBorder="1" applyAlignment="1">
      <alignment horizontal="left" wrapText="1"/>
    </xf>
    <xf numFmtId="172" fontId="3" fillId="0" borderId="1" xfId="0" applyNumberFormat="1" applyFont="1" applyFill="1" applyBorder="1" applyAlignment="1">
      <alignment horizontal="center" wrapText="1"/>
    </xf>
    <xf numFmtId="3" fontId="8" fillId="0" borderId="0" xfId="0" applyNumberFormat="1" applyFont="1" applyFill="1" applyBorder="1" applyAlignment="1">
      <alignment horizontal="center"/>
    </xf>
    <xf numFmtId="167" fontId="8" fillId="0" borderId="2" xfId="15" applyNumberFormat="1" applyFont="1" applyFill="1" applyBorder="1" applyAlignment="1">
      <alignment horizontal="right"/>
    </xf>
    <xf numFmtId="164" fontId="6" fillId="0" borderId="0" xfId="0" applyNumberFormat="1" applyFont="1" applyFill="1" applyBorder="1" applyAlignment="1">
      <alignment horizontal="left" wrapText="1"/>
    </xf>
    <xf numFmtId="0" fontId="0" fillId="0" borderId="0" xfId="0" applyFont="1" applyFill="1" applyAlignment="1">
      <alignment horizontal="left" wrapText="1"/>
    </xf>
    <xf numFmtId="0" fontId="1" fillId="0" borderId="3" xfId="0" applyNumberFormat="1" applyFont="1" applyFill="1" applyBorder="1" applyAlignment="1">
      <alignment wrapText="1"/>
    </xf>
    <xf numFmtId="0" fontId="0" fillId="0" borderId="3" xfId="0" applyFont="1" applyFill="1" applyBorder="1" applyAlignment="1">
      <alignment wrapText="1"/>
    </xf>
    <xf numFmtId="0" fontId="2" fillId="0" borderId="0" xfId="0" applyFont="1" applyFill="1" applyBorder="1" applyAlignment="1">
      <alignment/>
    </xf>
    <xf numFmtId="0" fontId="3" fillId="0" borderId="1" xfId="0" applyFont="1" applyFill="1" applyBorder="1" applyAlignment="1">
      <alignment horizontal="center"/>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0" fillId="0" borderId="0" xfId="0" applyFont="1" applyFill="1" applyBorder="1" applyAlignment="1">
      <alignment horizontal="center"/>
    </xf>
    <xf numFmtId="164" fontId="8" fillId="0" borderId="0" xfId="0" applyNumberFormat="1" applyFont="1" applyFill="1" applyBorder="1" applyAlignment="1">
      <alignment horizontal="center"/>
    </xf>
    <xf numFmtId="0" fontId="8" fillId="0" borderId="0" xfId="0" applyFont="1" applyFill="1" applyBorder="1" applyAlignment="1">
      <alignment wrapText="1"/>
    </xf>
    <xf numFmtId="174" fontId="8" fillId="0" borderId="0" xfId="15" applyNumberFormat="1" applyFont="1" applyFill="1" applyBorder="1" applyAlignment="1">
      <alignment horizontal="right"/>
    </xf>
    <xf numFmtId="174" fontId="8" fillId="0" borderId="2" xfId="15" applyNumberFormat="1" applyFont="1" applyFill="1" applyBorder="1" applyAlignment="1">
      <alignment horizontal="right"/>
    </xf>
    <xf numFmtId="174" fontId="8" fillId="0" borderId="6" xfId="15" applyNumberFormat="1" applyFont="1" applyFill="1" applyBorder="1" applyAlignment="1">
      <alignment horizontal="right"/>
    </xf>
    <xf numFmtId="3" fontId="8" fillId="0" borderId="2" xfId="15" applyNumberFormat="1" applyFont="1" applyFill="1" applyBorder="1" applyAlignment="1">
      <alignment horizontal="right"/>
    </xf>
    <xf numFmtId="3" fontId="8" fillId="0" borderId="0" xfId="0" applyNumberFormat="1" applyFont="1" applyFill="1" applyBorder="1" applyAlignment="1">
      <alignment horizontal="right"/>
    </xf>
    <xf numFmtId="0" fontId="0" fillId="0" borderId="0" xfId="0" applyFont="1" applyFill="1" applyBorder="1" applyAlignment="1">
      <alignment/>
    </xf>
    <xf numFmtId="167" fontId="8" fillId="0" borderId="0" xfId="0" applyNumberFormat="1" applyFont="1" applyFill="1" applyBorder="1" applyAlignment="1">
      <alignment horizontal="right"/>
    </xf>
    <xf numFmtId="0" fontId="8" fillId="0" borderId="0" xfId="0" applyFont="1" applyFill="1" applyBorder="1" applyAlignment="1">
      <alignment/>
    </xf>
    <xf numFmtId="164" fontId="9" fillId="0" borderId="3" xfId="0" applyNumberFormat="1" applyFont="1" applyFill="1" applyBorder="1" applyAlignment="1">
      <alignment horizontal="center"/>
    </xf>
    <xf numFmtId="0" fontId="9" fillId="0" borderId="3" xfId="0" applyFont="1" applyFill="1" applyBorder="1" applyAlignment="1">
      <alignment wrapText="1"/>
    </xf>
    <xf numFmtId="174" fontId="9" fillId="0" borderId="3" xfId="15" applyNumberFormat="1" applyFont="1" applyFill="1" applyBorder="1" applyAlignment="1">
      <alignment horizontal="right"/>
    </xf>
    <xf numFmtId="174" fontId="9" fillId="0" borderId="7" xfId="15" applyNumberFormat="1" applyFont="1" applyFill="1" applyBorder="1" applyAlignment="1">
      <alignment horizontal="right"/>
    </xf>
    <xf numFmtId="174" fontId="9" fillId="0" borderId="8" xfId="15" applyNumberFormat="1" applyFont="1" applyFill="1" applyBorder="1" applyAlignment="1">
      <alignment horizontal="right"/>
    </xf>
    <xf numFmtId="3" fontId="9" fillId="0" borderId="7" xfId="15" applyNumberFormat="1" applyFont="1" applyFill="1" applyBorder="1" applyAlignment="1">
      <alignment horizontal="right"/>
    </xf>
    <xf numFmtId="3" fontId="9" fillId="0" borderId="3" xfId="15"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9" xfId="0" applyFont="1" applyFill="1" applyBorder="1" applyAlignment="1">
      <alignment horizontal="left"/>
    </xf>
    <xf numFmtId="164" fontId="4" fillId="0" borderId="0" xfId="0" applyNumberFormat="1" applyFont="1" applyFill="1" applyBorder="1" applyAlignment="1">
      <alignment horizontal="left" vertical="top"/>
    </xf>
    <xf numFmtId="0" fontId="0" fillId="0" borderId="0" xfId="0" applyFont="1" applyFill="1" applyAlignment="1">
      <alignment horizontal="left" vertical="top"/>
    </xf>
    <xf numFmtId="0" fontId="0" fillId="0" borderId="0" xfId="0" applyNumberFormat="1" applyFont="1" applyFill="1" applyBorder="1" applyAlignment="1">
      <alignment horizontal="left" vertical="top" wrapText="1"/>
    </xf>
    <xf numFmtId="0" fontId="0" fillId="0" borderId="0" xfId="0" applyFont="1" applyFill="1" applyAlignment="1">
      <alignment horizontal="right"/>
    </xf>
    <xf numFmtId="0" fontId="4" fillId="0" borderId="0" xfId="0" applyFont="1" applyFill="1" applyAlignment="1">
      <alignment horizontal="left" vertical="top" wrapText="1"/>
    </xf>
    <xf numFmtId="0" fontId="0" fillId="0" borderId="0" xfId="0" applyNumberFormat="1" applyFont="1" applyFill="1" applyAlignment="1">
      <alignment horizontal="left" wrapText="1"/>
    </xf>
    <xf numFmtId="0" fontId="0" fillId="0" borderId="0" xfId="0" applyFont="1" applyFill="1" applyAlignment="1">
      <alignment horizontal="center"/>
    </xf>
    <xf numFmtId="0" fontId="0" fillId="0"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tabSelected="1" zoomScaleSheetLayoutView="75" workbookViewId="0" topLeftCell="A1">
      <selection activeCell="A1" sqref="A1:J1"/>
    </sheetView>
  </sheetViews>
  <sheetFormatPr defaultColWidth="9.140625" defaultRowHeight="12.75"/>
  <cols>
    <col min="1" max="1" width="7.140625" style="47" customWidth="1"/>
    <col min="2" max="2" width="73.8515625" style="48" customWidth="1"/>
    <col min="3" max="3" width="14.7109375" style="44" customWidth="1"/>
    <col min="4" max="4" width="10.57421875" style="1" customWidth="1"/>
    <col min="5" max="5" width="14.57421875" style="1" customWidth="1"/>
    <col min="6" max="6" width="10.57421875" style="1" customWidth="1"/>
    <col min="7" max="7" width="14.7109375" style="1" customWidth="1"/>
    <col min="8" max="9" width="10.57421875" style="1" customWidth="1"/>
    <col min="10" max="10" width="11.421875" style="1" bestFit="1" customWidth="1"/>
    <col min="11" max="11" width="8.8515625" style="1" customWidth="1"/>
    <col min="12" max="16384" width="9.140625" style="1" customWidth="1"/>
  </cols>
  <sheetData>
    <row r="1" spans="1:10" s="16" customFormat="1" ht="17.25" customHeight="1" thickBot="1">
      <c r="A1" s="14" t="s">
        <v>58</v>
      </c>
      <c r="B1" s="14"/>
      <c r="C1" s="14"/>
      <c r="D1" s="14"/>
      <c r="E1" s="14"/>
      <c r="F1" s="14"/>
      <c r="G1" s="15"/>
      <c r="H1" s="15"/>
      <c r="I1" s="15"/>
      <c r="J1" s="15"/>
    </row>
    <row r="2" spans="1:10" s="20" customFormat="1" ht="43.5" customHeight="1">
      <c r="A2" s="17" t="s">
        <v>0</v>
      </c>
      <c r="B2" s="2" t="s">
        <v>47</v>
      </c>
      <c r="C2" s="2" t="s">
        <v>48</v>
      </c>
      <c r="D2" s="9" t="s">
        <v>44</v>
      </c>
      <c r="E2" s="18" t="s">
        <v>49</v>
      </c>
      <c r="F2" s="19" t="s">
        <v>44</v>
      </c>
      <c r="G2" s="2" t="s">
        <v>50</v>
      </c>
      <c r="H2" s="2" t="s">
        <v>44</v>
      </c>
      <c r="I2" s="18" t="s">
        <v>42</v>
      </c>
      <c r="J2" s="2" t="s">
        <v>41</v>
      </c>
    </row>
    <row r="3" spans="1:11" ht="14.25" customHeight="1">
      <c r="A3" s="21">
        <v>1</v>
      </c>
      <c r="B3" s="22" t="s">
        <v>1</v>
      </c>
      <c r="C3" s="23">
        <v>7.41</v>
      </c>
      <c r="D3" s="23">
        <f>C3/C$45*100</f>
        <v>0.08824359519411806</v>
      </c>
      <c r="E3" s="24">
        <v>6.118</v>
      </c>
      <c r="F3" s="25">
        <f>+E3/E$45*100</f>
        <v>0.0524343715447459</v>
      </c>
      <c r="G3" s="23">
        <v>1.586</v>
      </c>
      <c r="H3" s="23">
        <f aca="true" t="shared" si="0" ref="H3:H44">+G3/G$45*100</f>
        <v>0.05054338923699878</v>
      </c>
      <c r="I3" s="26">
        <f aca="true" t="shared" si="1" ref="I3:I25">(C3*1000)/E3</f>
        <v>1211.1801242236024</v>
      </c>
      <c r="J3" s="27">
        <v>530</v>
      </c>
      <c r="K3" s="28"/>
    </row>
    <row r="4" spans="1:11" ht="14.25" customHeight="1">
      <c r="A4" s="21">
        <v>2</v>
      </c>
      <c r="B4" s="22" t="s">
        <v>2</v>
      </c>
      <c r="C4" s="23">
        <v>53.835</v>
      </c>
      <c r="D4" s="23">
        <f aca="true" t="shared" si="2" ref="D4:D44">+C4/C$45*100</f>
        <v>0.6411057958536229</v>
      </c>
      <c r="E4" s="24">
        <v>561.089</v>
      </c>
      <c r="F4" s="25">
        <f aca="true" t="shared" si="3" ref="F4:F44">+E4/E$45*100</f>
        <v>4.808818093440656</v>
      </c>
      <c r="G4" s="23">
        <v>264.239</v>
      </c>
      <c r="H4" s="23">
        <f t="shared" si="0"/>
        <v>8.42089194741193</v>
      </c>
      <c r="I4" s="26">
        <f t="shared" si="1"/>
        <v>95.94734525182278</v>
      </c>
      <c r="J4" s="27">
        <v>138</v>
      </c>
      <c r="K4" s="28"/>
    </row>
    <row r="5" spans="1:11" ht="14.25" customHeight="1">
      <c r="A5" s="21">
        <v>3</v>
      </c>
      <c r="B5" s="22" t="s">
        <v>3</v>
      </c>
      <c r="C5" s="23">
        <v>129.471</v>
      </c>
      <c r="D5" s="23">
        <f t="shared" si="2"/>
        <v>1.5418335375678354</v>
      </c>
      <c r="E5" s="24">
        <v>259.178</v>
      </c>
      <c r="F5" s="25">
        <f t="shared" si="3"/>
        <v>2.2212872749630845</v>
      </c>
      <c r="G5" s="23">
        <v>109.362</v>
      </c>
      <c r="H5" s="23">
        <f t="shared" si="0"/>
        <v>3.485199327702812</v>
      </c>
      <c r="I5" s="26">
        <f t="shared" si="1"/>
        <v>499.54471444335553</v>
      </c>
      <c r="J5" s="27">
        <v>481</v>
      </c>
      <c r="K5" s="28"/>
    </row>
    <row r="6" spans="1:11" ht="14.25" customHeight="1">
      <c r="A6" s="21">
        <v>4</v>
      </c>
      <c r="B6" s="22" t="s">
        <v>33</v>
      </c>
      <c r="C6" s="23">
        <v>52.142</v>
      </c>
      <c r="D6" s="23">
        <f t="shared" si="2"/>
        <v>0.6209443374644675</v>
      </c>
      <c r="E6" s="24">
        <v>227.991</v>
      </c>
      <c r="F6" s="25">
        <f t="shared" si="3"/>
        <v>1.9539988236119914</v>
      </c>
      <c r="G6" s="23">
        <v>51.158</v>
      </c>
      <c r="H6" s="23">
        <f t="shared" si="0"/>
        <v>1.6303270533331546</v>
      </c>
      <c r="I6" s="26">
        <f t="shared" si="1"/>
        <v>228.70201016706798</v>
      </c>
      <c r="J6" s="27">
        <v>167</v>
      </c>
      <c r="K6" s="28"/>
    </row>
    <row r="7" spans="1:11" ht="14.25" customHeight="1">
      <c r="A7" s="21">
        <v>5</v>
      </c>
      <c r="B7" s="22" t="s">
        <v>4</v>
      </c>
      <c r="C7" s="23">
        <v>201.304</v>
      </c>
      <c r="D7" s="23">
        <f t="shared" si="2"/>
        <v>2.3972724273895736</v>
      </c>
      <c r="E7" s="24">
        <v>84.506</v>
      </c>
      <c r="F7" s="25">
        <f t="shared" si="3"/>
        <v>0.7242593987839648</v>
      </c>
      <c r="G7" s="23">
        <v>41.352</v>
      </c>
      <c r="H7" s="23">
        <f t="shared" si="0"/>
        <v>1.3178248623760234</v>
      </c>
      <c r="I7" s="26">
        <f t="shared" si="1"/>
        <v>2382.126712896126</v>
      </c>
      <c r="J7" s="27">
        <v>162</v>
      </c>
      <c r="K7" s="28"/>
    </row>
    <row r="8" spans="1:11" ht="14.25" customHeight="1">
      <c r="A8" s="21">
        <v>6</v>
      </c>
      <c r="B8" s="22" t="s">
        <v>43</v>
      </c>
      <c r="C8" s="23">
        <v>113.379</v>
      </c>
      <c r="D8" s="23">
        <f t="shared" si="2"/>
        <v>1.3501984587738072</v>
      </c>
      <c r="E8" s="24">
        <v>109.3</v>
      </c>
      <c r="F8" s="25">
        <f t="shared" si="3"/>
        <v>0.9367565887284613</v>
      </c>
      <c r="G8" s="23">
        <v>49.001</v>
      </c>
      <c r="H8" s="23">
        <f t="shared" si="0"/>
        <v>1.561586769232142</v>
      </c>
      <c r="I8" s="26">
        <f t="shared" si="1"/>
        <v>1037.3193046660567</v>
      </c>
      <c r="J8" s="27">
        <v>189</v>
      </c>
      <c r="K8" s="28"/>
    </row>
    <row r="9" spans="1:11" ht="14.25" customHeight="1">
      <c r="A9" s="21">
        <v>7</v>
      </c>
      <c r="B9" s="22" t="s">
        <v>5</v>
      </c>
      <c r="C9" s="23">
        <v>355.561</v>
      </c>
      <c r="D9" s="23">
        <f t="shared" si="2"/>
        <v>4.234275431958948</v>
      </c>
      <c r="E9" s="24">
        <v>448.924</v>
      </c>
      <c r="F9" s="25">
        <f t="shared" si="3"/>
        <v>3.8475069976059997</v>
      </c>
      <c r="G9" s="23">
        <v>161.565</v>
      </c>
      <c r="H9" s="23">
        <f t="shared" si="0"/>
        <v>5.148828929429828</v>
      </c>
      <c r="I9" s="26">
        <f t="shared" si="1"/>
        <v>792.0293858203171</v>
      </c>
      <c r="J9" s="27">
        <v>179</v>
      </c>
      <c r="K9" s="28"/>
    </row>
    <row r="10" spans="1:11" ht="14.25" customHeight="1">
      <c r="A10" s="21">
        <v>8</v>
      </c>
      <c r="B10" s="22" t="s">
        <v>6</v>
      </c>
      <c r="C10" s="23">
        <v>108.991</v>
      </c>
      <c r="D10" s="23">
        <f t="shared" si="2"/>
        <v>1.2979430072607452</v>
      </c>
      <c r="E10" s="24">
        <v>89.434</v>
      </c>
      <c r="F10" s="25">
        <f t="shared" si="3"/>
        <v>0.7664948651083369</v>
      </c>
      <c r="G10" s="23">
        <v>25.735</v>
      </c>
      <c r="H10" s="23">
        <f t="shared" si="0"/>
        <v>0.8201350075751346</v>
      </c>
      <c r="I10" s="26">
        <f t="shared" si="1"/>
        <v>1218.675224187669</v>
      </c>
      <c r="J10" s="27">
        <v>55</v>
      </c>
      <c r="K10" s="28"/>
    </row>
    <row r="11" spans="1:11" ht="14.25" customHeight="1">
      <c r="A11" s="21">
        <v>9</v>
      </c>
      <c r="B11" s="22" t="s">
        <v>7</v>
      </c>
      <c r="C11" s="23">
        <v>69.868</v>
      </c>
      <c r="D11" s="23">
        <f t="shared" si="2"/>
        <v>0.832038260326942</v>
      </c>
      <c r="E11" s="24">
        <v>4.37</v>
      </c>
      <c r="F11" s="25">
        <f t="shared" si="3"/>
        <v>0.037453122531961355</v>
      </c>
      <c r="G11" s="23">
        <v>0.983</v>
      </c>
      <c r="H11" s="23">
        <f t="shared" si="0"/>
        <v>0.03132670341738323</v>
      </c>
      <c r="I11" s="26">
        <f t="shared" si="1"/>
        <v>15988.100686498856</v>
      </c>
      <c r="J11" s="27">
        <v>334</v>
      </c>
      <c r="K11" s="28"/>
    </row>
    <row r="12" spans="1:11" ht="14.25" customHeight="1">
      <c r="A12" s="21">
        <v>10</v>
      </c>
      <c r="B12" s="22" t="s">
        <v>8</v>
      </c>
      <c r="C12" s="23">
        <v>3.039</v>
      </c>
      <c r="D12" s="23">
        <f t="shared" si="2"/>
        <v>0.036190591875158544</v>
      </c>
      <c r="E12" s="24">
        <v>22.451</v>
      </c>
      <c r="F12" s="25">
        <f t="shared" si="3"/>
        <v>0.19241648832152505</v>
      </c>
      <c r="G12" s="23">
        <v>1.571</v>
      </c>
      <c r="H12" s="23">
        <f t="shared" si="0"/>
        <v>0.05006536222656058</v>
      </c>
      <c r="I12" s="26">
        <f t="shared" si="1"/>
        <v>135.3614538327914</v>
      </c>
      <c r="J12" s="27">
        <v>170</v>
      </c>
      <c r="K12" s="28"/>
    </row>
    <row r="13" spans="1:11" ht="14.25" customHeight="1">
      <c r="A13" s="21">
        <v>11</v>
      </c>
      <c r="B13" s="22" t="s">
        <v>9</v>
      </c>
      <c r="C13" s="23">
        <v>3.644</v>
      </c>
      <c r="D13" s="23">
        <f t="shared" si="2"/>
        <v>0.04339536584174983</v>
      </c>
      <c r="E13" s="24">
        <v>472.975</v>
      </c>
      <c r="F13" s="25">
        <f t="shared" si="3"/>
        <v>4.053636299669204</v>
      </c>
      <c r="G13" s="23">
        <v>29.99</v>
      </c>
      <c r="H13" s="23">
        <f t="shared" si="0"/>
        <v>0.9557353362027701</v>
      </c>
      <c r="I13" s="26">
        <f t="shared" si="1"/>
        <v>7.704424123896612</v>
      </c>
      <c r="J13" s="27">
        <v>45</v>
      </c>
      <c r="K13" s="28"/>
    </row>
    <row r="14" spans="1:11" ht="14.25" customHeight="1">
      <c r="A14" s="21">
        <v>12</v>
      </c>
      <c r="B14" s="22" t="s">
        <v>10</v>
      </c>
      <c r="C14" s="23">
        <v>12.85</v>
      </c>
      <c r="D14" s="23">
        <f t="shared" si="2"/>
        <v>0.15302701730693888</v>
      </c>
      <c r="E14" s="24">
        <v>1866.487</v>
      </c>
      <c r="F14" s="25">
        <f t="shared" si="3"/>
        <v>15.996742863916008</v>
      </c>
      <c r="G14" s="23">
        <v>105.826</v>
      </c>
      <c r="H14" s="23">
        <f t="shared" si="0"/>
        <v>3.3725124271088474</v>
      </c>
      <c r="I14" s="26">
        <f t="shared" si="1"/>
        <v>6.884591213332855</v>
      </c>
      <c r="J14" s="27">
        <v>30</v>
      </c>
      <c r="K14" s="28"/>
    </row>
    <row r="15" spans="1:11" ht="14.25" customHeight="1">
      <c r="A15" s="21">
        <v>13</v>
      </c>
      <c r="B15" s="22" t="s">
        <v>34</v>
      </c>
      <c r="C15" s="23">
        <v>10.066</v>
      </c>
      <c r="D15" s="23">
        <f t="shared" si="2"/>
        <v>0.11987314834331882</v>
      </c>
      <c r="E15" s="24">
        <v>184.632</v>
      </c>
      <c r="F15" s="25">
        <f t="shared" si="3"/>
        <v>1.5823901417210728</v>
      </c>
      <c r="G15" s="23">
        <v>56.63</v>
      </c>
      <c r="H15" s="23">
        <f t="shared" si="0"/>
        <v>1.8047113067410094</v>
      </c>
      <c r="I15" s="26">
        <f t="shared" si="1"/>
        <v>54.51925993327267</v>
      </c>
      <c r="J15" s="27">
        <v>185</v>
      </c>
      <c r="K15" s="28"/>
    </row>
    <row r="16" spans="1:11" ht="14.25" customHeight="1">
      <c r="A16" s="21">
        <v>14</v>
      </c>
      <c r="B16" s="22" t="s">
        <v>11</v>
      </c>
      <c r="C16" s="23">
        <v>14.027</v>
      </c>
      <c r="D16" s="23">
        <f t="shared" si="2"/>
        <v>0.16704357756921645</v>
      </c>
      <c r="E16" s="24">
        <v>98.267</v>
      </c>
      <c r="F16" s="25">
        <f t="shared" si="3"/>
        <v>0.8421981674709946</v>
      </c>
      <c r="G16" s="23">
        <v>63.028</v>
      </c>
      <c r="H16" s="23">
        <f t="shared" si="0"/>
        <v>2.008605760926582</v>
      </c>
      <c r="I16" s="26">
        <f t="shared" si="1"/>
        <v>142.74374917317107</v>
      </c>
      <c r="J16" s="27">
        <v>474</v>
      </c>
      <c r="K16" s="28"/>
    </row>
    <row r="17" spans="1:11" ht="14.25" customHeight="1">
      <c r="A17" s="21">
        <v>15</v>
      </c>
      <c r="B17" s="22" t="s">
        <v>12</v>
      </c>
      <c r="C17" s="23">
        <v>22.875</v>
      </c>
      <c r="D17" s="23">
        <f t="shared" si="2"/>
        <v>0.2724119082409515</v>
      </c>
      <c r="E17" s="24">
        <v>1239.862</v>
      </c>
      <c r="F17" s="25">
        <f t="shared" si="3"/>
        <v>10.626247919616173</v>
      </c>
      <c r="G17" s="23">
        <v>686.279</v>
      </c>
      <c r="H17" s="23">
        <f t="shared" si="0"/>
        <v>21.87065991310106</v>
      </c>
      <c r="I17" s="26">
        <f t="shared" si="1"/>
        <v>18.449633910870723</v>
      </c>
      <c r="J17" s="27">
        <v>120</v>
      </c>
      <c r="K17" s="28"/>
    </row>
    <row r="18" spans="1:11" ht="14.25" customHeight="1">
      <c r="A18" s="21">
        <v>17</v>
      </c>
      <c r="B18" s="22" t="s">
        <v>13</v>
      </c>
      <c r="C18" s="23">
        <v>279.407</v>
      </c>
      <c r="D18" s="23">
        <f t="shared" si="2"/>
        <v>3.327378974683258</v>
      </c>
      <c r="E18" s="24">
        <v>1063.569</v>
      </c>
      <c r="F18" s="25">
        <f t="shared" si="3"/>
        <v>9.115327249015012</v>
      </c>
      <c r="G18" s="23">
        <v>117.219</v>
      </c>
      <c r="H18" s="23">
        <f t="shared" si="0"/>
        <v>3.73558987577034</v>
      </c>
      <c r="I18" s="26">
        <f t="shared" si="1"/>
        <v>262.7069799890745</v>
      </c>
      <c r="J18" s="27">
        <v>52</v>
      </c>
      <c r="K18" s="28"/>
    </row>
    <row r="19" spans="1:11" ht="14.25" customHeight="1">
      <c r="A19" s="10">
        <v>18</v>
      </c>
      <c r="B19" s="22" t="s">
        <v>14</v>
      </c>
      <c r="C19" s="23">
        <v>116.119</v>
      </c>
      <c r="D19" s="23">
        <f t="shared" si="2"/>
        <v>1.3828283441762206</v>
      </c>
      <c r="E19" s="24">
        <v>549.007</v>
      </c>
      <c r="F19" s="25">
        <f t="shared" si="3"/>
        <v>4.7052692086737995</v>
      </c>
      <c r="G19" s="23">
        <v>55.464</v>
      </c>
      <c r="H19" s="23">
        <f t="shared" si="0"/>
        <v>1.76755267379628</v>
      </c>
      <c r="I19" s="26">
        <f t="shared" si="1"/>
        <v>211.5073214002736</v>
      </c>
      <c r="J19" s="27">
        <v>32</v>
      </c>
      <c r="K19" s="28"/>
    </row>
    <row r="20" spans="1:11" ht="14.25" customHeight="1">
      <c r="A20" s="21">
        <v>19</v>
      </c>
      <c r="B20" s="22" t="s">
        <v>35</v>
      </c>
      <c r="C20" s="23">
        <v>82.13</v>
      </c>
      <c r="D20" s="23">
        <f t="shared" si="2"/>
        <v>0.9780629518613921</v>
      </c>
      <c r="E20" s="24">
        <v>447.975</v>
      </c>
      <c r="F20" s="25">
        <f t="shared" si="3"/>
        <v>3.839373584955467</v>
      </c>
      <c r="G20" s="23">
        <v>93.001</v>
      </c>
      <c r="H20" s="23">
        <f t="shared" si="0"/>
        <v>2.963799333184189</v>
      </c>
      <c r="I20" s="26">
        <f t="shared" si="1"/>
        <v>183.33612366761537</v>
      </c>
      <c r="J20" s="27">
        <v>102</v>
      </c>
      <c r="K20" s="28"/>
    </row>
    <row r="21" spans="1:11" ht="14.25" customHeight="1">
      <c r="A21" s="21">
        <v>20</v>
      </c>
      <c r="B21" s="22" t="s">
        <v>15</v>
      </c>
      <c r="C21" s="23">
        <v>153.656</v>
      </c>
      <c r="D21" s="23">
        <f t="shared" si="2"/>
        <v>1.8298458654719845</v>
      </c>
      <c r="E21" s="24">
        <v>347.67</v>
      </c>
      <c r="F21" s="25">
        <f t="shared" si="3"/>
        <v>2.979708720981008</v>
      </c>
      <c r="G21" s="23">
        <v>115.961</v>
      </c>
      <c r="H21" s="23">
        <f t="shared" si="0"/>
        <v>3.695499343828257</v>
      </c>
      <c r="I21" s="26">
        <f t="shared" si="1"/>
        <v>441.95932924900046</v>
      </c>
      <c r="J21" s="27">
        <v>417</v>
      </c>
      <c r="K21" s="28"/>
    </row>
    <row r="22" spans="1:11" ht="14.25" customHeight="1">
      <c r="A22" s="21">
        <v>21</v>
      </c>
      <c r="B22" s="22" t="s">
        <v>16</v>
      </c>
      <c r="C22" s="23">
        <v>479.117</v>
      </c>
      <c r="D22" s="23">
        <f t="shared" si="2"/>
        <v>5.705668906696391</v>
      </c>
      <c r="E22" s="24">
        <v>24.27</v>
      </c>
      <c r="F22" s="25">
        <f t="shared" si="3"/>
        <v>0.2080062434440966</v>
      </c>
      <c r="G22" s="23">
        <v>11.337</v>
      </c>
      <c r="H22" s="23">
        <f>+G22/G$45*100</f>
        <v>0.3612928144891899</v>
      </c>
      <c r="I22" s="26">
        <f t="shared" si="1"/>
        <v>19741.120725175115</v>
      </c>
      <c r="J22" s="27">
        <v>693</v>
      </c>
      <c r="K22" s="28"/>
    </row>
    <row r="23" spans="1:11" ht="14.25" customHeight="1">
      <c r="A23" s="21">
        <v>22</v>
      </c>
      <c r="B23" s="22" t="s">
        <v>59</v>
      </c>
      <c r="C23" s="23">
        <v>34.049</v>
      </c>
      <c r="D23" s="23">
        <f t="shared" si="2"/>
        <v>0.40547991535283745</v>
      </c>
      <c r="E23" s="24">
        <v>264.319</v>
      </c>
      <c r="F23" s="25">
        <f t="shared" si="3"/>
        <v>2.265348259616818</v>
      </c>
      <c r="G23" s="23">
        <v>87.605</v>
      </c>
      <c r="H23" s="23">
        <f>+G23/G$45*100</f>
        <v>2.791837083295888</v>
      </c>
      <c r="I23" s="26">
        <f t="shared" si="1"/>
        <v>128.8178299706037</v>
      </c>
      <c r="J23" s="27">
        <v>157</v>
      </c>
      <c r="K23" s="28"/>
    </row>
    <row r="24" spans="1:11" ht="14.25" customHeight="1">
      <c r="A24" s="21">
        <v>23</v>
      </c>
      <c r="B24" s="22" t="s">
        <v>36</v>
      </c>
      <c r="C24" s="23">
        <v>226.598</v>
      </c>
      <c r="D24" s="23">
        <f t="shared" si="2"/>
        <v>2.69849152277959</v>
      </c>
      <c r="E24" s="24">
        <v>105.962</v>
      </c>
      <c r="F24" s="25">
        <f t="shared" si="3"/>
        <v>0.9081482310598832</v>
      </c>
      <c r="G24" s="23">
        <v>53.657</v>
      </c>
      <c r="H24" s="23">
        <f t="shared" si="0"/>
        <v>1.7099663532721583</v>
      </c>
      <c r="I24" s="26">
        <f t="shared" si="1"/>
        <v>2138.4836073309298</v>
      </c>
      <c r="J24" s="27">
        <v>385</v>
      </c>
      <c r="K24" s="28"/>
    </row>
    <row r="25" spans="1:11" ht="14.25" customHeight="1">
      <c r="A25" s="21">
        <v>24</v>
      </c>
      <c r="B25" s="22" t="s">
        <v>17</v>
      </c>
      <c r="C25" s="23">
        <v>325.673</v>
      </c>
      <c r="D25" s="23">
        <f t="shared" si="2"/>
        <v>3.8783476892920388</v>
      </c>
      <c r="E25" s="24">
        <v>139.973</v>
      </c>
      <c r="F25" s="25">
        <f t="shared" si="3"/>
        <v>1.1996397986650407</v>
      </c>
      <c r="G25" s="23">
        <v>80.827</v>
      </c>
      <c r="H25" s="23">
        <f t="shared" si="0"/>
        <v>2.5758326115125474</v>
      </c>
      <c r="I25" s="26">
        <f t="shared" si="1"/>
        <v>2326.6844319975994</v>
      </c>
      <c r="J25" s="27">
        <v>424</v>
      </c>
      <c r="K25" s="28"/>
    </row>
    <row r="26" spans="1:11" ht="14.25" customHeight="1">
      <c r="A26" s="21">
        <v>25</v>
      </c>
      <c r="B26" s="22" t="s">
        <v>18</v>
      </c>
      <c r="C26" s="23">
        <v>5.756</v>
      </c>
      <c r="D26" s="23">
        <f t="shared" si="2"/>
        <v>0.0685465767796685</v>
      </c>
      <c r="E26" s="24" t="s">
        <v>52</v>
      </c>
      <c r="F26" s="25" t="s">
        <v>51</v>
      </c>
      <c r="G26" s="23">
        <v>7.79</v>
      </c>
      <c r="H26" s="23">
        <f>+G26/G$45*100</f>
        <v>0.24825536075423738</v>
      </c>
      <c r="I26" s="11" t="s">
        <v>53</v>
      </c>
      <c r="J26" s="29" t="s">
        <v>54</v>
      </c>
      <c r="K26" s="28"/>
    </row>
    <row r="27" spans="1:11" ht="14.25" customHeight="1">
      <c r="A27" s="21">
        <v>26</v>
      </c>
      <c r="B27" s="22" t="s">
        <v>19</v>
      </c>
      <c r="C27" s="23">
        <v>158.586</v>
      </c>
      <c r="D27" s="23">
        <f t="shared" si="2"/>
        <v>1.8885558417617285</v>
      </c>
      <c r="E27" s="24">
        <v>345.94</v>
      </c>
      <c r="F27" s="25">
        <f t="shared" si="3"/>
        <v>2.964881741122817</v>
      </c>
      <c r="G27" s="23">
        <v>120.151</v>
      </c>
      <c r="H27" s="23">
        <f t="shared" si="0"/>
        <v>3.829028222077327</v>
      </c>
      <c r="I27" s="26">
        <f aca="true" t="shared" si="4" ref="I27:I44">(C27*1000)/E27</f>
        <v>458.4205353529514</v>
      </c>
      <c r="J27" s="27">
        <v>242</v>
      </c>
      <c r="K27" s="28"/>
    </row>
    <row r="28" spans="1:11" ht="14.25" customHeight="1">
      <c r="A28" s="21">
        <v>27</v>
      </c>
      <c r="B28" s="22" t="s">
        <v>20</v>
      </c>
      <c r="C28" s="23">
        <v>102.495</v>
      </c>
      <c r="D28" s="23">
        <f t="shared" si="2"/>
        <v>1.220583979678965</v>
      </c>
      <c r="E28" s="24">
        <v>137.053</v>
      </c>
      <c r="F28" s="25">
        <f t="shared" si="3"/>
        <v>1.1746139135864757</v>
      </c>
      <c r="G28" s="23">
        <v>78.16</v>
      </c>
      <c r="H28" s="23">
        <f t="shared" si="0"/>
        <v>2.4908394090566355</v>
      </c>
      <c r="I28" s="26">
        <f t="shared" si="4"/>
        <v>747.8493721407048</v>
      </c>
      <c r="J28" s="27">
        <v>206</v>
      </c>
      <c r="K28" s="28"/>
    </row>
    <row r="29" spans="1:11" ht="14.25" customHeight="1">
      <c r="A29" s="21">
        <v>28</v>
      </c>
      <c r="B29" s="22" t="s">
        <v>21</v>
      </c>
      <c r="C29" s="23">
        <v>103.713</v>
      </c>
      <c r="D29" s="23">
        <f t="shared" si="2"/>
        <v>1.2350887973505487</v>
      </c>
      <c r="E29" s="24">
        <v>69.211</v>
      </c>
      <c r="F29" s="25">
        <f t="shared" si="3"/>
        <v>0.5931734699221001</v>
      </c>
      <c r="G29" s="23">
        <v>23.36</v>
      </c>
      <c r="H29" s="23">
        <f t="shared" si="0"/>
        <v>0.7444473975890866</v>
      </c>
      <c r="I29" s="26">
        <f t="shared" si="4"/>
        <v>1498.5045729725043</v>
      </c>
      <c r="J29" s="27">
        <v>282</v>
      </c>
      <c r="K29" s="28"/>
    </row>
    <row r="30" spans="1:11" ht="14.25" customHeight="1">
      <c r="A30" s="21">
        <v>29</v>
      </c>
      <c r="B30" s="22" t="s">
        <v>22</v>
      </c>
      <c r="C30" s="23">
        <v>134.452</v>
      </c>
      <c r="D30" s="23">
        <f t="shared" si="2"/>
        <v>1.6011508584398866</v>
      </c>
      <c r="E30" s="24">
        <v>34.015</v>
      </c>
      <c r="F30" s="25">
        <f t="shared" si="3"/>
        <v>0.29152584963951156</v>
      </c>
      <c r="G30" s="23">
        <v>17.037</v>
      </c>
      <c r="H30" s="23">
        <f t="shared" si="0"/>
        <v>0.542943078455705</v>
      </c>
      <c r="I30" s="26">
        <f t="shared" si="4"/>
        <v>3952.7267382037335</v>
      </c>
      <c r="J30" s="27">
        <v>816</v>
      </c>
      <c r="K30" s="28"/>
    </row>
    <row r="31" spans="1:11" ht="14.25" customHeight="1">
      <c r="A31" s="21">
        <v>30</v>
      </c>
      <c r="B31" s="30" t="s">
        <v>23</v>
      </c>
      <c r="C31" s="23">
        <v>466.429</v>
      </c>
      <c r="D31" s="23">
        <f t="shared" si="2"/>
        <v>5.554571101592077</v>
      </c>
      <c r="E31" s="24">
        <v>51.232</v>
      </c>
      <c r="F31" s="25">
        <f t="shared" si="3"/>
        <v>0.43908429600856846</v>
      </c>
      <c r="G31" s="23">
        <v>31.787</v>
      </c>
      <c r="H31" s="23">
        <f t="shared" si="0"/>
        <v>1.0130029720532663</v>
      </c>
      <c r="I31" s="26">
        <f t="shared" si="4"/>
        <v>9104.251249219238</v>
      </c>
      <c r="J31" s="27">
        <v>940</v>
      </c>
      <c r="K31" s="28"/>
    </row>
    <row r="32" spans="1:11" ht="14.25" customHeight="1">
      <c r="A32" s="21">
        <v>31</v>
      </c>
      <c r="B32" s="22" t="s">
        <v>24</v>
      </c>
      <c r="C32" s="23">
        <v>149.951</v>
      </c>
      <c r="D32" s="23">
        <f t="shared" si="2"/>
        <v>1.785724067874925</v>
      </c>
      <c r="E32" s="24">
        <v>967.978</v>
      </c>
      <c r="F32" s="25">
        <f t="shared" si="3"/>
        <v>8.296063762526977</v>
      </c>
      <c r="G32" s="23">
        <v>135.937</v>
      </c>
      <c r="H32" s="23">
        <f t="shared" si="0"/>
        <v>4.332103847862487</v>
      </c>
      <c r="I32" s="26">
        <f t="shared" si="4"/>
        <v>154.91157856893443</v>
      </c>
      <c r="J32" s="27">
        <v>357</v>
      </c>
      <c r="K32" s="28"/>
    </row>
    <row r="33" spans="1:11" ht="14.25" customHeight="1">
      <c r="A33" s="21">
        <v>32</v>
      </c>
      <c r="B33" s="22" t="s">
        <v>39</v>
      </c>
      <c r="C33" s="23">
        <v>259.834</v>
      </c>
      <c r="D33" s="23">
        <f t="shared" si="2"/>
        <v>3.094289650967405</v>
      </c>
      <c r="E33" s="24">
        <v>328.053</v>
      </c>
      <c r="F33" s="25">
        <f t="shared" si="3"/>
        <v>2.8115810539994324</v>
      </c>
      <c r="G33" s="23">
        <v>121.33</v>
      </c>
      <c r="H33" s="23">
        <f t="shared" si="0"/>
        <v>3.866601145097769</v>
      </c>
      <c r="I33" s="26">
        <f t="shared" si="4"/>
        <v>792.0488457657757</v>
      </c>
      <c r="J33" s="27">
        <v>270</v>
      </c>
      <c r="K33" s="28"/>
    </row>
    <row r="34" spans="1:11" ht="14.25" customHeight="1">
      <c r="A34" s="21">
        <v>33</v>
      </c>
      <c r="B34" s="22" t="s">
        <v>25</v>
      </c>
      <c r="C34" s="23">
        <v>234.571</v>
      </c>
      <c r="D34" s="23">
        <f t="shared" si="2"/>
        <v>2.7934397258136934</v>
      </c>
      <c r="E34" s="24">
        <v>116.447</v>
      </c>
      <c r="F34" s="25">
        <f t="shared" si="3"/>
        <v>0.9980100136108246</v>
      </c>
      <c r="G34" s="23">
        <v>42.68</v>
      </c>
      <c r="H34" s="23">
        <f t="shared" si="0"/>
        <v>1.3601461870334852</v>
      </c>
      <c r="I34" s="26">
        <f t="shared" si="4"/>
        <v>2014.4014014959596</v>
      </c>
      <c r="J34" s="27">
        <v>392</v>
      </c>
      <c r="K34" s="28"/>
    </row>
    <row r="35" spans="1:11" ht="14.25" customHeight="1">
      <c r="A35" s="10">
        <v>34</v>
      </c>
      <c r="B35" s="22" t="s">
        <v>26</v>
      </c>
      <c r="C35" s="23">
        <v>484.152</v>
      </c>
      <c r="D35" s="23">
        <f t="shared" si="2"/>
        <v>5.765629298302652</v>
      </c>
      <c r="E35" s="24">
        <v>63.39</v>
      </c>
      <c r="F35" s="25">
        <f t="shared" si="3"/>
        <v>0.5432845394281534</v>
      </c>
      <c r="G35" s="23">
        <v>34.535</v>
      </c>
      <c r="H35" s="23">
        <f t="shared" si="0"/>
        <v>1.100577520365544</v>
      </c>
      <c r="I35" s="26">
        <f t="shared" si="4"/>
        <v>7637.671557027922</v>
      </c>
      <c r="J35" s="27">
        <v>377</v>
      </c>
      <c r="K35" s="28"/>
    </row>
    <row r="36" spans="1:11" ht="14.25" customHeight="1">
      <c r="A36" s="21">
        <v>35</v>
      </c>
      <c r="B36" s="22" t="s">
        <v>38</v>
      </c>
      <c r="C36" s="23">
        <v>890.803</v>
      </c>
      <c r="D36" s="23">
        <f t="shared" si="2"/>
        <v>10.608321097126309</v>
      </c>
      <c r="E36" s="24">
        <v>49.592</v>
      </c>
      <c r="F36" s="25">
        <f t="shared" si="3"/>
        <v>0.42502866192334726</v>
      </c>
      <c r="G36" s="23">
        <v>30.269</v>
      </c>
      <c r="H36" s="23">
        <f t="shared" si="0"/>
        <v>0.9646266385969205</v>
      </c>
      <c r="I36" s="26">
        <f t="shared" si="4"/>
        <v>17962.635102435877</v>
      </c>
      <c r="J36" s="27">
        <v>713</v>
      </c>
      <c r="K36" s="28"/>
    </row>
    <row r="37" spans="1:11" ht="14.25" customHeight="1">
      <c r="A37" s="10">
        <v>36</v>
      </c>
      <c r="B37" s="22" t="s">
        <v>27</v>
      </c>
      <c r="C37" s="23">
        <v>748.55</v>
      </c>
      <c r="D37" s="23">
        <f t="shared" si="2"/>
        <v>8.914270335027945</v>
      </c>
      <c r="E37" s="24">
        <v>133.088</v>
      </c>
      <c r="F37" s="25">
        <f t="shared" si="3"/>
        <v>1.1406318470328771</v>
      </c>
      <c r="G37" s="23">
        <v>59.029</v>
      </c>
      <c r="H37" s="23">
        <f t="shared" si="0"/>
        <v>1.8811637599437585</v>
      </c>
      <c r="I37" s="26">
        <f t="shared" si="4"/>
        <v>5624.474032219284</v>
      </c>
      <c r="J37" s="27">
        <v>395</v>
      </c>
      <c r="K37" s="28"/>
    </row>
    <row r="38" spans="1:11" ht="14.25" customHeight="1">
      <c r="A38" s="21">
        <v>37</v>
      </c>
      <c r="B38" s="22" t="s">
        <v>37</v>
      </c>
      <c r="C38" s="23">
        <v>155.013</v>
      </c>
      <c r="D38" s="23">
        <f t="shared" si="2"/>
        <v>1.846005994848289</v>
      </c>
      <c r="E38" s="24">
        <v>18.352</v>
      </c>
      <c r="F38" s="25">
        <f t="shared" si="3"/>
        <v>0.1572859736170606</v>
      </c>
      <c r="G38" s="23">
        <v>10.649</v>
      </c>
      <c r="H38" s="23">
        <f t="shared" si="0"/>
        <v>0.3393673089437579</v>
      </c>
      <c r="I38" s="26">
        <f t="shared" si="4"/>
        <v>8446.654315605929</v>
      </c>
      <c r="J38" s="27">
        <v>1074</v>
      </c>
      <c r="K38" s="28"/>
    </row>
    <row r="39" spans="1:11" ht="14.25" customHeight="1">
      <c r="A39" s="21">
        <v>38</v>
      </c>
      <c r="B39" s="22" t="s">
        <v>28</v>
      </c>
      <c r="C39" s="23">
        <v>225.07</v>
      </c>
      <c r="D39" s="23">
        <f t="shared" si="2"/>
        <v>2.6802950027449595</v>
      </c>
      <c r="E39" s="24">
        <v>18.352</v>
      </c>
      <c r="F39" s="25">
        <f t="shared" si="3"/>
        <v>0.1572859736170606</v>
      </c>
      <c r="G39" s="23">
        <v>3.912</v>
      </c>
      <c r="H39" s="23">
        <f t="shared" si="0"/>
        <v>0.12466944432228198</v>
      </c>
      <c r="I39" s="26">
        <f t="shared" si="4"/>
        <v>12264.058413251962</v>
      </c>
      <c r="J39" s="27">
        <v>922</v>
      </c>
      <c r="K39" s="28"/>
    </row>
    <row r="40" spans="1:11" ht="14.25" customHeight="1">
      <c r="A40" s="21">
        <v>39</v>
      </c>
      <c r="B40" s="22" t="s">
        <v>40</v>
      </c>
      <c r="C40" s="23">
        <v>139.727</v>
      </c>
      <c r="D40" s="23">
        <f t="shared" si="2"/>
        <v>1.663969342198183</v>
      </c>
      <c r="E40" s="24">
        <v>32.546</v>
      </c>
      <c r="F40" s="25">
        <f t="shared" si="3"/>
        <v>0.27893577252293233</v>
      </c>
      <c r="G40" s="23">
        <v>13.705</v>
      </c>
      <c r="H40" s="23">
        <f t="shared" si="0"/>
        <v>0.4367573452037</v>
      </c>
      <c r="I40" s="26">
        <f t="shared" si="4"/>
        <v>4293.215756160512</v>
      </c>
      <c r="J40" s="27">
        <v>515</v>
      </c>
      <c r="K40" s="28"/>
    </row>
    <row r="41" spans="1:11" ht="14.25" customHeight="1">
      <c r="A41" s="21">
        <v>40</v>
      </c>
      <c r="B41" s="22" t="s">
        <v>29</v>
      </c>
      <c r="C41" s="23">
        <v>387.426</v>
      </c>
      <c r="D41" s="23">
        <f t="shared" si="2"/>
        <v>4.613746708728256</v>
      </c>
      <c r="E41" s="24">
        <v>79.208</v>
      </c>
      <c r="F41" s="25">
        <f t="shared" si="3"/>
        <v>0.6788528442818296</v>
      </c>
      <c r="G41" s="23">
        <v>34.467</v>
      </c>
      <c r="H41" s="23">
        <f t="shared" si="0"/>
        <v>1.0984104645848909</v>
      </c>
      <c r="I41" s="26">
        <f t="shared" si="4"/>
        <v>4891.248358751642</v>
      </c>
      <c r="J41" s="27">
        <v>995</v>
      </c>
      <c r="K41" s="28"/>
    </row>
    <row r="42" spans="1:11" ht="14.25" customHeight="1">
      <c r="A42" s="10">
        <v>41</v>
      </c>
      <c r="B42" s="22" t="s">
        <v>30</v>
      </c>
      <c r="C42" s="23">
        <v>37.896</v>
      </c>
      <c r="D42" s="23">
        <f t="shared" si="2"/>
        <v>0.45129275080651793</v>
      </c>
      <c r="E42" s="24">
        <v>217.234</v>
      </c>
      <c r="F42" s="25">
        <f t="shared" si="3"/>
        <v>1.861805862724964</v>
      </c>
      <c r="G42" s="23">
        <v>48.009</v>
      </c>
      <c r="H42" s="23">
        <f t="shared" si="0"/>
        <v>1.5299732496084957</v>
      </c>
      <c r="I42" s="26">
        <f t="shared" si="4"/>
        <v>174.44783045011368</v>
      </c>
      <c r="J42" s="27">
        <v>166</v>
      </c>
      <c r="K42" s="28"/>
    </row>
    <row r="43" spans="1:11" ht="14.25" customHeight="1">
      <c r="A43" s="21">
        <v>43</v>
      </c>
      <c r="B43" s="22" t="s">
        <v>31</v>
      </c>
      <c r="C43" s="23">
        <v>840.346</v>
      </c>
      <c r="D43" s="23">
        <f t="shared" si="2"/>
        <v>10.007442948312594</v>
      </c>
      <c r="E43" s="24">
        <v>299.926</v>
      </c>
      <c r="F43" s="25">
        <f t="shared" si="3"/>
        <v>2.5705183589293</v>
      </c>
      <c r="G43" s="23">
        <v>52.823</v>
      </c>
      <c r="H43" s="23">
        <f t="shared" si="0"/>
        <v>1.6833880514917947</v>
      </c>
      <c r="I43" s="26">
        <f t="shared" si="4"/>
        <v>2801.8444549655583</v>
      </c>
      <c r="J43" s="27">
        <v>329</v>
      </c>
      <c r="K43" s="28"/>
    </row>
    <row r="44" spans="1:11" ht="14.25" customHeight="1">
      <c r="A44" s="21"/>
      <c r="B44" s="22" t="s">
        <v>32</v>
      </c>
      <c r="C44" s="23">
        <v>17.229</v>
      </c>
      <c r="D44" s="23">
        <f t="shared" si="2"/>
        <v>0.2051752903642996</v>
      </c>
      <c r="E44" s="24">
        <v>24.266</v>
      </c>
      <c r="F44" s="25">
        <f t="shared" si="3"/>
        <v>0.2079719614097424</v>
      </c>
      <c r="G44" s="23">
        <v>8.889</v>
      </c>
      <c r="H44" s="23">
        <f t="shared" si="0"/>
        <v>0.283278806385676</v>
      </c>
      <c r="I44" s="26">
        <f t="shared" si="4"/>
        <v>710.005769389269</v>
      </c>
      <c r="J44" s="27">
        <v>485</v>
      </c>
      <c r="K44" s="28"/>
    </row>
    <row r="45" spans="1:11" s="39" customFormat="1" ht="15" customHeight="1" thickBot="1">
      <c r="A45" s="31"/>
      <c r="B45" s="32" t="s">
        <v>56</v>
      </c>
      <c r="C45" s="33">
        <v>8397.21</v>
      </c>
      <c r="D45" s="33">
        <f>SUM(D3:D44)</f>
        <v>99.99999999999999</v>
      </c>
      <c r="E45" s="34">
        <v>11667.919</v>
      </c>
      <c r="F45" s="35">
        <v>100</v>
      </c>
      <c r="G45" s="33">
        <v>3137.898</v>
      </c>
      <c r="H45" s="33">
        <f>SUM(H3:H44)</f>
        <v>99.99990439459793</v>
      </c>
      <c r="I45" s="36">
        <f>C45*1000/E45</f>
        <v>719.6836042485382</v>
      </c>
      <c r="J45" s="37">
        <v>589</v>
      </c>
      <c r="K45" s="38"/>
    </row>
    <row r="46" spans="1:10" ht="14.25" customHeight="1">
      <c r="A46" s="40" t="s">
        <v>60</v>
      </c>
      <c r="B46" s="40"/>
      <c r="C46" s="40"/>
      <c r="D46" s="40"/>
      <c r="E46" s="40"/>
      <c r="F46" s="40"/>
      <c r="G46" s="40"/>
      <c r="H46" s="40"/>
      <c r="I46" s="40"/>
      <c r="J46" s="40"/>
    </row>
    <row r="47" spans="1:10" ht="14.25" customHeight="1">
      <c r="A47" s="4"/>
      <c r="B47" s="5"/>
      <c r="C47" s="5"/>
      <c r="D47" s="5"/>
      <c r="E47" s="5"/>
      <c r="F47" s="5"/>
      <c r="G47" s="5"/>
      <c r="H47" s="5"/>
      <c r="I47" s="6"/>
      <c r="J47" s="7"/>
    </row>
    <row r="48" spans="1:10" ht="14.25" customHeight="1">
      <c r="A48" s="12" t="s">
        <v>61</v>
      </c>
      <c r="B48" s="13"/>
      <c r="C48" s="13"/>
      <c r="D48" s="3"/>
      <c r="E48" s="3"/>
      <c r="F48" s="3"/>
      <c r="G48" s="3"/>
      <c r="H48" s="3"/>
      <c r="I48" s="3"/>
      <c r="J48" s="3"/>
    </row>
    <row r="49" spans="1:10" ht="15" customHeight="1">
      <c r="A49" s="12" t="s">
        <v>62</v>
      </c>
      <c r="B49" s="13"/>
      <c r="C49" s="13"/>
      <c r="D49" s="3"/>
      <c r="E49" s="3"/>
      <c r="F49" s="3"/>
      <c r="G49" s="3"/>
      <c r="H49" s="3"/>
      <c r="I49" s="3"/>
      <c r="J49" s="3"/>
    </row>
    <row r="50" spans="1:10" ht="16.5" customHeight="1">
      <c r="A50" s="8"/>
      <c r="B50" s="3"/>
      <c r="C50" s="3"/>
      <c r="D50" s="3"/>
      <c r="E50" s="3"/>
      <c r="F50" s="3"/>
      <c r="G50" s="3"/>
      <c r="H50" s="3"/>
      <c r="I50" s="3"/>
      <c r="J50" s="3"/>
    </row>
    <row r="51" spans="1:10" ht="12.75">
      <c r="A51" s="41" t="s">
        <v>45</v>
      </c>
      <c r="B51" s="42"/>
      <c r="C51" s="42"/>
      <c r="D51" s="42"/>
      <c r="E51" s="42"/>
      <c r="F51" s="42"/>
      <c r="G51" s="42"/>
      <c r="H51" s="42"/>
      <c r="I51" s="42"/>
      <c r="J51" s="42"/>
    </row>
    <row r="52" spans="1:10" ht="26.25" customHeight="1">
      <c r="A52" s="43" t="s">
        <v>57</v>
      </c>
      <c r="B52" s="43"/>
      <c r="C52" s="43"/>
      <c r="D52" s="43"/>
      <c r="E52" s="43"/>
      <c r="F52" s="43"/>
      <c r="G52" s="43"/>
      <c r="H52" s="43"/>
      <c r="I52" s="43"/>
      <c r="J52" s="43"/>
    </row>
    <row r="53" spans="1:10" ht="17.25" customHeight="1">
      <c r="A53" s="5"/>
      <c r="B53" s="5"/>
      <c r="D53" s="5"/>
      <c r="E53" s="5"/>
      <c r="F53" s="5"/>
      <c r="G53" s="5"/>
      <c r="H53" s="5"/>
      <c r="I53" s="5"/>
      <c r="J53" s="5"/>
    </row>
    <row r="54" spans="1:10" ht="12.75">
      <c r="A54" s="45" t="s">
        <v>46</v>
      </c>
      <c r="B54" s="45"/>
      <c r="C54" s="45"/>
      <c r="D54" s="45"/>
      <c r="E54" s="45"/>
      <c r="F54" s="45"/>
      <c r="G54" s="45"/>
      <c r="H54" s="45"/>
      <c r="I54" s="45"/>
      <c r="J54" s="45"/>
    </row>
    <row r="55" spans="1:10" ht="12.75" customHeight="1">
      <c r="A55" s="46" t="s">
        <v>55</v>
      </c>
      <c r="B55" s="46"/>
      <c r="C55" s="46"/>
      <c r="D55" s="46"/>
      <c r="E55" s="46"/>
      <c r="F55" s="46"/>
      <c r="G55" s="46"/>
      <c r="H55" s="46"/>
      <c r="I55" s="46"/>
      <c r="J55" s="46"/>
    </row>
    <row r="56" spans="1:3" s="5" customFormat="1" ht="12.75">
      <c r="A56" s="47"/>
      <c r="C56" s="44"/>
    </row>
    <row r="57" spans="2:10" ht="12.75">
      <c r="B57" s="5"/>
      <c r="D57" s="5"/>
      <c r="E57" s="5"/>
      <c r="F57" s="5"/>
      <c r="G57" s="5"/>
      <c r="H57" s="5"/>
      <c r="I57" s="5"/>
      <c r="J57" s="5"/>
    </row>
  </sheetData>
  <mergeCells count="8">
    <mergeCell ref="A55:J55"/>
    <mergeCell ref="A1:J1"/>
    <mergeCell ref="A51:J51"/>
    <mergeCell ref="A54:J54"/>
    <mergeCell ref="A52:J52"/>
    <mergeCell ref="A48:C48"/>
    <mergeCell ref="A49:C49"/>
    <mergeCell ref="A46:J46"/>
  </mergeCells>
  <printOptions/>
  <pageMargins left="0.75" right="0.75" top="1" bottom="1" header="0.5" footer="0.5"/>
  <pageSetup fitToHeight="1" fitToWidth="1" horizontalDpi="600" verticalDpi="600" orientation="portrait" scale="50"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jsedor</dc:creator>
  <cp:keywords/>
  <dc:description/>
  <cp:lastModifiedBy>long.nguyen</cp:lastModifiedBy>
  <cp:lastPrinted>2006-01-18T13:46:59Z</cp:lastPrinted>
  <dcterms:created xsi:type="dcterms:W3CDTF">2000-03-16T15:19:01Z</dcterms:created>
  <dcterms:modified xsi:type="dcterms:W3CDTF">2006-03-28T16:05:55Z</dcterms:modified>
  <cp:category/>
  <cp:version/>
  <cp:contentType/>
  <cp:contentStatus/>
</cp:coreProperties>
</file>