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3-28" sheetId="1" r:id="rId1"/>
  </sheets>
  <definedNames>
    <definedName name="_xlnm.Print_Area" localSheetId="0">'3-28'!$A$1:$S$32</definedName>
  </definedNames>
  <calcPr fullCalcOnLoad="1"/>
</workbook>
</file>

<file path=xl/sharedStrings.xml><?xml version="1.0" encoding="utf-8"?>
<sst xmlns="http://schemas.openxmlformats.org/spreadsheetml/2006/main" count="58" uniqueCount="35">
  <si>
    <r>
      <t>KEY:</t>
    </r>
    <r>
      <rPr>
        <sz val="9"/>
        <rFont val="Arial"/>
        <family val="2"/>
      </rPr>
      <t xml:space="preserve">  N = data do not exist; R = revised.</t>
    </r>
  </si>
  <si>
    <t>N</t>
  </si>
  <si>
    <t>Harbor Maintenance Trust Fund</t>
  </si>
  <si>
    <t>Inland Waterway Trust Fund</t>
  </si>
  <si>
    <t>Oil Spill Liability Trust Fund</t>
  </si>
  <si>
    <t>SOURCES</t>
  </si>
  <si>
    <t>2001</t>
  </si>
  <si>
    <r>
      <t>Table 3-28:  Cash Balances of the Transportation-Related Federal Trust Funds, Fiscal Year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($ millions)</t>
    </r>
  </si>
  <si>
    <t>Airport / Airway Trust Fund</t>
  </si>
  <si>
    <r>
      <t xml:space="preserve">1980-94: U.S. Department of Transportation, Bureau of Transportation Statistics, </t>
    </r>
    <r>
      <rPr>
        <i/>
        <sz val="9"/>
        <rFont val="Arial"/>
        <family val="2"/>
      </rPr>
      <t>Transportation Receipts and Outlays in the Federal Budget,</t>
    </r>
    <r>
      <rPr>
        <sz val="9"/>
        <rFont val="Arial"/>
        <family val="2"/>
      </rPr>
      <t xml:space="preserve"> Fiscal Years 1977-94 (Washington, DC: April 1997), table 1-3. </t>
    </r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</si>
  <si>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</si>
  <si>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</si>
  <si>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</si>
  <si>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</si>
  <si>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</si>
  <si>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</si>
  <si>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</si>
  <si>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</si>
  <si>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</si>
  <si>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</si>
  <si>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</si>
  <si>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</si>
  <si>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</si>
  <si>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Current $</t>
  </si>
  <si>
    <t>Highway Trust Fund, highway account</t>
  </si>
  <si>
    <t>Highway Trust Fund, transit account</t>
  </si>
  <si>
    <t>TOTAL, all funds</t>
  </si>
  <si>
    <t>2002</t>
  </si>
  <si>
    <t>2003</t>
  </si>
  <si>
    <t>Chained 2000 $</t>
  </si>
  <si>
    <r>
      <t>1995-2004: U.S. Executive Office of the President, Office of Management and Budget,</t>
    </r>
    <r>
      <rPr>
        <i/>
        <sz val="9"/>
        <rFont val="Arial"/>
        <family val="2"/>
      </rPr>
      <t xml:space="preserve"> Budget of the United States Government, Appendix </t>
    </r>
    <r>
      <rPr>
        <sz val="9"/>
        <rFont val="Arial"/>
        <family val="2"/>
      </rPr>
      <t>(Washington, DC: Annual issues).</t>
    </r>
  </si>
  <si>
    <r>
      <t xml:space="preserve">1980-2004: U.S. Department of Commerce, Bureau of Economic Analysis, </t>
    </r>
    <r>
      <rPr>
        <i/>
        <sz val="9"/>
        <rFont val="Arial"/>
        <family val="2"/>
      </rPr>
      <t xml:space="preserve">Interactive Access to National Income and Product Accounts Tables, </t>
    </r>
    <r>
      <rPr>
        <sz val="9"/>
        <rFont val="Arial"/>
        <family val="2"/>
      </rPr>
      <t xml:space="preserve">table 3.9.4, "Price Indexes for Government Consumption Expenditures and Gross Investment," Internet site http://www.bea.doc.gov/bea/dn/nipaweb as of Feb. 22, 2005. </t>
    </r>
  </si>
  <si>
    <t>Chained dollar deflator</t>
  </si>
  <si>
    <r>
      <t>2005: U.S. Executive Office of the President, Office of Management and Budget,</t>
    </r>
    <r>
      <rPr>
        <i/>
        <sz val="9"/>
        <rFont val="Arial"/>
        <family val="2"/>
      </rPr>
      <t xml:space="preserve"> Budget of the United States Government, Appendix </t>
    </r>
    <r>
      <rPr>
        <sz val="9"/>
        <rFont val="Arial"/>
        <family val="2"/>
      </rPr>
      <t>(Washington, DC: Annual issues).</t>
    </r>
  </si>
  <si>
    <r>
      <t xml:space="preserve">2005: U.S. Department of Commerce, Bureau of Economic Analysis, </t>
    </r>
    <r>
      <rPr>
        <i/>
        <sz val="9"/>
        <rFont val="Arial"/>
        <family val="2"/>
      </rPr>
      <t xml:space="preserve">Interactive Access to National Income and Product Accounts Tables, </t>
    </r>
    <r>
      <rPr>
        <sz val="9"/>
        <rFont val="Arial"/>
        <family val="2"/>
      </rPr>
      <t xml:space="preserve">table 3.9.4, "Price Indexes for Government Consumption Expenditures and Gross Investment," Internet site http://www.bea.doc.gov/bea/dn/nipaweb as of Nov. 3, 2006.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</si>
</sst>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#,##0.0000"/>
    <numFmt numFmtId="167" formatCode="#,##0.0"/>
    <numFmt numFmtId="168" formatCode="0.000"/>
    <numFmt numFmtId="169" formatCode="0.0"/>
    <numFmt numFmtId="170" formatCode="&quot;(R)&quot;\ #,##0;&quot;(R) -&quot;#,##0;&quot;(R) &quot;\ 0"/>
    <numFmt numFmtId="171" formatCode="&quot;(R) &quot;#,##0;&quot;(R) &quot;\-#,##0;&quot;(R) &quot;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14" fillId="0" borderId="0" xfId="0" applyNumberFormat="1" applyFont="1" applyFill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3" fontId="17" fillId="0" borderId="0" xfId="21" applyNumberFormat="1" applyFont="1" applyFill="1" applyBorder="1" applyAlignment="1">
      <alignment horizontal="centerContinuous"/>
      <protection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49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6" fillId="0" borderId="0" xfId="21" applyNumberFormat="1" applyFont="1" applyFill="1" applyBorder="1" applyAlignment="1">
      <alignment horizontal="right"/>
      <protection/>
    </xf>
    <xf numFmtId="0" fontId="15" fillId="0" borderId="0" xfId="28" applyFont="1" applyFill="1" applyBorder="1" applyAlignment="1">
      <alignment horizontal="left"/>
      <protection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28" applyFont="1" applyFill="1" applyBorder="1" applyAlignment="1">
      <alignment horizontal="left"/>
      <protection/>
    </xf>
    <xf numFmtId="0" fontId="18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49" fontId="16" fillId="0" borderId="5" xfId="0" applyNumberFormat="1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3" fontId="16" fillId="0" borderId="6" xfId="21" applyNumberFormat="1" applyFont="1" applyFill="1" applyBorder="1" applyAlignment="1">
      <alignment horizontal="right"/>
      <protection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5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vertical="top"/>
    </xf>
    <xf numFmtId="3" fontId="17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 vertical="top"/>
    </xf>
    <xf numFmtId="3" fontId="16" fillId="0" borderId="6" xfId="0" applyNumberFormat="1" applyFont="1" applyFill="1" applyBorder="1" applyAlignment="1">
      <alignment horizontal="right"/>
    </xf>
    <xf numFmtId="170" fontId="17" fillId="0" borderId="0" xfId="0" applyNumberFormat="1" applyFont="1" applyFill="1" applyBorder="1" applyAlignment="1">
      <alignment horizontal="right"/>
    </xf>
    <xf numFmtId="171" fontId="17" fillId="0" borderId="0" xfId="0" applyNumberFormat="1" applyFont="1" applyFill="1" applyBorder="1" applyAlignment="1">
      <alignment horizontal="right"/>
    </xf>
    <xf numFmtId="171" fontId="17" fillId="0" borderId="0" xfId="0" applyNumberFormat="1" applyFont="1" applyFill="1" applyAlignment="1">
      <alignment horizontal="right"/>
    </xf>
    <xf numFmtId="171" fontId="16" fillId="0" borderId="0" xfId="0" applyNumberFormat="1" applyFont="1" applyFill="1" applyBorder="1" applyAlignment="1">
      <alignment horizontal="right"/>
    </xf>
    <xf numFmtId="171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/>
    </xf>
    <xf numFmtId="171" fontId="16" fillId="0" borderId="6" xfId="0" applyNumberFormat="1" applyFont="1" applyFill="1" applyBorder="1" applyAlignment="1">
      <alignment horizontal="right"/>
    </xf>
    <xf numFmtId="1" fontId="16" fillId="0" borderId="6" xfId="0" applyNumberFormat="1" applyFont="1" applyFill="1" applyBorder="1" applyAlignment="1">
      <alignment/>
    </xf>
    <xf numFmtId="0" fontId="18" fillId="0" borderId="0" xfId="28" applyFont="1" applyFill="1" applyBorder="1" applyAlignment="1">
      <alignment horizontal="left"/>
      <protection/>
    </xf>
    <xf numFmtId="0" fontId="18" fillId="0" borderId="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28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8" fillId="0" borderId="6" xfId="0" applyFont="1" applyFill="1" applyBorder="1" applyAlignment="1">
      <alignment horizontal="left" wrapText="1"/>
    </xf>
    <xf numFmtId="0" fontId="19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SheetLayoutView="100" workbookViewId="0" topLeftCell="A1">
      <selection activeCell="A1" sqref="A1:S1"/>
    </sheetView>
  </sheetViews>
  <sheetFormatPr defaultColWidth="9.140625" defaultRowHeight="12.75"/>
  <cols>
    <col min="1" max="1" width="32.28125" style="1" customWidth="1"/>
    <col min="2" max="15" width="8.7109375" style="1" customWidth="1"/>
    <col min="16" max="17" width="9.140625" style="1" customWidth="1"/>
    <col min="18" max="19" width="9.8515625" style="1" bestFit="1" customWidth="1"/>
    <col min="20" max="16384" width="9.140625" style="1" customWidth="1"/>
  </cols>
  <sheetData>
    <row r="1" spans="1:19" ht="16.5" customHeight="1" thickBot="1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5" customFormat="1" ht="16.5">
      <c r="A2" s="23"/>
      <c r="B2" s="24" t="s">
        <v>10</v>
      </c>
      <c r="C2" s="24" t="s">
        <v>11</v>
      </c>
      <c r="D2" s="24" t="s">
        <v>12</v>
      </c>
      <c r="E2" s="24" t="s">
        <v>13</v>
      </c>
      <c r="F2" s="24" t="s">
        <v>14</v>
      </c>
      <c r="G2" s="24" t="s">
        <v>15</v>
      </c>
      <c r="H2" s="24" t="s">
        <v>16</v>
      </c>
      <c r="I2" s="24" t="s">
        <v>17</v>
      </c>
      <c r="J2" s="24" t="s">
        <v>18</v>
      </c>
      <c r="K2" s="24" t="s">
        <v>19</v>
      </c>
      <c r="L2" s="24" t="s">
        <v>20</v>
      </c>
      <c r="M2" s="24" t="s">
        <v>21</v>
      </c>
      <c r="N2" s="24" t="s">
        <v>22</v>
      </c>
      <c r="O2" s="24" t="s">
        <v>6</v>
      </c>
      <c r="P2" s="24" t="s">
        <v>27</v>
      </c>
      <c r="Q2" s="24" t="s">
        <v>28</v>
      </c>
      <c r="R2" s="33">
        <v>2004</v>
      </c>
      <c r="S2" s="33">
        <v>2005</v>
      </c>
    </row>
    <row r="3" spans="1:19" s="25" customFormat="1" ht="16.5">
      <c r="A3" s="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2"/>
      <c r="S3" s="32"/>
    </row>
    <row r="4" spans="1:19" s="25" customFormat="1" ht="16.5">
      <c r="A4" s="10" t="s">
        <v>23</v>
      </c>
      <c r="B4" s="30">
        <v>16441</v>
      </c>
      <c r="C4" s="30">
        <v>20483</v>
      </c>
      <c r="D4" s="30">
        <v>31795</v>
      </c>
      <c r="E4" s="30">
        <v>35697</v>
      </c>
      <c r="F4" s="30">
        <v>37475</v>
      </c>
      <c r="G4" s="30">
        <v>36499</v>
      </c>
      <c r="H4" s="30">
        <v>31916</v>
      </c>
      <c r="I4" s="30">
        <v>32345</v>
      </c>
      <c r="J4" s="30">
        <v>31139</v>
      </c>
      <c r="K4" s="30">
        <v>31306</v>
      </c>
      <c r="L4" s="30">
        <v>30637</v>
      </c>
      <c r="M4" s="34">
        <v>44323</v>
      </c>
      <c r="N4" s="30">
        <v>48175</v>
      </c>
      <c r="O4" s="34">
        <v>45550</v>
      </c>
      <c r="P4" s="30">
        <v>44250</v>
      </c>
      <c r="Q4" s="30">
        <v>38385</v>
      </c>
      <c r="R4" s="35">
        <f>R7+R10+R13+R16+R19</f>
        <v>32675</v>
      </c>
      <c r="S4" s="35">
        <f>S7+S10+S13+S16+S19</f>
        <v>28802</v>
      </c>
    </row>
    <row r="5" spans="1:19" s="25" customFormat="1" ht="16.5">
      <c r="A5" s="10" t="s">
        <v>29</v>
      </c>
      <c r="B5" s="30">
        <f>B4/0.53299</f>
        <v>30846.732584101017</v>
      </c>
      <c r="C5" s="30">
        <f>C4/0.69974</f>
        <v>29272.301140423584</v>
      </c>
      <c r="D5" s="30">
        <f>D4/0.77142</f>
        <v>41216.19869850406</v>
      </c>
      <c r="E5" s="30">
        <v>44492.22255459168</v>
      </c>
      <c r="F5" s="30">
        <v>45368.15089223021</v>
      </c>
      <c r="G5" s="30">
        <v>43047.36519318771</v>
      </c>
      <c r="H5" s="30">
        <v>36659.35378642561</v>
      </c>
      <c r="I5" s="30">
        <v>36138.453459660566</v>
      </c>
      <c r="J5" s="30">
        <v>33853.362614424565</v>
      </c>
      <c r="K5" s="30">
        <v>33470.53980947901</v>
      </c>
      <c r="L5" s="30">
        <v>32416.332490397945</v>
      </c>
      <c r="M5" s="30">
        <v>45748.52400809215</v>
      </c>
      <c r="N5" s="30">
        <v>48175</v>
      </c>
      <c r="O5" s="30">
        <v>44697.61645421807</v>
      </c>
      <c r="P5" s="38">
        <f>P4/1.05631</f>
        <v>41891.111510825416</v>
      </c>
      <c r="Q5" s="39">
        <f>Q4/1.10094</f>
        <v>34865.660253964794</v>
      </c>
      <c r="R5" s="40">
        <f>R4/1.15249</f>
        <v>28351.655979661427</v>
      </c>
      <c r="S5" s="35">
        <f>S4/1.20726</f>
        <v>23857.329821248117</v>
      </c>
    </row>
    <row r="6" spans="1:19" s="2" customFormat="1" ht="16.5">
      <c r="A6" s="6" t="s">
        <v>8</v>
      </c>
      <c r="B6" s="7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R6" s="9"/>
      <c r="S6" s="9"/>
    </row>
    <row r="7" spans="1:19" ht="16.5">
      <c r="A7" s="10" t="s">
        <v>23</v>
      </c>
      <c r="B7" s="14">
        <v>5442</v>
      </c>
      <c r="C7" s="14">
        <v>7426</v>
      </c>
      <c r="D7" s="14">
        <v>14355</v>
      </c>
      <c r="E7" s="14">
        <v>15263</v>
      </c>
      <c r="F7" s="14">
        <v>15204</v>
      </c>
      <c r="G7" s="14">
        <v>12850</v>
      </c>
      <c r="H7" s="14">
        <v>12386</v>
      </c>
      <c r="I7" s="14">
        <v>11365</v>
      </c>
      <c r="J7" s="14">
        <v>7692</v>
      </c>
      <c r="K7" s="14">
        <v>6358</v>
      </c>
      <c r="L7" s="22">
        <v>9411</v>
      </c>
      <c r="M7" s="22">
        <v>12446</v>
      </c>
      <c r="N7" s="22">
        <v>13934</v>
      </c>
      <c r="O7" s="22">
        <v>14485</v>
      </c>
      <c r="P7" s="22">
        <v>12642</v>
      </c>
      <c r="Q7" s="22">
        <v>12397</v>
      </c>
      <c r="R7" s="22">
        <v>11669</v>
      </c>
      <c r="S7" s="22">
        <v>11290</v>
      </c>
    </row>
    <row r="8" spans="1:19" ht="16.5">
      <c r="A8" s="10" t="s">
        <v>29</v>
      </c>
      <c r="B8" s="14">
        <f>B7/0.53299</f>
        <v>10210.322895363892</v>
      </c>
      <c r="C8" s="14">
        <f>C7/0.69974</f>
        <v>10612.5132191957</v>
      </c>
      <c r="D8" s="14">
        <f>D7/0.77142</f>
        <v>18608.540094889944</v>
      </c>
      <c r="E8" s="22">
        <v>19023.581613321367</v>
      </c>
      <c r="F8" s="22">
        <v>18406.333987070528</v>
      </c>
      <c r="G8" s="22">
        <v>15155.446525451716</v>
      </c>
      <c r="H8" s="22">
        <v>14226.80649199986</v>
      </c>
      <c r="I8" s="22">
        <v>12697.898394467225</v>
      </c>
      <c r="J8" s="22">
        <v>8362.505707638451</v>
      </c>
      <c r="K8" s="22">
        <v>6797.600846759967</v>
      </c>
      <c r="L8" s="22">
        <v>9957.571076382643</v>
      </c>
      <c r="M8" s="22">
        <v>12846.290409149085</v>
      </c>
      <c r="N8" s="22">
        <v>13934</v>
      </c>
      <c r="O8" s="22">
        <v>14213.940161127304</v>
      </c>
      <c r="P8" s="41">
        <f>P7/1.05631</f>
        <v>11968.077552991072</v>
      </c>
      <c r="Q8" s="41">
        <f>Q7/1.10094</f>
        <v>11260.377495594674</v>
      </c>
      <c r="R8" s="42">
        <f>R7/1.15249</f>
        <v>10125.033622851392</v>
      </c>
      <c r="S8" s="22">
        <f>S7/1.20726</f>
        <v>9351.755214286897</v>
      </c>
    </row>
    <row r="9" spans="1:19" ht="16.5">
      <c r="A9" s="6" t="s">
        <v>24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  <c r="R9" s="31"/>
      <c r="S9" s="31"/>
    </row>
    <row r="10" spans="1:19" ht="16.5">
      <c r="A10" s="10" t="s">
        <v>23</v>
      </c>
      <c r="B10" s="14">
        <v>10999</v>
      </c>
      <c r="C10" s="14">
        <v>10361</v>
      </c>
      <c r="D10" s="14">
        <v>9629</v>
      </c>
      <c r="E10" s="14">
        <v>10246</v>
      </c>
      <c r="F10" s="14">
        <v>11300</v>
      </c>
      <c r="G10" s="14">
        <v>11523</v>
      </c>
      <c r="H10" s="14">
        <v>7927</v>
      </c>
      <c r="I10" s="14">
        <v>9421</v>
      </c>
      <c r="J10" s="14">
        <v>11658</v>
      </c>
      <c r="K10" s="14">
        <v>12575</v>
      </c>
      <c r="L10" s="22">
        <v>8519</v>
      </c>
      <c r="M10" s="36">
        <v>19206</v>
      </c>
      <c r="N10" s="22">
        <v>22553</v>
      </c>
      <c r="O10" s="22">
        <v>20372</v>
      </c>
      <c r="P10" s="22">
        <v>22233</v>
      </c>
      <c r="Q10" s="22">
        <v>17815</v>
      </c>
      <c r="R10" s="11">
        <v>14581</v>
      </c>
      <c r="S10" s="11">
        <v>12544</v>
      </c>
    </row>
    <row r="11" spans="1:19" ht="16.5">
      <c r="A11" s="10" t="s">
        <v>29</v>
      </c>
      <c r="B11" s="14">
        <f>B10/0.53299</f>
        <v>20636.409688737127</v>
      </c>
      <c r="C11" s="14">
        <f>C10/0.69974</f>
        <v>14806.928287649698</v>
      </c>
      <c r="D11" s="14">
        <f>D10/0.77142</f>
        <v>12482.175727878457</v>
      </c>
      <c r="E11" s="22">
        <v>12770.465649616113</v>
      </c>
      <c r="F11" s="22">
        <v>13680.056172974018</v>
      </c>
      <c r="G11" s="22">
        <v>13590.366561305846</v>
      </c>
      <c r="H11" s="22">
        <v>9105.110210082585</v>
      </c>
      <c r="I11" s="22">
        <v>10525.904159637108</v>
      </c>
      <c r="J11" s="22">
        <v>12674.218868909134</v>
      </c>
      <c r="K11" s="22">
        <v>13444.452759988453</v>
      </c>
      <c r="L11" s="22">
        <v>9013.765593422988</v>
      </c>
      <c r="M11" s="22">
        <v>19823.70670079683</v>
      </c>
      <c r="N11" s="22">
        <v>22553</v>
      </c>
      <c r="O11" s="22">
        <v>19990.775903519876</v>
      </c>
      <c r="P11" s="41">
        <f>P10/1.05631</f>
        <v>21047.798468252688</v>
      </c>
      <c r="Q11" s="41">
        <f>Q10/1.10094</f>
        <v>16181.626609987828</v>
      </c>
      <c r="R11" s="42">
        <f>R10/1.15249</f>
        <v>12651.736674504768</v>
      </c>
      <c r="S11" s="11">
        <f>S10/1.20726</f>
        <v>10390.470983880854</v>
      </c>
    </row>
    <row r="12" spans="1:19" ht="16.5">
      <c r="A12" s="6" t="s">
        <v>25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1"/>
      <c r="M12" s="11"/>
      <c r="R12" s="31"/>
      <c r="S12" s="31"/>
    </row>
    <row r="13" spans="1:19" ht="16.5">
      <c r="A13" s="10" t="s">
        <v>23</v>
      </c>
      <c r="B13" s="15" t="s">
        <v>1</v>
      </c>
      <c r="C13" s="14">
        <v>2524</v>
      </c>
      <c r="D13" s="14">
        <v>7155</v>
      </c>
      <c r="E13" s="14">
        <v>9250</v>
      </c>
      <c r="F13" s="14">
        <v>9798</v>
      </c>
      <c r="G13" s="14">
        <v>10617</v>
      </c>
      <c r="H13" s="14">
        <v>9945</v>
      </c>
      <c r="I13" s="14">
        <v>9579</v>
      </c>
      <c r="J13" s="14">
        <v>9525</v>
      </c>
      <c r="K13" s="14">
        <v>9857</v>
      </c>
      <c r="L13" s="22">
        <v>10051</v>
      </c>
      <c r="M13" s="22">
        <v>9753</v>
      </c>
      <c r="N13" s="22">
        <v>8547</v>
      </c>
      <c r="O13" s="22">
        <v>7368</v>
      </c>
      <c r="P13" s="22">
        <v>6096</v>
      </c>
      <c r="Q13" s="22">
        <v>4823</v>
      </c>
      <c r="R13" s="11">
        <v>3776</v>
      </c>
      <c r="S13" s="11">
        <v>1950</v>
      </c>
    </row>
    <row r="14" spans="1:19" ht="16.5">
      <c r="A14" s="10" t="s">
        <v>29</v>
      </c>
      <c r="B14" s="15" t="s">
        <v>1</v>
      </c>
      <c r="C14" s="14">
        <f>C13/0.69974</f>
        <v>3607.0540486466402</v>
      </c>
      <c r="D14" s="14">
        <f>D13/0.77142</f>
        <v>9275.10305670063</v>
      </c>
      <c r="E14" s="22">
        <v>11529.065709442615</v>
      </c>
      <c r="F14" s="22">
        <v>11861.698263964552</v>
      </c>
      <c r="G14" s="22">
        <v>12521.819125347927</v>
      </c>
      <c r="H14" s="22">
        <v>11423.02523517993</v>
      </c>
      <c r="I14" s="22">
        <v>10702.434555266304</v>
      </c>
      <c r="J14" s="22">
        <v>10355.28690395947</v>
      </c>
      <c r="K14" s="22">
        <v>10538.526509360332</v>
      </c>
      <c r="L14" s="22">
        <v>10634.74092962724</v>
      </c>
      <c r="M14" s="22">
        <v>10066.677676396515</v>
      </c>
      <c r="N14" s="22">
        <v>8547</v>
      </c>
      <c r="O14" s="22">
        <v>7230.121581441904</v>
      </c>
      <c r="P14" s="41">
        <f>P13/1.05631</f>
        <v>5771.033124745576</v>
      </c>
      <c r="Q14" s="41">
        <f>Q13/1.10094</f>
        <v>4380.801860228532</v>
      </c>
      <c r="R14" s="42">
        <f>R13/1.15249</f>
        <v>3276.3841768692137</v>
      </c>
      <c r="S14" s="11">
        <f>S13/1.20726</f>
        <v>1615.227871378162</v>
      </c>
    </row>
    <row r="15" spans="1:19" s="2" customFormat="1" ht="16.5">
      <c r="A15" s="6" t="s">
        <v>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R15" s="9"/>
      <c r="S15" s="9"/>
    </row>
    <row r="16" spans="1:19" ht="16.5">
      <c r="A16" s="10" t="s">
        <v>23</v>
      </c>
      <c r="B16" s="15" t="s">
        <v>1</v>
      </c>
      <c r="C16" s="15" t="s">
        <v>1</v>
      </c>
      <c r="D16" s="14">
        <v>30</v>
      </c>
      <c r="E16" s="14">
        <v>74</v>
      </c>
      <c r="F16" s="14">
        <v>121</v>
      </c>
      <c r="G16" s="14">
        <v>305</v>
      </c>
      <c r="H16" s="14">
        <v>451</v>
      </c>
      <c r="I16" s="14">
        <v>621</v>
      </c>
      <c r="J16" s="14">
        <v>865</v>
      </c>
      <c r="K16" s="14">
        <v>1106</v>
      </c>
      <c r="L16" s="22">
        <v>1246</v>
      </c>
      <c r="M16" s="36">
        <v>1556</v>
      </c>
      <c r="N16" s="22">
        <v>1621</v>
      </c>
      <c r="O16" s="22">
        <v>1777</v>
      </c>
      <c r="P16" s="22">
        <v>1850</v>
      </c>
      <c r="Q16" s="22">
        <v>2001</v>
      </c>
      <c r="R16" s="11">
        <v>2299</v>
      </c>
      <c r="S16" s="11">
        <v>2695</v>
      </c>
    </row>
    <row r="17" spans="1:19" ht="16.5">
      <c r="A17" s="10" t="s">
        <v>29</v>
      </c>
      <c r="B17" s="15" t="s">
        <v>1</v>
      </c>
      <c r="C17" s="15" t="s">
        <v>1</v>
      </c>
      <c r="D17" s="14">
        <f>D16/0.77142</f>
        <v>38.889320992455474</v>
      </c>
      <c r="E17" s="22">
        <v>92.23252567554093</v>
      </c>
      <c r="F17" s="22">
        <v>146.48555725042976</v>
      </c>
      <c r="G17" s="22">
        <v>359.7207151955466</v>
      </c>
      <c r="H17" s="22">
        <v>518.0275898507942</v>
      </c>
      <c r="I17" s="22">
        <v>693.8314916818431</v>
      </c>
      <c r="J17" s="22">
        <v>940.401382879259</v>
      </c>
      <c r="K17" s="22">
        <v>1182.4703580554458</v>
      </c>
      <c r="L17" s="22">
        <v>1318.3650580355725</v>
      </c>
      <c r="M17" s="22">
        <v>1606.0443416869657</v>
      </c>
      <c r="N17" s="22">
        <v>1621</v>
      </c>
      <c r="O17" s="22">
        <v>1743.7467494872778</v>
      </c>
      <c r="P17" s="41">
        <f>P16/1.05631</f>
        <v>1751.3798032774469</v>
      </c>
      <c r="Q17" s="41">
        <f>Q16/1.10094</f>
        <v>1817.53774047632</v>
      </c>
      <c r="R17" s="42">
        <f>R16/1.15249</f>
        <v>1994.8112348046404</v>
      </c>
      <c r="S17" s="11">
        <f>S16/1.20726</f>
        <v>2232.327750443152</v>
      </c>
    </row>
    <row r="18" spans="1:19" s="2" customFormat="1" ht="16.5">
      <c r="A18" s="6" t="s">
        <v>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R18" s="9"/>
      <c r="S18" s="9"/>
    </row>
    <row r="19" spans="1:19" ht="16.5">
      <c r="A19" s="10" t="s">
        <v>23</v>
      </c>
      <c r="B19" s="15" t="s">
        <v>1</v>
      </c>
      <c r="C19" s="14">
        <v>172</v>
      </c>
      <c r="D19" s="14">
        <v>281</v>
      </c>
      <c r="E19" s="14">
        <v>217</v>
      </c>
      <c r="F19" s="14">
        <v>186</v>
      </c>
      <c r="G19" s="14">
        <v>180</v>
      </c>
      <c r="H19" s="14">
        <v>214</v>
      </c>
      <c r="I19" s="14">
        <v>238</v>
      </c>
      <c r="J19" s="14">
        <v>275</v>
      </c>
      <c r="K19" s="14">
        <v>300</v>
      </c>
      <c r="L19" s="22">
        <v>327</v>
      </c>
      <c r="M19" s="36">
        <v>345</v>
      </c>
      <c r="N19" s="22">
        <v>364</v>
      </c>
      <c r="O19" s="36">
        <v>404</v>
      </c>
      <c r="P19" s="22">
        <v>392</v>
      </c>
      <c r="Q19" s="22">
        <v>383</v>
      </c>
      <c r="R19" s="31">
        <v>350</v>
      </c>
      <c r="S19" s="31">
        <v>323</v>
      </c>
    </row>
    <row r="20" spans="1:19" ht="16.5">
      <c r="A20" s="10" t="s">
        <v>29</v>
      </c>
      <c r="B20" s="15" t="s">
        <v>1</v>
      </c>
      <c r="C20" s="14">
        <f>C19/0.69974</f>
        <v>245.80558493154598</v>
      </c>
      <c r="D20" s="14">
        <f>D19/0.77142</f>
        <v>364.26330662933293</v>
      </c>
      <c r="E20" s="22">
        <v>270.46564961611324</v>
      </c>
      <c r="F20" s="22">
        <v>225.17614585603252</v>
      </c>
      <c r="G20" s="22">
        <v>212.29419257442092</v>
      </c>
      <c r="H20" s="22">
        <v>245.80466569416842</v>
      </c>
      <c r="I20" s="22">
        <v>265.9128744287901</v>
      </c>
      <c r="J20" s="22">
        <v>298.971537909591</v>
      </c>
      <c r="K20" s="22">
        <v>320.74241176910823</v>
      </c>
      <c r="L20" s="22">
        <v>345.9914718921607</v>
      </c>
      <c r="M20" s="22">
        <v>356.0959497956319</v>
      </c>
      <c r="N20" s="22">
        <v>364</v>
      </c>
      <c r="O20" s="22">
        <v>396.439891273416</v>
      </c>
      <c r="P20" s="41">
        <f>P19/1.05631</f>
        <v>371.10317993770764</v>
      </c>
      <c r="Q20" s="41">
        <f>Q19/1.10094</f>
        <v>347.88453503369846</v>
      </c>
      <c r="R20" s="42">
        <f>R19/1.15249</f>
        <v>303.69027063141544</v>
      </c>
      <c r="S20" s="43">
        <f>S19/1.20726</f>
        <v>267.54800125904944</v>
      </c>
    </row>
    <row r="21" spans="1:19" s="2" customFormat="1" ht="16.5">
      <c r="A21" s="6" t="s">
        <v>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R21" s="9"/>
      <c r="S21" s="9"/>
    </row>
    <row r="22" spans="1:19" ht="16.5">
      <c r="A22" s="10" t="s">
        <v>23</v>
      </c>
      <c r="B22" s="15" t="s">
        <v>1</v>
      </c>
      <c r="C22" s="15" t="s">
        <v>1</v>
      </c>
      <c r="D22" s="14">
        <v>345</v>
      </c>
      <c r="E22" s="14">
        <v>647</v>
      </c>
      <c r="F22" s="14">
        <v>866</v>
      </c>
      <c r="G22" s="14">
        <v>1024</v>
      </c>
      <c r="H22" s="14">
        <v>993</v>
      </c>
      <c r="I22" s="14">
        <v>1121</v>
      </c>
      <c r="J22" s="14">
        <v>1124</v>
      </c>
      <c r="K22" s="14">
        <v>1110</v>
      </c>
      <c r="L22" s="22">
        <v>1083</v>
      </c>
      <c r="M22" s="22">
        <v>1017</v>
      </c>
      <c r="N22" s="22">
        <v>1156</v>
      </c>
      <c r="O22" s="36">
        <v>1144</v>
      </c>
      <c r="P22" s="22">
        <v>1037</v>
      </c>
      <c r="Q22" s="22">
        <v>966</v>
      </c>
      <c r="R22" s="31">
        <v>856</v>
      </c>
      <c r="S22" s="31">
        <v>759</v>
      </c>
    </row>
    <row r="23" spans="1:19" ht="17.25" thickBot="1">
      <c r="A23" s="10" t="s">
        <v>29</v>
      </c>
      <c r="B23" s="29" t="s">
        <v>1</v>
      </c>
      <c r="C23" s="29" t="s">
        <v>1</v>
      </c>
      <c r="D23" s="37">
        <f>D22/0.77142</f>
        <v>447.2271914132379</v>
      </c>
      <c r="E23" s="37">
        <v>806.4114069199321</v>
      </c>
      <c r="F23" s="37">
        <v>1048.400765114646</v>
      </c>
      <c r="G23" s="37">
        <v>1207.7180733122611</v>
      </c>
      <c r="H23" s="37">
        <v>1140.5795936182676</v>
      </c>
      <c r="I23" s="37">
        <v>1252.4719841793012</v>
      </c>
      <c r="J23" s="37">
        <v>1221.9782131286556</v>
      </c>
      <c r="K23" s="37">
        <v>1186.7469235457004</v>
      </c>
      <c r="L23" s="37">
        <v>1145.8983610373396</v>
      </c>
      <c r="M23" s="37">
        <v>1049.7089302671236</v>
      </c>
      <c r="N23" s="37">
        <v>1156</v>
      </c>
      <c r="O23" s="37">
        <v>1122.592167368287</v>
      </c>
      <c r="P23" s="44">
        <f>P22/1.05631</f>
        <v>981.7193816209256</v>
      </c>
      <c r="Q23" s="44">
        <f>Q22/1.10094</f>
        <v>877.4320126437408</v>
      </c>
      <c r="R23" s="44">
        <f>R22/1.15249</f>
        <v>742.7396333156904</v>
      </c>
      <c r="S23" s="45">
        <f>S22/1.20726</f>
        <v>628.6963868595001</v>
      </c>
    </row>
    <row r="24" spans="1:11" ht="13.5" customHeight="1">
      <c r="A24" s="47" t="s">
        <v>0</v>
      </c>
      <c r="B24" s="48"/>
      <c r="C24" s="48"/>
      <c r="D24" s="48"/>
      <c r="E24" s="48"/>
      <c r="F24" s="27"/>
      <c r="G24" s="28"/>
      <c r="H24" s="28"/>
      <c r="I24" s="28"/>
      <c r="J24" s="28"/>
      <c r="K24" s="28"/>
    </row>
    <row r="25" spans="1:11" ht="12.75">
      <c r="A25" s="49"/>
      <c r="B25" s="50"/>
      <c r="C25" s="50"/>
      <c r="D25" s="50"/>
      <c r="E25" s="50"/>
      <c r="F25" s="19"/>
      <c r="G25" s="3"/>
      <c r="H25" s="3"/>
      <c r="I25" s="3"/>
      <c r="J25" s="3"/>
      <c r="K25" s="3"/>
    </row>
    <row r="26" spans="1:11" s="4" customFormat="1" ht="13.5" customHeight="1">
      <c r="A26" s="46" t="s">
        <v>5</v>
      </c>
      <c r="B26" s="46"/>
      <c r="C26" s="46"/>
      <c r="D26" s="46"/>
      <c r="E26" s="46"/>
      <c r="F26" s="20"/>
      <c r="G26" s="16"/>
      <c r="H26" s="16"/>
      <c r="I26" s="16"/>
      <c r="J26" s="16"/>
      <c r="K26" s="16"/>
    </row>
    <row r="27" spans="1:13" s="4" customFormat="1" ht="24.75" customHeight="1">
      <c r="A27" s="52" t="s">
        <v>9</v>
      </c>
      <c r="B27" s="52"/>
      <c r="C27" s="52"/>
      <c r="D27" s="52"/>
      <c r="E27" s="52"/>
      <c r="F27" s="53"/>
      <c r="G27" s="53"/>
      <c r="H27" s="5"/>
      <c r="I27" s="5"/>
      <c r="J27" s="5"/>
      <c r="K27" s="5"/>
      <c r="L27" s="5"/>
      <c r="M27" s="5"/>
    </row>
    <row r="28" spans="1:13" s="4" customFormat="1" ht="24.75" customHeight="1">
      <c r="A28" s="54" t="s">
        <v>30</v>
      </c>
      <c r="B28" s="54"/>
      <c r="C28" s="54"/>
      <c r="D28" s="54"/>
      <c r="E28" s="54"/>
      <c r="F28" s="53"/>
      <c r="G28" s="53"/>
      <c r="H28" s="17"/>
      <c r="I28" s="17"/>
      <c r="J28" s="17"/>
      <c r="K28" s="17"/>
      <c r="L28" s="17"/>
      <c r="M28" s="17"/>
    </row>
    <row r="29" spans="1:13" s="4" customFormat="1" ht="24.75" customHeight="1">
      <c r="A29" s="54" t="s">
        <v>33</v>
      </c>
      <c r="B29" s="54"/>
      <c r="C29" s="54"/>
      <c r="D29" s="54"/>
      <c r="E29" s="54"/>
      <c r="F29" s="53"/>
      <c r="G29" s="53"/>
      <c r="H29" s="18"/>
      <c r="I29" s="18"/>
      <c r="J29" s="18"/>
      <c r="K29" s="18"/>
      <c r="L29" s="18"/>
      <c r="M29" s="18"/>
    </row>
    <row r="30" spans="1:13" s="4" customFormat="1" ht="13.5" customHeight="1">
      <c r="A30" s="55" t="s">
        <v>32</v>
      </c>
      <c r="B30" s="55"/>
      <c r="C30" s="55"/>
      <c r="D30" s="55"/>
      <c r="E30" s="55"/>
      <c r="F30" s="21"/>
      <c r="G30" s="18"/>
      <c r="H30" s="17"/>
      <c r="I30" s="17"/>
      <c r="J30" s="17"/>
      <c r="K30" s="17"/>
      <c r="L30" s="17"/>
      <c r="M30" s="17"/>
    </row>
    <row r="31" spans="1:7" s="4" customFormat="1" ht="36.75" customHeight="1">
      <c r="A31" s="52" t="s">
        <v>31</v>
      </c>
      <c r="B31" s="52"/>
      <c r="C31" s="52"/>
      <c r="D31" s="52"/>
      <c r="E31" s="52"/>
      <c r="F31" s="53"/>
      <c r="G31" s="53"/>
    </row>
    <row r="32" spans="1:7" ht="37.5" customHeight="1">
      <c r="A32" s="52" t="s">
        <v>34</v>
      </c>
      <c r="B32" s="52"/>
      <c r="C32" s="52"/>
      <c r="D32" s="52"/>
      <c r="E32" s="52"/>
      <c r="F32" s="53"/>
      <c r="G32" s="53"/>
    </row>
  </sheetData>
  <mergeCells count="10">
    <mergeCell ref="A32:G32"/>
    <mergeCell ref="A27:G27"/>
    <mergeCell ref="A28:G28"/>
    <mergeCell ref="A31:G31"/>
    <mergeCell ref="A30:E30"/>
    <mergeCell ref="A29:G29"/>
    <mergeCell ref="A26:E26"/>
    <mergeCell ref="A24:E24"/>
    <mergeCell ref="A25:E25"/>
    <mergeCell ref="A1:S1"/>
  </mergeCells>
  <printOptions/>
  <pageMargins left="0.78" right="0.5" top="1" bottom="1" header="0.5" footer="0.5"/>
  <pageSetup fitToHeight="1" fitToWidth="1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2006-11-14T20:21:05Z</cp:lastPrinted>
  <dcterms:created xsi:type="dcterms:W3CDTF">1999-06-04T19:16:01Z</dcterms:created>
  <dcterms:modified xsi:type="dcterms:W3CDTF">2007-01-04T19:54:12Z</dcterms:modified>
  <cp:category/>
  <cp:version/>
  <cp:contentType/>
  <cp:contentStatus/>
</cp:coreProperties>
</file>