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4-1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<sst xmlns="http://schemas.openxmlformats.org/spreadsheetml/2006/main" count="33" uniqueCount="28">
  <si>
    <t>Number  in use</t>
  </si>
  <si>
    <t>Miles traveled (millions)</t>
  </si>
  <si>
    <t xml:space="preserve">   Locomotive unit-miles</t>
  </si>
  <si>
    <t>N</t>
  </si>
  <si>
    <t xml:space="preserve">   Car-miles</t>
  </si>
  <si>
    <t>Average miles traveled per vehicle (thousands)</t>
  </si>
  <si>
    <t>Average miles traveled per gallon</t>
  </si>
  <si>
    <t>Fuel consumed (million gallons)</t>
  </si>
  <si>
    <t>SOURCES:</t>
  </si>
  <si>
    <t>All data except for locomotive unit-miles:</t>
  </si>
  <si>
    <t>Locomotive unit-miles:</t>
  </si>
  <si>
    <r>
      <t xml:space="preserve">   Locomotives</t>
    </r>
    <r>
      <rPr>
        <vertAlign val="superscript"/>
        <sz val="10"/>
        <rFont val="Arial"/>
        <family val="2"/>
      </rPr>
      <t>a</t>
    </r>
  </si>
  <si>
    <r>
      <t xml:space="preserve">   Cars</t>
    </r>
    <r>
      <rPr>
        <vertAlign val="superscript"/>
        <sz val="10"/>
        <rFont val="Arial"/>
        <family val="2"/>
      </rPr>
      <t>b</t>
    </r>
  </si>
  <si>
    <r>
      <t xml:space="preserve">   Freight train-miles</t>
    </r>
    <r>
      <rPr>
        <vertAlign val="superscript"/>
        <sz val="10"/>
        <rFont val="Arial"/>
        <family val="2"/>
      </rPr>
      <t>c</t>
    </r>
  </si>
  <si>
    <r>
      <t>b</t>
    </r>
    <r>
      <rPr>
        <sz val="8"/>
        <rFont val="Arial"/>
        <family val="2"/>
      </rPr>
      <t xml:space="preserve">  Includes cars owned by Class I railroads, other railroads, and car companies and shippers.</t>
    </r>
  </si>
  <si>
    <r>
      <t>c</t>
    </r>
    <r>
      <rPr>
        <sz val="8"/>
        <rFont val="Arial"/>
        <family val="2"/>
      </rPr>
      <t xml:space="preserve">  Based on the distance run between terminals and/or stations; does not include yard or passenger train-miles.</t>
    </r>
  </si>
  <si>
    <r>
      <t>Average fuel consumed per locomotive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(thousand gallons)</t>
    </r>
  </si>
  <si>
    <t>Class I Rail Freight Fuel Consumption and Travel</t>
  </si>
  <si>
    <t xml:space="preserve">   Locomotives</t>
  </si>
  <si>
    <t xml:space="preserve">   Cars</t>
  </si>
  <si>
    <t xml:space="preserve">   Trains</t>
  </si>
  <si>
    <t xml:space="preserve">    Cars</t>
  </si>
  <si>
    <t>Table 4-17</t>
  </si>
  <si>
    <r>
      <t>KEY:</t>
    </r>
    <r>
      <rPr>
        <sz val="8"/>
        <rFont val="Arial"/>
        <family val="2"/>
      </rPr>
      <t xml:space="preserve">  N = data do not exist.</t>
    </r>
  </si>
  <si>
    <r>
      <t xml:space="preserve">Association of American Railroads, </t>
    </r>
    <r>
      <rPr>
        <i/>
        <sz val="8"/>
        <rFont val="Arial"/>
        <family val="2"/>
      </rPr>
      <t xml:space="preserve">Railroad Facts </t>
    </r>
    <r>
      <rPr>
        <sz val="8"/>
        <rFont val="Arial"/>
        <family val="2"/>
      </rPr>
      <t>(Washington, DC: October 1999), pp. 33, 34, 40, 48, 50.</t>
    </r>
  </si>
  <si>
    <r>
      <t>a</t>
    </r>
    <r>
      <rPr>
        <sz val="8"/>
        <rFont val="Arial"/>
        <family val="2"/>
      </rPr>
      <t xml:space="preserve">  For 1960-80, the total includes a small number of steam and electric units, which are not included in the per locomotive fuel consumption figure.</t>
    </r>
  </si>
  <si>
    <r>
      <t xml:space="preserve">1975-92: Ibid., </t>
    </r>
    <r>
      <rPr>
        <i/>
        <sz val="8"/>
        <rFont val="Arial"/>
        <family val="2"/>
      </rPr>
      <t xml:space="preserve">Railroad Ten-Year Trends </t>
    </r>
    <r>
      <rPr>
        <sz val="8"/>
        <rFont val="Arial"/>
        <family val="2"/>
      </rPr>
      <t>(Washington,DC: Annual issues).</t>
    </r>
  </si>
  <si>
    <r>
      <t xml:space="preserve">1993-98: Ibid., </t>
    </r>
    <r>
      <rPr>
        <i/>
        <sz val="8"/>
        <rFont val="Arial"/>
        <family val="2"/>
      </rPr>
      <t xml:space="preserve">Analysis of Class I Railroads </t>
    </r>
    <r>
      <rPr>
        <sz val="8"/>
        <rFont val="Arial"/>
        <family val="2"/>
      </rPr>
      <t>(Washington, DC:  Annual issues), pg. 29.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</si>
</sst>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77" formatCode="0.0"/>
    <numFmt numFmtId="183" formatCode="#,##0_)"/>
    <numFmt numFmtId="271" formatCode="_(* #,##0.0_);_(* \(#,##0.0\);_(* &quot;-&quot;??_);_(@_)"/>
    <numFmt numFmtId="323" formatCode="0.0_W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Geneva"/>
      <family val="0"/>
    </font>
    <font>
      <sz val="11"/>
      <name val="Arial"/>
      <family val="0"/>
    </font>
    <font>
      <b/>
      <sz val="12"/>
      <name val="Helv"/>
      <family val="0"/>
    </font>
    <font>
      <b/>
      <sz val="10"/>
      <name val="Tms Rmn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0"/>
      <name val="Times New Roman"/>
      <family val="0"/>
    </font>
    <font>
      <vertAlign val="superscript"/>
      <sz val="10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3" fontId="9" fillId="0" borderId="1" applyAlignment="0">
      <protection/>
    </xf>
    <xf numFmtId="183" fontId="9" fillId="0" borderId="1">
      <alignment horizontal="right" vertical="center"/>
      <protection/>
    </xf>
    <xf numFmtId="49" fontId="10" fillId="0" borderId="1">
      <alignment horizontal="left" vertical="center"/>
      <protection/>
    </xf>
    <xf numFmtId="164" fontId="11" fillId="0" borderId="1" applyNumberFormat="0" applyFill="0">
      <alignment horizontal="right"/>
      <protection/>
    </xf>
    <xf numFmtId="323" fontId="11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>
      <alignment horizontal="left"/>
      <protection/>
    </xf>
    <xf numFmtId="0" fontId="16" fillId="0" borderId="2">
      <alignment horizontal="right" vertical="center"/>
      <protection/>
    </xf>
    <xf numFmtId="0" fontId="17" fillId="0" borderId="1">
      <alignment horizontal="left" vertical="center"/>
      <protection/>
    </xf>
    <xf numFmtId="0" fontId="11" fillId="0" borderId="1">
      <alignment horizontal="left" vertical="center"/>
      <protection/>
    </xf>
    <xf numFmtId="0" fontId="18" fillId="0" borderId="1">
      <alignment horizontal="left"/>
      <protection/>
    </xf>
    <xf numFmtId="0" fontId="18" fillId="2" borderId="0">
      <alignment horizontal="centerContinuous" wrapText="1"/>
      <protection/>
    </xf>
    <xf numFmtId="49" fontId="18" fillId="2" borderId="3">
      <alignment horizontal="left" vertical="center"/>
      <protection/>
    </xf>
    <xf numFmtId="0" fontId="18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9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2" fillId="0" borderId="0">
      <alignment horizontal="right"/>
      <protection/>
    </xf>
    <xf numFmtId="49" fontId="12" fillId="0" borderId="0">
      <alignment horizontal="center"/>
      <protection/>
    </xf>
    <xf numFmtId="0" fontId="10" fillId="0" borderId="0">
      <alignment horizontal="right"/>
      <protection/>
    </xf>
    <xf numFmtId="0" fontId="12" fillId="0" borderId="0">
      <alignment horizontal="left"/>
      <protection/>
    </xf>
    <xf numFmtId="49" fontId="9" fillId="0" borderId="0">
      <alignment horizontal="left" vertical="center"/>
      <protection/>
    </xf>
    <xf numFmtId="49" fontId="10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10" fillId="0" borderId="1">
      <alignment horizontal="left"/>
      <protection/>
    </xf>
    <xf numFmtId="164" fontId="9" fillId="0" borderId="0" applyNumberFormat="0">
      <alignment horizontal="right"/>
      <protection/>
    </xf>
    <xf numFmtId="0" fontId="16" fillId="3" borderId="0">
      <alignment horizontal="centerContinuous" vertical="center" wrapText="1"/>
      <protection/>
    </xf>
    <xf numFmtId="0" fontId="16" fillId="0" borderId="4">
      <alignment horizontal="left" vertical="center"/>
      <protection/>
    </xf>
    <xf numFmtId="0" fontId="23" fillId="0" borderId="0">
      <alignment horizontal="left" vertical="top"/>
      <protection/>
    </xf>
    <xf numFmtId="0" fontId="18" fillId="0" borderId="0">
      <alignment horizontal="left"/>
      <protection/>
    </xf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3" fillId="0" borderId="0">
      <alignment horizontal="left" vertical="top"/>
      <protection/>
    </xf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0" fillId="0" borderId="5" applyNumberFormat="0" applyFont="0" applyFill="0" applyAlignment="0" applyProtection="0"/>
    <xf numFmtId="49" fontId="9" fillId="0" borderId="1">
      <alignment horizontal="left"/>
      <protection/>
    </xf>
    <xf numFmtId="0" fontId="16" fillId="0" borderId="2">
      <alignment horizontal="left"/>
      <protection/>
    </xf>
    <xf numFmtId="0" fontId="18" fillId="0" borderId="0">
      <alignment horizontal="left" vertical="center"/>
      <protection/>
    </xf>
    <xf numFmtId="49" fontId="12" fillId="0" borderId="1">
      <alignment horizontal="left"/>
      <protection/>
    </xf>
  </cellStyleXfs>
  <cellXfs count="22">
    <xf numFmtId="0" fontId="0" fillId="0" borderId="0" xfId="0" applyAlignment="1">
      <alignment/>
    </xf>
    <xf numFmtId="0" fontId="24" fillId="0" borderId="0" xfId="58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5" fillId="0" borderId="6" xfId="59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" fillId="0" borderId="3" xfId="46" applyNumberFormat="1" applyFont="1" applyFill="1" applyBorder="1" applyAlignment="1">
      <alignment horizontal="right"/>
      <protection/>
    </xf>
    <xf numFmtId="0" fontId="1" fillId="0" borderId="0" xfId="46" applyFont="1" applyFill="1" applyBorder="1" applyAlignment="1">
      <alignment horizontal="left"/>
      <protection/>
    </xf>
    <xf numFmtId="3" fontId="0" fillId="0" borderId="0" xfId="46" applyNumberFormat="1" applyFont="1" applyFill="1" applyBorder="1" applyAlignment="1">
      <alignment horizontal="right"/>
      <protection/>
    </xf>
    <xf numFmtId="0" fontId="0" fillId="0" borderId="0" xfId="46" applyFont="1" applyFill="1" applyBorder="1" applyAlignment="1">
      <alignment horizontal="left"/>
      <protection/>
    </xf>
    <xf numFmtId="177" fontId="0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1" fillId="0" borderId="6" xfId="46" applyFont="1" applyFill="1" applyBorder="1" applyAlignment="1">
      <alignment horizontal="left"/>
      <protection/>
    </xf>
    <xf numFmtId="177" fontId="0" fillId="0" borderId="6" xfId="46" applyNumberFormat="1" applyFont="1" applyFill="1" applyBorder="1" applyAlignment="1">
      <alignment horizontal="right"/>
      <protection/>
    </xf>
    <xf numFmtId="0" fontId="25" fillId="0" borderId="0" xfId="46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25" fillId="0" borderId="0" xfId="46" applyFont="1" applyFill="1" applyBorder="1" applyAlignment="1">
      <alignment horizontal="left"/>
      <protection/>
    </xf>
    <xf numFmtId="0" fontId="25" fillId="0" borderId="0" xfId="46" applyFont="1" applyFill="1" applyAlignment="1">
      <alignment horizontal="left"/>
      <protection/>
    </xf>
    <xf numFmtId="0" fontId="28" fillId="0" borderId="0" xfId="46" applyFont="1" applyFill="1" applyAlignment="1">
      <alignment horizontal="left"/>
      <protection/>
    </xf>
    <xf numFmtId="0" fontId="26" fillId="0" borderId="0" xfId="46" applyFont="1" applyFill="1" applyAlignment="1">
      <alignment horizontal="left"/>
      <protection/>
    </xf>
    <xf numFmtId="49" fontId="26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28" sqref="A28:O28"/>
    </sheetView>
  </sheetViews>
  <sheetFormatPr defaultColWidth="9.140625" defaultRowHeight="12.75"/>
  <cols>
    <col min="1" max="1" width="54.28125" style="2" bestFit="1" customWidth="1"/>
    <col min="2" max="16" width="10.8515625" style="2" customWidth="1"/>
    <col min="17" max="16384" width="9.140625" style="2" customWidth="1"/>
  </cols>
  <sheetData>
    <row r="1" ht="18">
      <c r="A1" s="1" t="s">
        <v>22</v>
      </c>
    </row>
    <row r="2" spans="1:16" ht="16.5" thickBot="1">
      <c r="A2" s="3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5"/>
      <c r="B3" s="5">
        <v>1960</v>
      </c>
      <c r="C3" s="5">
        <v>1965</v>
      </c>
      <c r="D3" s="5">
        <v>1970</v>
      </c>
      <c r="E3" s="5">
        <v>1975</v>
      </c>
      <c r="F3" s="5">
        <v>1980</v>
      </c>
      <c r="G3" s="5">
        <v>1985</v>
      </c>
      <c r="H3" s="5">
        <v>1990</v>
      </c>
      <c r="I3" s="5">
        <v>1991</v>
      </c>
      <c r="J3" s="5">
        <v>1992</v>
      </c>
      <c r="K3" s="5">
        <v>1993</v>
      </c>
      <c r="L3" s="5">
        <v>1994</v>
      </c>
      <c r="M3" s="5">
        <v>1995</v>
      </c>
      <c r="N3" s="5">
        <v>1996</v>
      </c>
      <c r="O3" s="5">
        <v>1997</v>
      </c>
      <c r="P3" s="5">
        <v>1998</v>
      </c>
    </row>
    <row r="4" spans="1:16" ht="12.7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3.5" customHeight="1">
      <c r="A5" s="8" t="s">
        <v>11</v>
      </c>
      <c r="B5" s="7">
        <v>29031</v>
      </c>
      <c r="C5" s="7">
        <v>27780</v>
      </c>
      <c r="D5" s="7">
        <v>27077</v>
      </c>
      <c r="E5" s="7">
        <v>27846</v>
      </c>
      <c r="F5" s="7">
        <v>28094</v>
      </c>
      <c r="G5" s="7">
        <v>22548</v>
      </c>
      <c r="H5" s="7">
        <v>18835</v>
      </c>
      <c r="I5" s="7">
        <v>18344</v>
      </c>
      <c r="J5" s="7">
        <v>18004</v>
      </c>
      <c r="K5" s="7">
        <v>18161</v>
      </c>
      <c r="L5" s="7">
        <v>18505</v>
      </c>
      <c r="M5" s="7">
        <v>18812</v>
      </c>
      <c r="N5" s="7">
        <v>19269</v>
      </c>
      <c r="O5" s="7">
        <v>19684</v>
      </c>
      <c r="P5" s="7">
        <v>20261</v>
      </c>
    </row>
    <row r="6" spans="1:16" ht="15" customHeight="1">
      <c r="A6" s="8" t="s">
        <v>12</v>
      </c>
      <c r="B6" s="7">
        <v>1965486</v>
      </c>
      <c r="C6" s="7">
        <v>1800962</v>
      </c>
      <c r="D6" s="7">
        <v>1784181</v>
      </c>
      <c r="E6" s="7">
        <v>1723605</v>
      </c>
      <c r="F6" s="7">
        <v>1710827</v>
      </c>
      <c r="G6" s="7">
        <v>1421686</v>
      </c>
      <c r="H6" s="7">
        <v>1212261</v>
      </c>
      <c r="I6" s="7">
        <v>1189660</v>
      </c>
      <c r="J6" s="7">
        <v>1173136</v>
      </c>
      <c r="K6" s="7">
        <v>1173132</v>
      </c>
      <c r="L6" s="7">
        <v>1192412</v>
      </c>
      <c r="M6" s="7">
        <v>1218927</v>
      </c>
      <c r="N6" s="7">
        <v>1240573</v>
      </c>
      <c r="O6" s="7">
        <v>1270419</v>
      </c>
      <c r="P6" s="7">
        <v>1315667</v>
      </c>
    </row>
    <row r="7" spans="1:16" ht="12.75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3.5" customHeight="1">
      <c r="A8" s="8" t="s">
        <v>13</v>
      </c>
      <c r="B8" s="7">
        <v>404</v>
      </c>
      <c r="C8" s="7">
        <v>420.9</v>
      </c>
      <c r="D8" s="7">
        <v>427.1</v>
      </c>
      <c r="E8" s="7">
        <v>402.6</v>
      </c>
      <c r="F8" s="7">
        <v>428.4</v>
      </c>
      <c r="G8" s="7">
        <v>347.2</v>
      </c>
      <c r="H8" s="7">
        <v>379.6</v>
      </c>
      <c r="I8" s="7">
        <v>375</v>
      </c>
      <c r="J8" s="7">
        <v>390.2</v>
      </c>
      <c r="K8" s="7">
        <v>405.4</v>
      </c>
      <c r="L8" s="7">
        <v>440.9</v>
      </c>
      <c r="M8" s="7">
        <v>458.3</v>
      </c>
      <c r="N8" s="7">
        <v>468.792</v>
      </c>
      <c r="O8" s="7">
        <v>475</v>
      </c>
      <c r="P8" s="7">
        <v>475</v>
      </c>
    </row>
    <row r="9" spans="1:16" ht="12.75">
      <c r="A9" s="8" t="s">
        <v>2</v>
      </c>
      <c r="B9" s="7" t="s">
        <v>3</v>
      </c>
      <c r="C9" s="7" t="s">
        <v>3</v>
      </c>
      <c r="D9" s="7" t="s">
        <v>3</v>
      </c>
      <c r="E9" s="7">
        <v>1479</v>
      </c>
      <c r="F9" s="7">
        <v>1531</v>
      </c>
      <c r="G9" s="7">
        <v>1228</v>
      </c>
      <c r="H9" s="7">
        <v>1280</v>
      </c>
      <c r="I9" s="7">
        <v>1238</v>
      </c>
      <c r="J9" s="7">
        <v>1278</v>
      </c>
      <c r="K9" s="7">
        <v>1320</v>
      </c>
      <c r="L9" s="7">
        <v>1405</v>
      </c>
      <c r="M9" s="7">
        <v>1445</v>
      </c>
      <c r="N9" s="7">
        <v>1465</v>
      </c>
      <c r="O9" s="7">
        <v>1423</v>
      </c>
      <c r="P9" s="7">
        <v>1440</v>
      </c>
    </row>
    <row r="10" spans="1:16" ht="12.75">
      <c r="A10" s="8" t="s">
        <v>4</v>
      </c>
      <c r="B10" s="7">
        <v>28170</v>
      </c>
      <c r="C10" s="7">
        <v>29336</v>
      </c>
      <c r="D10" s="7">
        <v>29890</v>
      </c>
      <c r="E10" s="7">
        <v>27656</v>
      </c>
      <c r="F10" s="7">
        <v>29277</v>
      </c>
      <c r="G10" s="7">
        <v>24920</v>
      </c>
      <c r="H10" s="7">
        <v>26159</v>
      </c>
      <c r="I10" s="7">
        <v>25628</v>
      </c>
      <c r="J10" s="7">
        <v>26128</v>
      </c>
      <c r="K10" s="7">
        <v>26883</v>
      </c>
      <c r="L10" s="7">
        <v>28485</v>
      </c>
      <c r="M10" s="7">
        <v>30383</v>
      </c>
      <c r="N10" s="7">
        <v>31715</v>
      </c>
      <c r="O10" s="7">
        <v>31660</v>
      </c>
      <c r="P10" s="7">
        <v>32657</v>
      </c>
    </row>
    <row r="11" spans="1:16" ht="12.75">
      <c r="A11" s="6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8" t="s">
        <v>18</v>
      </c>
      <c r="B12" s="9" t="s">
        <v>3</v>
      </c>
      <c r="C12" s="9" t="s">
        <v>3</v>
      </c>
      <c r="D12" s="9" t="s">
        <v>3</v>
      </c>
      <c r="E12" s="9">
        <f aca="true" t="shared" si="0" ref="E12:J13">E9/E5*1000</f>
        <v>53.11355311355311</v>
      </c>
      <c r="F12" s="9">
        <f t="shared" si="0"/>
        <v>54.49562184096248</v>
      </c>
      <c r="G12" s="9">
        <f t="shared" si="0"/>
        <v>54.46159304594642</v>
      </c>
      <c r="H12" s="9">
        <f t="shared" si="0"/>
        <v>67.95858773559863</v>
      </c>
      <c r="I12" s="9">
        <f t="shared" si="0"/>
        <v>67.48800697775839</v>
      </c>
      <c r="J12" s="9">
        <f t="shared" si="0"/>
        <v>70.98422572761609</v>
      </c>
      <c r="K12" s="9">
        <v>72.68322228952151</v>
      </c>
      <c r="L12" s="9">
        <f aca="true" t="shared" si="1" ref="L12:O13">L9/L5*1000</f>
        <v>75.92542556065929</v>
      </c>
      <c r="M12" s="9">
        <f t="shared" si="1"/>
        <v>76.81267276206677</v>
      </c>
      <c r="N12" s="9">
        <f t="shared" si="1"/>
        <v>76.02885463698168</v>
      </c>
      <c r="O12" s="9">
        <f t="shared" si="1"/>
        <v>72.29221702905913</v>
      </c>
      <c r="P12" s="9">
        <f>P9/P5*1000</f>
        <v>71.07250382508268</v>
      </c>
    </row>
    <row r="13" spans="1:16" ht="12.75">
      <c r="A13" s="8" t="s">
        <v>19</v>
      </c>
      <c r="B13" s="9">
        <f>B10/B6*1000</f>
        <v>14.332333071820404</v>
      </c>
      <c r="C13" s="9">
        <f>C10/C6*1000</f>
        <v>16.289072173649416</v>
      </c>
      <c r="D13" s="9">
        <f>D10/D6*1000</f>
        <v>16.75278461097837</v>
      </c>
      <c r="E13" s="9">
        <f t="shared" si="0"/>
        <v>16.045439645394392</v>
      </c>
      <c r="F13" s="9">
        <f t="shared" si="0"/>
        <v>17.112776452557743</v>
      </c>
      <c r="G13" s="9">
        <f t="shared" si="0"/>
        <v>17.5284837861525</v>
      </c>
      <c r="H13" s="9">
        <f t="shared" si="0"/>
        <v>21.57868643798654</v>
      </c>
      <c r="I13" s="9">
        <f t="shared" si="0"/>
        <v>21.542289393608257</v>
      </c>
      <c r="J13" s="9">
        <f t="shared" si="0"/>
        <v>22.271927551451835</v>
      </c>
      <c r="K13" s="9">
        <f>K10/K6*1000</f>
        <v>22.915579832448522</v>
      </c>
      <c r="L13" s="9">
        <f t="shared" si="1"/>
        <v>23.888555298001027</v>
      </c>
      <c r="M13" s="9">
        <f t="shared" si="1"/>
        <v>24.92602100043727</v>
      </c>
      <c r="N13" s="9">
        <f t="shared" si="1"/>
        <v>25.56479949184772</v>
      </c>
      <c r="O13" s="9">
        <f t="shared" si="1"/>
        <v>24.920911919610774</v>
      </c>
      <c r="P13" s="9">
        <f>P10/P6*1000</f>
        <v>24.82163039735739</v>
      </c>
    </row>
    <row r="14" spans="1:16" ht="12.75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8" t="s">
        <v>20</v>
      </c>
      <c r="B15" s="10">
        <f>B8/B17</f>
        <v>0.11666185388391569</v>
      </c>
      <c r="C15" s="10">
        <f>C8/C17</f>
        <v>0.11717706013363029</v>
      </c>
      <c r="D15" s="10">
        <f>D8/3545</f>
        <v>0.12047954866008463</v>
      </c>
      <c r="E15" s="10">
        <f aca="true" t="shared" si="2" ref="E15:O15">E8/E17</f>
        <v>0.11009023789991797</v>
      </c>
      <c r="F15" s="10">
        <f t="shared" si="2"/>
        <v>0.10973360655737704</v>
      </c>
      <c r="G15" s="10">
        <f t="shared" si="2"/>
        <v>0.11163987138263665</v>
      </c>
      <c r="H15" s="10">
        <f t="shared" si="2"/>
        <v>0.12186195826645266</v>
      </c>
      <c r="I15" s="10">
        <f t="shared" si="2"/>
        <v>0.129043358568479</v>
      </c>
      <c r="J15" s="10">
        <f t="shared" si="2"/>
        <v>0.1298502495840266</v>
      </c>
      <c r="K15" s="10">
        <f t="shared" si="2"/>
        <v>0.13128238341968912</v>
      </c>
      <c r="L15" s="10">
        <f t="shared" si="2"/>
        <v>0.13224199833871655</v>
      </c>
      <c r="M15" s="10">
        <f t="shared" si="2"/>
        <v>0.13169540229885057</v>
      </c>
      <c r="N15" s="10">
        <f t="shared" si="2"/>
        <v>0.13098407376362112</v>
      </c>
      <c r="O15" s="10">
        <f t="shared" si="2"/>
        <v>0.13286713286713286</v>
      </c>
      <c r="P15" s="10">
        <f>P8/P17</f>
        <v>0.13257047167178343</v>
      </c>
    </row>
    <row r="16" spans="1:16" ht="12.75">
      <c r="A16" s="8" t="s">
        <v>21</v>
      </c>
      <c r="B16" s="10">
        <f>B10/B17</f>
        <v>8.134565405717586</v>
      </c>
      <c r="C16" s="10">
        <f>C10/C17</f>
        <v>8.167037861915368</v>
      </c>
      <c r="D16" s="10">
        <f>D10/3545</f>
        <v>8.431593794076164</v>
      </c>
      <c r="E16" s="10">
        <f aca="true" t="shared" si="3" ref="E16:O16">E10/E17</f>
        <v>7.562482909488652</v>
      </c>
      <c r="F16" s="10">
        <f t="shared" si="3"/>
        <v>7.499231557377049</v>
      </c>
      <c r="G16" s="10">
        <f t="shared" si="3"/>
        <v>8.012861736334406</v>
      </c>
      <c r="H16" s="10">
        <f t="shared" si="3"/>
        <v>8.397752808988765</v>
      </c>
      <c r="I16" s="10">
        <f t="shared" si="3"/>
        <v>8.81899518238128</v>
      </c>
      <c r="J16" s="10">
        <f t="shared" si="3"/>
        <v>8.694841930116473</v>
      </c>
      <c r="K16" s="10">
        <f t="shared" si="3"/>
        <v>8.705634715025907</v>
      </c>
      <c r="L16" s="10">
        <f t="shared" si="3"/>
        <v>8.543690911041827</v>
      </c>
      <c r="M16" s="10">
        <f t="shared" si="3"/>
        <v>8.730747126436782</v>
      </c>
      <c r="N16" s="10">
        <f t="shared" si="3"/>
        <v>8.861413802738195</v>
      </c>
      <c r="O16" s="10">
        <f t="shared" si="3"/>
        <v>8.855944055944056</v>
      </c>
      <c r="P16" s="10">
        <f>P10/P17</f>
        <v>9.114429249232487</v>
      </c>
    </row>
    <row r="17" spans="1:16" ht="12.75">
      <c r="A17" s="6" t="s">
        <v>7</v>
      </c>
      <c r="B17" s="7">
        <v>3463</v>
      </c>
      <c r="C17" s="7">
        <v>3592</v>
      </c>
      <c r="D17" s="7">
        <v>3545</v>
      </c>
      <c r="E17" s="7">
        <v>3657</v>
      </c>
      <c r="F17" s="7">
        <v>3904</v>
      </c>
      <c r="G17" s="7">
        <v>3110</v>
      </c>
      <c r="H17" s="7">
        <v>3115</v>
      </c>
      <c r="I17" s="7">
        <v>2906</v>
      </c>
      <c r="J17" s="7">
        <v>3005</v>
      </c>
      <c r="K17" s="7">
        <v>3088</v>
      </c>
      <c r="L17" s="7">
        <f>3081.657204+252.381948</f>
        <v>3334.0391520000003</v>
      </c>
      <c r="M17" s="7">
        <v>3480</v>
      </c>
      <c r="N17" s="7">
        <v>3579</v>
      </c>
      <c r="O17" s="7">
        <v>3575</v>
      </c>
      <c r="P17" s="7">
        <v>3583</v>
      </c>
    </row>
    <row r="18" spans="1:16" ht="15" thickBot="1">
      <c r="A18" s="11" t="s">
        <v>16</v>
      </c>
      <c r="B18" s="12">
        <f aca="true" t="shared" si="4" ref="B18:P18">(B17/B5)*1000</f>
        <v>119.28628018325239</v>
      </c>
      <c r="C18" s="12">
        <f t="shared" si="4"/>
        <v>129.3016558675306</v>
      </c>
      <c r="D18" s="12">
        <f t="shared" si="4"/>
        <v>130.92292351442183</v>
      </c>
      <c r="E18" s="12">
        <f t="shared" si="4"/>
        <v>131.32945485886663</v>
      </c>
      <c r="F18" s="12">
        <f t="shared" si="4"/>
        <v>138.9620559550082</v>
      </c>
      <c r="G18" s="12">
        <f t="shared" si="4"/>
        <v>137.92797587369168</v>
      </c>
      <c r="H18" s="12">
        <f t="shared" si="4"/>
        <v>165.38359437217946</v>
      </c>
      <c r="I18" s="12">
        <f t="shared" si="4"/>
        <v>158.41692106410815</v>
      </c>
      <c r="J18" s="12">
        <f t="shared" si="4"/>
        <v>166.90735392135082</v>
      </c>
      <c r="K18" s="12">
        <f t="shared" si="4"/>
        <v>170.0346897197291</v>
      </c>
      <c r="L18" s="12">
        <f t="shared" si="4"/>
        <v>180.16963804377198</v>
      </c>
      <c r="M18" s="12">
        <f t="shared" si="4"/>
        <v>184.98830533701894</v>
      </c>
      <c r="N18" s="12">
        <f t="shared" si="4"/>
        <v>185.73875136229177</v>
      </c>
      <c r="O18" s="12">
        <f t="shared" si="4"/>
        <v>181.61958951432635</v>
      </c>
      <c r="P18" s="12">
        <f t="shared" si="4"/>
        <v>176.84220917032724</v>
      </c>
    </row>
    <row r="19" spans="1:15" ht="13.5" customHeight="1">
      <c r="A19" s="15" t="s">
        <v>25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3.5" customHeight="1">
      <c r="A20" s="16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3.5" customHeight="1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7" t="s">
        <v>23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0" t="s">
        <v>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2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19" t="s">
        <v>24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21" t="s">
        <v>10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9" t="s">
        <v>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mergeCells count="10">
    <mergeCell ref="A29:O29"/>
    <mergeCell ref="A30:O30"/>
    <mergeCell ref="A25:O25"/>
    <mergeCell ref="A26:O26"/>
    <mergeCell ref="A27:O27"/>
    <mergeCell ref="A28:O28"/>
    <mergeCell ref="A19:O19"/>
    <mergeCell ref="A20:O20"/>
    <mergeCell ref="A21:O21"/>
    <mergeCell ref="A23:O23"/>
  </mergeCells>
  <printOptions/>
  <pageMargins left="0.56" right="0.4" top="1" bottom="1" header="0.5" footer="0.5"/>
  <pageSetup fitToHeight="1" fitToWidth="1" horizontalDpi="300" verticalDpi="300" orientation="landscape" scale="60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2000-07-19T19:30:59Z</cp:lastPrinted>
  <dcterms:created xsi:type="dcterms:W3CDTF">1999-08-16T15:43:48Z</dcterms:created>
  <dcterms:modified xsi:type="dcterms:W3CDTF">2001-02-06T17:10:32Z</dcterms:modified>
  <cp:category/>
  <cp:version/>
  <cp:contentType/>
  <cp:contentStatus/>
</cp:coreProperties>
</file>