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9720" windowHeight="6030" activeTab="0"/>
  </bookViews>
  <sheets>
    <sheet name="3-2a" sheetId="1" r:id="rId1"/>
  </sheets>
  <definedNames/>
  <calcPr fullCalcOnLoad="1"/>
</workbook>
</file>

<file path=xl/sharedStrings.xml><?xml version="1.0" encoding="utf-8"?>
<sst xmlns="http://schemas.openxmlformats.org/spreadsheetml/2006/main" count="118" uniqueCount="98">
  <si>
    <t>Personal consumption of transportation</t>
  </si>
  <si>
    <t>Motor vehicles and parts</t>
  </si>
  <si>
    <t>Gasoline and oil</t>
  </si>
  <si>
    <t>Transport services</t>
  </si>
  <si>
    <t xml:space="preserve">    Total</t>
  </si>
  <si>
    <t>Gross private domestic investment</t>
  </si>
  <si>
    <t>Transportation structures</t>
  </si>
  <si>
    <t>Transportation equipment</t>
  </si>
  <si>
    <t>Exports (+)</t>
  </si>
  <si>
    <t>Passenger fares</t>
  </si>
  <si>
    <t>Other transportation</t>
  </si>
  <si>
    <t>Government transportation-related purchases</t>
  </si>
  <si>
    <t>SOURCES:</t>
  </si>
  <si>
    <t>1980-91: U.S. Department of Commerce, Bureau of Economic Analysis, personal communication.</t>
  </si>
  <si>
    <r>
      <t>Defense-related purchases</t>
    </r>
    <r>
      <rPr>
        <vertAlign val="superscript"/>
        <sz val="10"/>
        <rFont val="Arial"/>
        <family val="2"/>
      </rPr>
      <t>c</t>
    </r>
  </si>
  <si>
    <r>
      <t xml:space="preserve">a </t>
    </r>
    <r>
      <rPr>
        <sz val="8"/>
        <rFont val="Arial"/>
        <family val="2"/>
      </rPr>
      <t xml:space="preserve"> Sum of exports and imports.</t>
    </r>
  </si>
  <si>
    <r>
      <t xml:space="preserve">b </t>
    </r>
    <r>
      <rPr>
        <sz val="8"/>
        <rFont val="Arial"/>
        <family val="2"/>
      </rPr>
      <t xml:space="preserve"> Federal purchases and state and local purchases are the sum of consumption expenditures and gross investment.</t>
    </r>
  </si>
  <si>
    <r>
      <t>d</t>
    </r>
    <r>
      <rPr>
        <sz val="8"/>
        <rFont val="Arial"/>
        <family val="2"/>
      </rPr>
      <t xml:space="preserve">  Sum of total personal consumption of transportation, total gross private domestic investment, </t>
    </r>
  </si>
  <si>
    <t>Civilian aircraft, engines, and parts</t>
  </si>
  <si>
    <t>Automotive vehicles, engines, and parts</t>
  </si>
  <si>
    <r>
      <t>Net exports of transportation-related goods and services</t>
    </r>
    <r>
      <rPr>
        <b/>
        <vertAlign val="superscript"/>
        <sz val="10"/>
        <rFont val="Arial"/>
        <family val="2"/>
      </rPr>
      <t>a</t>
    </r>
  </si>
  <si>
    <t xml:space="preserve">    Total transportation in GDP (%)</t>
  </si>
  <si>
    <t>net exports of transportation-related goods and services, and total government transportation-related purchases.</t>
  </si>
  <si>
    <t>tables 2.2, 3.10, 4.3, 5.6, 5.8 and p.148.</t>
  </si>
  <si>
    <r>
      <t>KEY:</t>
    </r>
    <r>
      <rPr>
        <sz val="8"/>
        <rFont val="Arial"/>
        <family val="2"/>
      </rPr>
      <t xml:space="preserve">  R = revised; U = data are not available.</t>
    </r>
  </si>
  <si>
    <r>
      <t>c</t>
    </r>
    <r>
      <rPr>
        <sz val="8"/>
        <rFont val="Arial"/>
        <family val="2"/>
      </rPr>
      <t xml:space="preserve">  Defense-related purchases are the sum of transportation of material and travel.</t>
    </r>
  </si>
  <si>
    <t>Imports (-)</t>
  </si>
  <si>
    <t>U</t>
  </si>
  <si>
    <t>Federal, state, and local government transportation-related purchases:</t>
  </si>
  <si>
    <t>All other data:</t>
  </si>
  <si>
    <r>
      <t xml:space="preserve">as of Jul. 10, 2000.  1995-98 data also available in </t>
    </r>
    <r>
      <rPr>
        <i/>
        <sz val="8"/>
        <rFont val="Arial"/>
        <family val="2"/>
      </rPr>
      <t>Survey of Current Business</t>
    </r>
    <r>
      <rPr>
        <sz val="8"/>
        <rFont val="Arial"/>
        <family val="2"/>
      </rPr>
      <t xml:space="preserve"> (Washington, DC: June 2000), table 3.15.</t>
    </r>
  </si>
  <si>
    <r>
      <t xml:space="preserve">1995-99:  Ibid. </t>
    </r>
    <r>
      <rPr>
        <i/>
        <sz val="8"/>
        <rFont val="Arial"/>
        <family val="2"/>
      </rPr>
      <t>Survey of Current Business</t>
    </r>
    <r>
      <rPr>
        <sz val="8"/>
        <rFont val="Arial"/>
        <family val="2"/>
      </rPr>
      <t xml:space="preserve"> (Washington, DC:  April 2000), tables 1.1, 2.2, 3.10, 4.3, and 5.4.</t>
    </r>
  </si>
  <si>
    <r>
      <t xml:space="preserve">1992-94: Ibid. </t>
    </r>
    <r>
      <rPr>
        <i/>
        <sz val="8"/>
        <rFont val="Arial"/>
        <family val="2"/>
      </rPr>
      <t xml:space="preserve">Survey of Current Business </t>
    </r>
    <r>
      <rPr>
        <sz val="8"/>
        <rFont val="Arial"/>
        <family val="2"/>
      </rPr>
      <t xml:space="preserve">(Washington, DC:  August 1997), </t>
    </r>
  </si>
  <si>
    <r>
      <t>R</t>
    </r>
    <r>
      <rPr>
        <b/>
        <sz val="10"/>
        <rFont val="Arial"/>
        <family val="2"/>
      </rPr>
      <t>10.6%</t>
    </r>
  </si>
  <si>
    <r>
      <t>R</t>
    </r>
    <r>
      <rPr>
        <b/>
        <sz val="10"/>
        <rFont val="Arial"/>
        <family val="2"/>
      </rPr>
      <t>10.7%</t>
    </r>
  </si>
  <si>
    <r>
      <t>R</t>
    </r>
    <r>
      <rPr>
        <b/>
        <sz val="10"/>
        <rFont val="Arial"/>
        <family val="2"/>
      </rPr>
      <t>-49.0</t>
    </r>
  </si>
  <si>
    <r>
      <t>R</t>
    </r>
    <r>
      <rPr>
        <b/>
        <sz val="10"/>
        <rFont val="Arial"/>
        <family val="2"/>
      </rPr>
      <t>221.2</t>
    </r>
  </si>
  <si>
    <r>
      <t>R</t>
    </r>
    <r>
      <rPr>
        <b/>
        <sz val="10"/>
        <rFont val="Arial"/>
        <family val="2"/>
      </rPr>
      <t>203.5</t>
    </r>
  </si>
  <si>
    <r>
      <t>R</t>
    </r>
    <r>
      <rPr>
        <b/>
        <sz val="10"/>
        <rFont val="Arial"/>
        <family val="2"/>
      </rPr>
      <t>184.8</t>
    </r>
  </si>
  <si>
    <r>
      <t>R</t>
    </r>
    <r>
      <rPr>
        <b/>
        <sz val="10"/>
        <rFont val="Arial"/>
        <family val="2"/>
      </rPr>
      <t>176.2</t>
    </r>
  </si>
  <si>
    <r>
      <t>R</t>
    </r>
    <r>
      <rPr>
        <sz val="10"/>
        <rFont val="Arial"/>
        <family val="2"/>
      </rPr>
      <t>27.0</t>
    </r>
  </si>
  <si>
    <r>
      <t>R</t>
    </r>
    <r>
      <rPr>
        <sz val="10"/>
        <rFont val="Arial"/>
        <family val="2"/>
      </rPr>
      <t>27.4</t>
    </r>
  </si>
  <si>
    <r>
      <t>R</t>
    </r>
    <r>
      <rPr>
        <sz val="10"/>
        <rFont val="Arial"/>
        <family val="2"/>
      </rPr>
      <t>29.0</t>
    </r>
  </si>
  <si>
    <r>
      <t>R</t>
    </r>
    <r>
      <rPr>
        <sz val="10"/>
        <rFont val="Arial"/>
        <family val="2"/>
      </rPr>
      <t>18.1</t>
    </r>
  </si>
  <si>
    <r>
      <t>R</t>
    </r>
    <r>
      <rPr>
        <sz val="10"/>
        <rFont val="Arial"/>
        <family val="2"/>
      </rPr>
      <t>139.8</t>
    </r>
  </si>
  <si>
    <r>
      <t>R</t>
    </r>
    <r>
      <rPr>
        <sz val="10"/>
        <rFont val="Arial"/>
        <family val="2"/>
      </rPr>
      <t>21.8</t>
    </r>
  </si>
  <si>
    <r>
      <t>R</t>
    </r>
    <r>
      <rPr>
        <sz val="10"/>
        <rFont val="Arial"/>
        <family val="2"/>
      </rPr>
      <t>149.1</t>
    </r>
  </si>
  <si>
    <r>
      <t>R</t>
    </r>
    <r>
      <rPr>
        <sz val="10"/>
        <rFont val="Arial"/>
        <family val="2"/>
      </rPr>
      <t>19.8</t>
    </r>
  </si>
  <si>
    <r>
      <t>R</t>
    </r>
    <r>
      <rPr>
        <sz val="10"/>
        <rFont val="Arial"/>
        <family val="2"/>
      </rPr>
      <t>30.5</t>
    </r>
  </si>
  <si>
    <r>
      <t>R</t>
    </r>
    <r>
      <rPr>
        <b/>
        <sz val="10"/>
        <rFont val="Arial"/>
        <family val="2"/>
      </rPr>
      <t>172.2</t>
    </r>
  </si>
  <si>
    <r>
      <t>R</t>
    </r>
    <r>
      <rPr>
        <b/>
        <sz val="10"/>
        <rFont val="Arial"/>
        <family val="2"/>
      </rPr>
      <t>163.2</t>
    </r>
  </si>
  <si>
    <r>
      <t>R</t>
    </r>
    <r>
      <rPr>
        <b/>
        <sz val="10"/>
        <rFont val="Arial"/>
        <family val="2"/>
      </rPr>
      <t>142.3</t>
    </r>
  </si>
  <si>
    <r>
      <t>R</t>
    </r>
    <r>
      <rPr>
        <b/>
        <sz val="10"/>
        <rFont val="Arial"/>
        <family val="2"/>
      </rPr>
      <t>132.9</t>
    </r>
  </si>
  <si>
    <r>
      <t>R</t>
    </r>
    <r>
      <rPr>
        <sz val="10"/>
        <rFont val="Arial"/>
        <family val="2"/>
      </rPr>
      <t>26.1</t>
    </r>
  </si>
  <si>
    <r>
      <t>R</t>
    </r>
    <r>
      <rPr>
        <sz val="10"/>
        <rFont val="Arial"/>
        <family val="2"/>
      </rPr>
      <t>25.5</t>
    </r>
  </si>
  <si>
    <r>
      <t>R</t>
    </r>
    <r>
      <rPr>
        <sz val="10"/>
        <rFont val="Arial"/>
        <family val="2"/>
      </rPr>
      <t>20.0</t>
    </r>
  </si>
  <si>
    <r>
      <t>R</t>
    </r>
    <r>
      <rPr>
        <sz val="10"/>
        <rFont val="Arial"/>
        <family val="2"/>
      </rPr>
      <t>20.8</t>
    </r>
  </si>
  <si>
    <r>
      <t>R</t>
    </r>
    <r>
      <rPr>
        <sz val="10"/>
        <rFont val="Arial"/>
        <family val="2"/>
      </rPr>
      <t>73.2</t>
    </r>
  </si>
  <si>
    <r>
      <t>R</t>
    </r>
    <r>
      <rPr>
        <sz val="10"/>
        <rFont val="Arial"/>
        <family val="2"/>
      </rPr>
      <t>53.5</t>
    </r>
  </si>
  <si>
    <r>
      <t>R</t>
    </r>
    <r>
      <rPr>
        <b/>
        <sz val="10"/>
        <rFont val="Arial"/>
        <family val="2"/>
      </rPr>
      <t>130.5</t>
    </r>
  </si>
  <si>
    <r>
      <t>R</t>
    </r>
    <r>
      <rPr>
        <b/>
        <sz val="10"/>
        <rFont val="Arial"/>
        <family val="2"/>
      </rPr>
      <t>144.3</t>
    </r>
  </si>
  <si>
    <r>
      <t>R</t>
    </r>
    <r>
      <rPr>
        <b/>
        <sz val="10"/>
        <rFont val="Arial"/>
        <family val="2"/>
      </rPr>
      <t>157.0</t>
    </r>
  </si>
  <si>
    <r>
      <t>R</t>
    </r>
    <r>
      <rPr>
        <b/>
        <sz val="10"/>
        <rFont val="Arial"/>
        <family val="2"/>
      </rPr>
      <t>182.8</t>
    </r>
  </si>
  <si>
    <r>
      <t>R</t>
    </r>
    <r>
      <rPr>
        <sz val="10"/>
        <rFont val="Arial"/>
        <family val="2"/>
      </rPr>
      <t>176.0</t>
    </r>
  </si>
  <si>
    <r>
      <t>R</t>
    </r>
    <r>
      <rPr>
        <sz val="10"/>
        <rFont val="Arial"/>
        <family val="2"/>
      </rPr>
      <t>150.9</t>
    </r>
  </si>
  <si>
    <r>
      <t>R</t>
    </r>
    <r>
      <rPr>
        <sz val="10"/>
        <rFont val="Arial"/>
        <family val="2"/>
      </rPr>
      <t>138.9</t>
    </r>
  </si>
  <si>
    <r>
      <t>R</t>
    </r>
    <r>
      <rPr>
        <sz val="10"/>
        <rFont val="Arial"/>
        <family val="2"/>
      </rPr>
      <t>126.1</t>
    </r>
  </si>
  <si>
    <r>
      <t>R</t>
    </r>
    <r>
      <rPr>
        <b/>
        <sz val="10"/>
        <rFont val="Arial"/>
        <family val="2"/>
      </rPr>
      <t>647.3</t>
    </r>
  </si>
  <si>
    <r>
      <t>R</t>
    </r>
    <r>
      <rPr>
        <b/>
        <sz val="10"/>
        <rFont val="Arial"/>
        <family val="2"/>
      </rPr>
      <t>623.7</t>
    </r>
  </si>
  <si>
    <r>
      <t>R</t>
    </r>
    <r>
      <rPr>
        <b/>
        <sz val="10"/>
        <rFont val="Arial"/>
        <family val="2"/>
      </rPr>
      <t>594.7</t>
    </r>
  </si>
  <si>
    <r>
      <t>R</t>
    </r>
    <r>
      <rPr>
        <b/>
        <sz val="10"/>
        <rFont val="Arial"/>
        <family val="2"/>
      </rPr>
      <t>560.3</t>
    </r>
  </si>
  <si>
    <r>
      <t>R</t>
    </r>
    <r>
      <rPr>
        <sz val="10"/>
        <rFont val="Arial"/>
        <family val="2"/>
      </rPr>
      <t>197.7</t>
    </r>
  </si>
  <si>
    <r>
      <t>R</t>
    </r>
    <r>
      <rPr>
        <sz val="10"/>
        <rFont val="Arial"/>
        <family val="2"/>
      </rPr>
      <t>214.2</t>
    </r>
  </si>
  <si>
    <r>
      <t>R</t>
    </r>
    <r>
      <rPr>
        <sz val="10"/>
        <rFont val="Arial"/>
        <family val="2"/>
      </rPr>
      <t>234.4</t>
    </r>
  </si>
  <si>
    <r>
      <t>R</t>
    </r>
    <r>
      <rPr>
        <sz val="10"/>
        <rFont val="Arial"/>
        <family val="2"/>
      </rPr>
      <t>245.2</t>
    </r>
  </si>
  <si>
    <r>
      <t>R</t>
    </r>
    <r>
      <rPr>
        <sz val="10"/>
        <rFont val="Arial"/>
        <family val="2"/>
      </rPr>
      <t>112.9</t>
    </r>
  </si>
  <si>
    <r>
      <t>R</t>
    </r>
    <r>
      <rPr>
        <sz val="10"/>
        <rFont val="Arial"/>
        <family val="2"/>
      </rPr>
      <t>126.2</t>
    </r>
  </si>
  <si>
    <r>
      <t>R</t>
    </r>
    <r>
      <rPr>
        <sz val="10"/>
        <rFont val="Arial"/>
        <family val="2"/>
      </rPr>
      <t>124.2</t>
    </r>
  </si>
  <si>
    <r>
      <t>R</t>
    </r>
    <r>
      <rPr>
        <sz val="10"/>
        <rFont val="Arial"/>
        <family val="2"/>
      </rPr>
      <t>113.3</t>
    </r>
  </si>
  <si>
    <r>
      <t>R</t>
    </r>
    <r>
      <rPr>
        <sz val="10"/>
        <rFont val="Arial"/>
        <family val="2"/>
      </rPr>
      <t>249.3</t>
    </r>
  </si>
  <si>
    <r>
      <t>R</t>
    </r>
    <r>
      <rPr>
        <sz val="10"/>
        <rFont val="Arial"/>
        <family val="2"/>
      </rPr>
      <t>256.3</t>
    </r>
  </si>
  <si>
    <r>
      <t>R</t>
    </r>
    <r>
      <rPr>
        <sz val="10"/>
        <rFont val="Arial"/>
        <family val="2"/>
      </rPr>
      <t>263.1</t>
    </r>
  </si>
  <si>
    <r>
      <t>R</t>
    </r>
    <r>
      <rPr>
        <sz val="10"/>
        <rFont val="Arial"/>
        <family val="2"/>
      </rPr>
      <t>289.2</t>
    </r>
  </si>
  <si>
    <r>
      <t>R</t>
    </r>
    <r>
      <rPr>
        <sz val="10"/>
        <rFont val="Arial"/>
        <family val="2"/>
      </rPr>
      <t>8.4</t>
    </r>
  </si>
  <si>
    <r>
      <t>R</t>
    </r>
    <r>
      <rPr>
        <sz val="10"/>
        <rFont val="Arial"/>
        <family val="2"/>
      </rPr>
      <t>8.1</t>
    </r>
  </si>
  <si>
    <r>
      <t>R</t>
    </r>
    <r>
      <rPr>
        <sz val="10"/>
        <rFont val="Arial"/>
        <family val="2"/>
      </rPr>
      <t>8.8</t>
    </r>
  </si>
  <si>
    <r>
      <t>Federal purchases</t>
    </r>
    <r>
      <rPr>
        <vertAlign val="superscript"/>
        <sz val="10"/>
        <rFont val="Arial"/>
        <family val="2"/>
      </rPr>
      <t>b, R</t>
    </r>
  </si>
  <si>
    <r>
      <t>State and local purchases</t>
    </r>
    <r>
      <rPr>
        <vertAlign val="superscript"/>
        <sz val="10"/>
        <rFont val="Arial"/>
        <family val="2"/>
      </rPr>
      <t>b, R</t>
    </r>
  </si>
  <si>
    <r>
      <t xml:space="preserve">    Total</t>
    </r>
    <r>
      <rPr>
        <b/>
        <vertAlign val="superscript"/>
        <sz val="10"/>
        <rFont val="Arial"/>
        <family val="2"/>
      </rPr>
      <t>R</t>
    </r>
  </si>
  <si>
    <r>
      <t xml:space="preserve">    Total transportation-related final demand</t>
    </r>
    <r>
      <rPr>
        <b/>
        <vertAlign val="superscript"/>
        <sz val="10"/>
        <rFont val="Arial"/>
        <family val="2"/>
      </rPr>
      <t>d, R</t>
    </r>
  </si>
  <si>
    <t>U.S. Department of Commerce, Bureau of Economic Analysis, Internet site http://www.bea.doc.gov/bea/dn/annonly.exe,</t>
  </si>
  <si>
    <r>
      <t>Gross Domestic Product</t>
    </r>
    <r>
      <rPr>
        <b/>
        <vertAlign val="superscript"/>
        <sz val="10"/>
        <rFont val="Arial"/>
        <family val="2"/>
      </rPr>
      <t>R</t>
    </r>
  </si>
  <si>
    <r>
      <t>R</t>
    </r>
    <r>
      <rPr>
        <b/>
        <sz val="10"/>
        <rFont val="Arial"/>
        <family val="2"/>
      </rPr>
      <t>10.8%</t>
    </r>
  </si>
  <si>
    <t>GDP:</t>
  </si>
  <si>
    <t>as of May 17, 2000, table 1.1.</t>
  </si>
  <si>
    <t>U.S. Department of Commerce, Bureau of Economic Analysis, Internet site http://www.bea.doc.gov/bea/dn/seltab29.exe,</t>
  </si>
  <si>
    <t>Table 3-2a</t>
  </si>
  <si>
    <r>
      <t xml:space="preserve">U.S. Gross Domestic Product (GDP) Attributed to Transportation-Related Final Demand </t>
    </r>
    <r>
      <rPr>
        <b/>
        <sz val="10"/>
        <rFont val="Arial"/>
        <family val="2"/>
      </rPr>
      <t>(Current $ billions)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</si>
</sst>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###0.00_)"/>
    <numFmt numFmtId="169" formatCode="#,##0.0_W"/>
    <numFmt numFmtId="176" formatCode="#,##0.0_W_)"/>
    <numFmt numFmtId="192" formatCode="#,##0.0"/>
    <numFmt numFmtId="270" formatCode="0.0%"/>
    <numFmt numFmtId="271" formatCode="&quot;$&quot;#,##0\ ;\(&quot;$&quot;#,##0\)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ms Rmn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sz val="7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b/>
      <sz val="8"/>
      <name val="Helv"/>
      <family val="0"/>
    </font>
    <font>
      <vertAlign val="superscript"/>
      <sz val="12"/>
      <name val="Helv"/>
      <family val="0"/>
    </font>
    <font>
      <vertAlign val="superscript"/>
      <sz val="8"/>
      <name val="Helv"/>
      <family val="0"/>
    </font>
    <font>
      <vertAlign val="superscript"/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71" fontId="0" fillId="0" borderId="0" applyFont="0" applyFill="0" applyBorder="0" applyAlignment="0" applyProtection="0"/>
    <xf numFmtId="168" fontId="5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>
      <alignment horizontal="left"/>
      <protection/>
    </xf>
    <xf numFmtId="0" fontId="12" fillId="0" borderId="2">
      <alignment horizontal="right" vertical="center"/>
      <protection/>
    </xf>
    <xf numFmtId="0" fontId="5" fillId="0" borderId="1">
      <alignment horizontal="left" vertical="center"/>
      <protection/>
    </xf>
    <xf numFmtId="0" fontId="11" fillId="0" borderId="2">
      <alignment horizontal="left" vertical="center"/>
      <protection/>
    </xf>
    <xf numFmtId="0" fontId="11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14" fillId="0" borderId="0">
      <alignment horizontal="right"/>
      <protection/>
    </xf>
    <xf numFmtId="0" fontId="7" fillId="0" borderId="0">
      <alignment horizontal="left"/>
      <protection/>
    </xf>
    <xf numFmtId="49" fontId="14" fillId="0" borderId="2">
      <alignment horizontal="left" vertical="center"/>
      <protection/>
    </xf>
    <xf numFmtId="168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3">
      <alignment horizontal="left" vertical="center"/>
      <protection/>
    </xf>
    <xf numFmtId="0" fontId="17" fillId="0" borderId="0">
      <alignment horizontal="left" vertical="top"/>
      <protection/>
    </xf>
    <xf numFmtId="0" fontId="11" fillId="0" borderId="0">
      <alignment horizontal="left"/>
      <protection/>
    </xf>
    <xf numFmtId="0" fontId="18" fillId="0" borderId="0">
      <alignment horizontal="left"/>
      <protection/>
    </xf>
    <xf numFmtId="0" fontId="5" fillId="0" borderId="0">
      <alignment horizontal="left"/>
      <protection/>
    </xf>
    <xf numFmtId="0" fontId="17" fillId="0" borderId="0">
      <alignment horizontal="left" vertical="top"/>
      <protection/>
    </xf>
    <xf numFmtId="0" fontId="18" fillId="0" borderId="0">
      <alignment horizontal="left"/>
      <protection/>
    </xf>
    <xf numFmtId="0" fontId="5" fillId="0" borderId="0">
      <alignment horizontal="left"/>
      <protection/>
    </xf>
    <xf numFmtId="0" fontId="0" fillId="0" borderId="4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1" fillId="0" borderId="0">
      <alignment horizontal="left" vertical="center"/>
      <protection/>
    </xf>
  </cellStyleXfs>
  <cellXfs count="42">
    <xf numFmtId="0" fontId="0" fillId="0" borderId="0" xfId="0" applyAlignment="1">
      <alignment/>
    </xf>
    <xf numFmtId="1" fontId="1" fillId="0" borderId="0" xfId="30" applyNumberFormat="1" applyFont="1" applyFill="1" applyBorder="1" applyAlignment="1">
      <alignment horizontal="right" wrapText="1"/>
      <protection/>
    </xf>
    <xf numFmtId="1" fontId="20" fillId="0" borderId="0" xfId="30" applyNumberFormat="1" applyFont="1" applyFill="1" applyBorder="1" applyAlignment="1">
      <alignment horizontal="right" wrapText="1"/>
      <protection/>
    </xf>
    <xf numFmtId="1" fontId="1" fillId="0" borderId="5" xfId="30" applyNumberFormat="1" applyFont="1" applyFill="1" applyBorder="1" applyAlignment="1">
      <alignment horizontal="right" wrapText="1"/>
      <protection/>
    </xf>
    <xf numFmtId="0" fontId="1" fillId="0" borderId="0" xfId="26" applyFont="1" applyFill="1" applyBorder="1" applyAlignment="1">
      <alignment horizontal="left"/>
      <protection/>
    </xf>
    <xf numFmtId="0" fontId="19" fillId="0" borderId="0" xfId="43" applyFont="1" applyFill="1" applyAlignment="1">
      <alignment horizontal="left"/>
      <protection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26" applyFont="1" applyFill="1" applyBorder="1" applyAlignment="1">
      <alignment horizontal="left"/>
      <protection/>
    </xf>
    <xf numFmtId="192" fontId="0" fillId="0" borderId="0" xfId="21" applyNumberFormat="1" applyFont="1" applyFill="1" applyBorder="1" applyAlignment="1">
      <alignment horizontal="right"/>
      <protection/>
    </xf>
    <xf numFmtId="192" fontId="21" fillId="0" borderId="0" xfId="21" applyNumberFormat="1" applyFont="1" applyFill="1" applyBorder="1" applyAlignment="1">
      <alignment horizontal="right"/>
      <protection/>
    </xf>
    <xf numFmtId="192" fontId="0" fillId="0" borderId="5" xfId="21" applyNumberFormat="1" applyFont="1" applyFill="1" applyBorder="1" applyAlignment="1">
      <alignment horizontal="right"/>
      <protection/>
    </xf>
    <xf numFmtId="192" fontId="21" fillId="0" borderId="5" xfId="21" applyNumberFormat="1" applyFont="1" applyFill="1" applyBorder="1" applyAlignment="1">
      <alignment horizontal="right"/>
      <protection/>
    </xf>
    <xf numFmtId="192" fontId="1" fillId="0" borderId="0" xfId="21" applyNumberFormat="1" applyFont="1" applyFill="1" applyBorder="1" applyAlignment="1">
      <alignment horizontal="right"/>
      <protection/>
    </xf>
    <xf numFmtId="192" fontId="20" fillId="0" borderId="0" xfId="21" applyNumberFormat="1" applyFont="1" applyFill="1" applyBorder="1" applyAlignment="1">
      <alignment horizontal="right"/>
      <protection/>
    </xf>
    <xf numFmtId="192" fontId="20" fillId="0" borderId="6" xfId="21" applyNumberFormat="1" applyFont="1" applyFill="1" applyBorder="1" applyAlignment="1">
      <alignment horizontal="right"/>
      <protection/>
    </xf>
    <xf numFmtId="192" fontId="1" fillId="0" borderId="6" xfId="21" applyNumberFormat="1" applyFont="1" applyFill="1" applyBorder="1" applyAlignment="1">
      <alignment horizontal="right"/>
      <protection/>
    </xf>
    <xf numFmtId="0" fontId="1" fillId="0" borderId="0" xfId="0" applyFont="1" applyFill="1" applyBorder="1" applyAlignment="1">
      <alignment/>
    </xf>
    <xf numFmtId="0" fontId="0" fillId="0" borderId="0" xfId="26" applyNumberFormat="1" applyFont="1" applyFill="1" applyBorder="1" applyAlignment="1">
      <alignment horizontal="left"/>
      <protection/>
    </xf>
    <xf numFmtId="0" fontId="1" fillId="0" borderId="7" xfId="26" applyFont="1" applyFill="1" applyBorder="1" applyAlignment="1">
      <alignment horizontal="left"/>
      <protection/>
    </xf>
    <xf numFmtId="270" fontId="1" fillId="0" borderId="7" xfId="21" applyNumberFormat="1" applyFont="1" applyFill="1" applyBorder="1" applyAlignment="1">
      <alignment horizontal="right"/>
      <protection/>
    </xf>
    <xf numFmtId="270" fontId="20" fillId="0" borderId="7" xfId="21" applyNumberFormat="1" applyFont="1" applyFill="1" applyBorder="1" applyAlignment="1">
      <alignment horizontal="right"/>
      <protection/>
    </xf>
    <xf numFmtId="176" fontId="22" fillId="0" borderId="0" xfId="34" applyNumberFormat="1" applyFont="1" applyFill="1" applyAlignment="1">
      <alignment horizontal="left"/>
      <protection/>
    </xf>
    <xf numFmtId="169" fontId="0" fillId="0" borderId="0" xfId="21" applyNumberFormat="1" applyFont="1" applyFill="1" applyBorder="1" applyAlignment="1">
      <alignment horizontal="left"/>
      <protection/>
    </xf>
    <xf numFmtId="0" fontId="0" fillId="0" borderId="0" xfId="0" applyFont="1" applyFill="1" applyAlignment="1">
      <alignment horizontal="left"/>
    </xf>
    <xf numFmtId="176" fontId="23" fillId="0" borderId="0" xfId="34" applyNumberFormat="1" applyFont="1" applyFill="1" applyAlignment="1">
      <alignment horizontal="left"/>
      <protection/>
    </xf>
    <xf numFmtId="176" fontId="0" fillId="0" borderId="0" xfId="0" applyNumberFormat="1" applyFont="1" applyFill="1" applyAlignment="1">
      <alignment horizontal="left"/>
    </xf>
    <xf numFmtId="49" fontId="22" fillId="0" borderId="0" xfId="0" applyNumberFormat="1" applyFont="1" applyFill="1" applyAlignment="1">
      <alignment horizontal="left"/>
    </xf>
    <xf numFmtId="0" fontId="21" fillId="0" borderId="0" xfId="26" applyFont="1" applyFill="1" applyBorder="1" applyAlignment="1">
      <alignment horizontal="left"/>
      <protection/>
    </xf>
    <xf numFmtId="49" fontId="22" fillId="0" borderId="0" xfId="0" applyNumberFormat="1" applyFont="1" applyFill="1" applyAlignment="1">
      <alignment horizontal="left"/>
    </xf>
    <xf numFmtId="0" fontId="22" fillId="0" borderId="0" xfId="0" applyFont="1" applyFill="1" applyAlignment="1">
      <alignment horizontal="left"/>
    </xf>
    <xf numFmtId="176" fontId="22" fillId="0" borderId="0" xfId="34" applyNumberFormat="1" applyFont="1" applyFill="1" applyAlignment="1">
      <alignment horizontal="left"/>
      <protection/>
    </xf>
    <xf numFmtId="0" fontId="24" fillId="0" borderId="0" xfId="26" applyFont="1" applyFill="1" applyBorder="1" applyAlignment="1">
      <alignment horizontal="left"/>
      <protection/>
    </xf>
    <xf numFmtId="0" fontId="22" fillId="0" borderId="0" xfId="26" applyFont="1" applyFill="1" applyBorder="1" applyAlignment="1">
      <alignment horizontal="left"/>
      <protection/>
    </xf>
    <xf numFmtId="0" fontId="24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49" fontId="23" fillId="0" borderId="0" xfId="0" applyNumberFormat="1" applyFont="1" applyFill="1" applyAlignment="1">
      <alignment horizontal="left"/>
    </xf>
    <xf numFmtId="0" fontId="10" fillId="0" borderId="7" xfId="44" applyFont="1" applyFill="1" applyBorder="1" applyAlignment="1">
      <alignment horizontal="left"/>
      <protection/>
    </xf>
    <xf numFmtId="176" fontId="0" fillId="0" borderId="7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</cellXfs>
  <cellStyles count="3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Heading 1" xfId="24"/>
    <cellStyle name="Heading 2" xfId="25"/>
    <cellStyle name="Hed Side" xfId="26"/>
    <cellStyle name="Hed Side bold" xfId="27"/>
    <cellStyle name="Hed Side Regular" xfId="28"/>
    <cellStyle name="Hed Side_1-43A" xfId="29"/>
    <cellStyle name="Hed Top" xfId="30"/>
    <cellStyle name="Percent" xfId="31"/>
    <cellStyle name="Source Hed" xfId="32"/>
    <cellStyle name="Source Superscript" xfId="33"/>
    <cellStyle name="Source Text" xfId="34"/>
    <cellStyle name="Superscript" xfId="35"/>
    <cellStyle name="Table Data" xfId="36"/>
    <cellStyle name="Table Head Top" xfId="37"/>
    <cellStyle name="Table Hed Side" xfId="38"/>
    <cellStyle name="Table Title" xfId="39"/>
    <cellStyle name="Title Text" xfId="40"/>
    <cellStyle name="Title Text 1" xfId="41"/>
    <cellStyle name="Title Text 2" xfId="42"/>
    <cellStyle name="Title-1" xfId="43"/>
    <cellStyle name="Title-2" xfId="44"/>
    <cellStyle name="Title-3" xfId="45"/>
    <cellStyle name="Total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tabSelected="1" workbookViewId="0" topLeftCell="D1">
      <selection activeCell="P40" sqref="P40"/>
    </sheetView>
  </sheetViews>
  <sheetFormatPr defaultColWidth="9.140625" defaultRowHeight="12.75"/>
  <cols>
    <col min="1" max="1" width="54.421875" style="7" customWidth="1"/>
    <col min="2" max="2" width="10.140625" style="7" bestFit="1" customWidth="1"/>
    <col min="3" max="3" width="10.421875" style="7" bestFit="1" customWidth="1"/>
    <col min="4" max="4" width="10.8515625" style="7" bestFit="1" customWidth="1"/>
    <col min="5" max="5" width="10.421875" style="6" bestFit="1" customWidth="1"/>
    <col min="6" max="6" width="10.57421875" style="6" bestFit="1" customWidth="1"/>
    <col min="7" max="7" width="10.421875" style="6" bestFit="1" customWidth="1"/>
    <col min="8" max="8" width="10.8515625" style="6" bestFit="1" customWidth="1"/>
    <col min="9" max="9" width="10.57421875" style="6" bestFit="1" customWidth="1"/>
    <col min="10" max="10" width="9.7109375" style="6" bestFit="1" customWidth="1"/>
    <col min="11" max="11" width="9.7109375" style="7" bestFit="1" customWidth="1"/>
    <col min="12" max="12" width="9.7109375" style="7" customWidth="1"/>
    <col min="13" max="13" width="9.140625" style="7" customWidth="1"/>
    <col min="14" max="16384" width="8.8515625" style="7" customWidth="1"/>
  </cols>
  <sheetData>
    <row r="1" spans="1:4" ht="18">
      <c r="A1" s="5" t="s">
        <v>96</v>
      </c>
      <c r="B1" s="5"/>
      <c r="C1" s="5"/>
      <c r="D1" s="5"/>
    </row>
    <row r="2" spans="1:13" ht="16.5" thickBot="1">
      <c r="A2" s="39" t="s">
        <v>97</v>
      </c>
      <c r="B2" s="39"/>
      <c r="C2" s="39"/>
      <c r="D2" s="39"/>
      <c r="E2" s="40"/>
      <c r="F2" s="40"/>
      <c r="G2" s="40"/>
      <c r="H2" s="40"/>
      <c r="I2" s="40"/>
      <c r="J2" s="40"/>
      <c r="K2" s="41"/>
      <c r="L2" s="41"/>
      <c r="M2" s="41"/>
    </row>
    <row r="3" spans="1:13" s="9" customFormat="1" ht="12.75">
      <c r="A3" s="3"/>
      <c r="B3" s="3">
        <v>1980</v>
      </c>
      <c r="C3" s="3">
        <v>1985</v>
      </c>
      <c r="D3" s="3">
        <v>1990</v>
      </c>
      <c r="E3" s="3">
        <v>1991</v>
      </c>
      <c r="F3" s="3">
        <v>1992</v>
      </c>
      <c r="G3" s="3">
        <v>1993</v>
      </c>
      <c r="H3" s="3">
        <v>1994</v>
      </c>
      <c r="I3" s="3">
        <v>1995</v>
      </c>
      <c r="J3" s="3">
        <v>1996</v>
      </c>
      <c r="K3" s="3">
        <v>1997</v>
      </c>
      <c r="L3" s="3">
        <v>1998</v>
      </c>
      <c r="M3" s="3">
        <v>1999</v>
      </c>
    </row>
    <row r="4" spans="1:13" s="9" customFormat="1" ht="16.5" customHeight="1">
      <c r="A4" s="4" t="s">
        <v>0</v>
      </c>
      <c r="B4" s="1"/>
      <c r="C4" s="1"/>
      <c r="D4" s="1"/>
      <c r="E4" s="1"/>
      <c r="F4" s="1"/>
      <c r="G4" s="1"/>
      <c r="H4" s="1"/>
      <c r="I4" s="2"/>
      <c r="J4" s="2"/>
      <c r="K4" s="1"/>
      <c r="L4" s="1"/>
      <c r="M4" s="1"/>
    </row>
    <row r="5" spans="1:13" ht="14.25">
      <c r="A5" s="10" t="s">
        <v>1</v>
      </c>
      <c r="B5" s="11">
        <v>87</v>
      </c>
      <c r="C5" s="11">
        <v>175.7</v>
      </c>
      <c r="D5" s="11">
        <v>210.3</v>
      </c>
      <c r="E5" s="11">
        <v>187.6</v>
      </c>
      <c r="F5" s="11">
        <v>206.9</v>
      </c>
      <c r="G5" s="11">
        <v>226.2</v>
      </c>
      <c r="H5" s="11">
        <v>246.6</v>
      </c>
      <c r="I5" s="12" t="s">
        <v>79</v>
      </c>
      <c r="J5" s="12" t="s">
        <v>80</v>
      </c>
      <c r="K5" s="12" t="s">
        <v>81</v>
      </c>
      <c r="L5" s="12" t="s">
        <v>82</v>
      </c>
      <c r="M5" s="11">
        <v>316.1</v>
      </c>
    </row>
    <row r="6" spans="1:13" ht="14.25">
      <c r="A6" s="10" t="s">
        <v>2</v>
      </c>
      <c r="B6" s="11">
        <v>86.7</v>
      </c>
      <c r="C6" s="11">
        <v>97.2</v>
      </c>
      <c r="D6" s="11">
        <v>109.2</v>
      </c>
      <c r="E6" s="11">
        <v>103.9</v>
      </c>
      <c r="F6" s="11">
        <v>106.6</v>
      </c>
      <c r="G6" s="11">
        <v>107.6</v>
      </c>
      <c r="H6" s="11">
        <v>109.4</v>
      </c>
      <c r="I6" s="12" t="s">
        <v>78</v>
      </c>
      <c r="J6" s="12" t="s">
        <v>77</v>
      </c>
      <c r="K6" s="12" t="s">
        <v>76</v>
      </c>
      <c r="L6" s="12" t="s">
        <v>75</v>
      </c>
      <c r="M6" s="11">
        <v>123.8</v>
      </c>
    </row>
    <row r="7" spans="1:13" ht="14.25">
      <c r="A7" s="10" t="s">
        <v>3</v>
      </c>
      <c r="B7" s="13">
        <v>64.7</v>
      </c>
      <c r="C7" s="13">
        <v>100</v>
      </c>
      <c r="D7" s="13">
        <v>143.7</v>
      </c>
      <c r="E7" s="13">
        <v>145.3</v>
      </c>
      <c r="F7" s="13">
        <v>158.1</v>
      </c>
      <c r="G7" s="13">
        <v>170.2</v>
      </c>
      <c r="H7" s="13">
        <v>186.2</v>
      </c>
      <c r="I7" s="14" t="s">
        <v>71</v>
      </c>
      <c r="J7" s="14" t="s">
        <v>72</v>
      </c>
      <c r="K7" s="14" t="s">
        <v>73</v>
      </c>
      <c r="L7" s="14" t="s">
        <v>74</v>
      </c>
      <c r="M7" s="13">
        <v>255</v>
      </c>
    </row>
    <row r="8" spans="1:13" s="8" customFormat="1" ht="14.25">
      <c r="A8" s="4" t="s">
        <v>4</v>
      </c>
      <c r="B8" s="15">
        <f>SUM(B5:B7)</f>
        <v>238.39999999999998</v>
      </c>
      <c r="C8" s="15">
        <f>SUM(C5:C7)</f>
        <v>372.9</v>
      </c>
      <c r="D8" s="15">
        <f>SUM(D5:D7)</f>
        <v>463.2</v>
      </c>
      <c r="E8" s="15">
        <f>SUM(E5:E7)</f>
        <v>436.8</v>
      </c>
      <c r="F8" s="15">
        <f>SUM(F5:F7)</f>
        <v>471.6</v>
      </c>
      <c r="G8" s="15">
        <f aca="true" t="shared" si="0" ref="G8:M8">SUM(G5:G7)</f>
        <v>503.99999999999994</v>
      </c>
      <c r="H8" s="15">
        <f t="shared" si="0"/>
        <v>542.2</v>
      </c>
      <c r="I8" s="16" t="s">
        <v>70</v>
      </c>
      <c r="J8" s="16" t="s">
        <v>69</v>
      </c>
      <c r="K8" s="16" t="s">
        <v>68</v>
      </c>
      <c r="L8" s="16" t="s">
        <v>67</v>
      </c>
      <c r="M8" s="15">
        <f t="shared" si="0"/>
        <v>694.9000000000001</v>
      </c>
    </row>
    <row r="9" spans="1:13" s="8" customFormat="1" ht="6" customHeight="1">
      <c r="A9" s="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s="8" customFormat="1" ht="12.75">
      <c r="A10" s="4" t="s">
        <v>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12.75">
      <c r="A11" s="10" t="s">
        <v>6</v>
      </c>
      <c r="B11" s="11">
        <f>2.9+0.8</f>
        <v>3.7</v>
      </c>
      <c r="C11" s="11">
        <f>4+0.3</f>
        <v>4.3</v>
      </c>
      <c r="D11" s="11">
        <f>2.6+0.4</f>
        <v>3</v>
      </c>
      <c r="E11" s="11">
        <v>3.2</v>
      </c>
      <c r="F11" s="11">
        <v>3.7</v>
      </c>
      <c r="G11" s="11">
        <f>3.1+1</f>
        <v>4.1</v>
      </c>
      <c r="H11" s="11">
        <f>3.3+1</f>
        <v>4.3</v>
      </c>
      <c r="I11" s="11">
        <f>3.5+0.9</f>
        <v>4.4</v>
      </c>
      <c r="J11" s="11">
        <v>5.4</v>
      </c>
      <c r="K11" s="11">
        <v>6.1</v>
      </c>
      <c r="L11" s="11">
        <v>6.8</v>
      </c>
      <c r="M11" s="11" t="s">
        <v>27</v>
      </c>
    </row>
    <row r="12" spans="1:13" ht="14.25">
      <c r="A12" s="10" t="s">
        <v>7</v>
      </c>
      <c r="B12" s="13">
        <v>48.4</v>
      </c>
      <c r="C12" s="13">
        <v>69.7</v>
      </c>
      <c r="D12" s="13">
        <v>75.5</v>
      </c>
      <c r="E12" s="13">
        <v>79.5</v>
      </c>
      <c r="F12" s="13">
        <v>86.2</v>
      </c>
      <c r="G12" s="13">
        <v>99.9</v>
      </c>
      <c r="H12" s="13">
        <v>118.6</v>
      </c>
      <c r="I12" s="14" t="s">
        <v>66</v>
      </c>
      <c r="J12" s="14" t="s">
        <v>65</v>
      </c>
      <c r="K12" s="14" t="s">
        <v>64</v>
      </c>
      <c r="L12" s="14" t="s">
        <v>63</v>
      </c>
      <c r="M12" s="13">
        <v>197.1</v>
      </c>
    </row>
    <row r="13" spans="1:13" s="8" customFormat="1" ht="14.25">
      <c r="A13" s="4" t="s">
        <v>4</v>
      </c>
      <c r="B13" s="15">
        <f>SUM(B11:B12)</f>
        <v>52.1</v>
      </c>
      <c r="C13" s="15">
        <f>SUM(C11:C12)</f>
        <v>74</v>
      </c>
      <c r="D13" s="15">
        <f>SUM(D11:D12)</f>
        <v>78.5</v>
      </c>
      <c r="E13" s="15">
        <f>SUM(E11:E12)</f>
        <v>82.7</v>
      </c>
      <c r="F13" s="15">
        <f>SUM(F11:F12)</f>
        <v>89.9</v>
      </c>
      <c r="G13" s="15">
        <f aca="true" t="shared" si="1" ref="G13:M13">SUM(G11:G12)</f>
        <v>104</v>
      </c>
      <c r="H13" s="15">
        <f t="shared" si="1"/>
        <v>122.89999999999999</v>
      </c>
      <c r="I13" s="16" t="s">
        <v>59</v>
      </c>
      <c r="J13" s="16" t="s">
        <v>60</v>
      </c>
      <c r="K13" s="16" t="s">
        <v>61</v>
      </c>
      <c r="L13" s="16" t="s">
        <v>62</v>
      </c>
      <c r="M13" s="15">
        <f t="shared" si="1"/>
        <v>197.1</v>
      </c>
    </row>
    <row r="14" spans="1:13" s="8" customFormat="1" ht="6" customHeight="1">
      <c r="A14" s="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s="8" customFormat="1" ht="12.75">
      <c r="A15" s="4" t="s">
        <v>8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14.25">
      <c r="A16" s="10" t="s">
        <v>18</v>
      </c>
      <c r="B16" s="11">
        <v>14.1</v>
      </c>
      <c r="C16" s="11">
        <v>13.5</v>
      </c>
      <c r="D16" s="11">
        <v>32.2</v>
      </c>
      <c r="E16" s="11">
        <v>36.6</v>
      </c>
      <c r="F16" s="11">
        <v>37.7</v>
      </c>
      <c r="G16" s="11">
        <v>32.7</v>
      </c>
      <c r="H16" s="11">
        <v>31.5</v>
      </c>
      <c r="I16" s="11">
        <v>26.1</v>
      </c>
      <c r="J16" s="11">
        <v>30.8</v>
      </c>
      <c r="K16" s="11">
        <v>41.4</v>
      </c>
      <c r="L16" s="12" t="s">
        <v>58</v>
      </c>
      <c r="M16" s="11">
        <v>53.4</v>
      </c>
    </row>
    <row r="17" spans="1:13" ht="14.25">
      <c r="A17" s="10" t="s">
        <v>19</v>
      </c>
      <c r="B17" s="11">
        <v>17.4</v>
      </c>
      <c r="C17" s="11">
        <v>24.9</v>
      </c>
      <c r="D17" s="11">
        <v>36.5</v>
      </c>
      <c r="E17" s="11">
        <v>40</v>
      </c>
      <c r="F17" s="11">
        <v>47</v>
      </c>
      <c r="G17" s="11">
        <v>52.5</v>
      </c>
      <c r="H17" s="11">
        <v>57.8</v>
      </c>
      <c r="I17" s="11">
        <v>61.8</v>
      </c>
      <c r="J17" s="11">
        <v>65</v>
      </c>
      <c r="K17" s="11">
        <v>74</v>
      </c>
      <c r="L17" s="12" t="s">
        <v>57</v>
      </c>
      <c r="M17" s="11">
        <v>74.8</v>
      </c>
    </row>
    <row r="18" spans="1:13" ht="14.25">
      <c r="A18" s="10" t="s">
        <v>9</v>
      </c>
      <c r="B18" s="11">
        <v>2.6</v>
      </c>
      <c r="C18" s="11">
        <v>4.4</v>
      </c>
      <c r="D18" s="11">
        <v>15.3</v>
      </c>
      <c r="E18" s="11">
        <v>15.9</v>
      </c>
      <c r="F18" s="11">
        <v>16.6</v>
      </c>
      <c r="G18" s="11">
        <v>16.6</v>
      </c>
      <c r="H18" s="11">
        <v>17.1</v>
      </c>
      <c r="I18" s="11">
        <v>18.9</v>
      </c>
      <c r="J18" s="11">
        <v>20.4</v>
      </c>
      <c r="K18" s="12" t="s">
        <v>56</v>
      </c>
      <c r="L18" s="12" t="s">
        <v>55</v>
      </c>
      <c r="M18" s="11">
        <v>21.1</v>
      </c>
    </row>
    <row r="19" spans="1:13" ht="14.25">
      <c r="A19" s="10" t="s">
        <v>10</v>
      </c>
      <c r="B19" s="13">
        <v>11.6</v>
      </c>
      <c r="C19" s="13">
        <v>14.7</v>
      </c>
      <c r="D19" s="13">
        <v>22.7</v>
      </c>
      <c r="E19" s="13">
        <v>23.3</v>
      </c>
      <c r="F19" s="13">
        <v>23.7</v>
      </c>
      <c r="G19" s="13">
        <v>23.1</v>
      </c>
      <c r="H19" s="13">
        <v>24.9</v>
      </c>
      <c r="I19" s="14" t="s">
        <v>53</v>
      </c>
      <c r="J19" s="14" t="s">
        <v>53</v>
      </c>
      <c r="K19" s="14" t="s">
        <v>40</v>
      </c>
      <c r="L19" s="14" t="s">
        <v>54</v>
      </c>
      <c r="M19" s="13">
        <v>27.5</v>
      </c>
    </row>
    <row r="20" spans="1:13" s="8" customFormat="1" ht="14.25">
      <c r="A20" s="4" t="s">
        <v>4</v>
      </c>
      <c r="B20" s="15">
        <f>SUM(B16:B19)</f>
        <v>45.7</v>
      </c>
      <c r="C20" s="15">
        <f>SUM(C16:C19)</f>
        <v>57.5</v>
      </c>
      <c r="D20" s="15">
        <f>SUM(D16:D19)</f>
        <v>106.7</v>
      </c>
      <c r="E20" s="15">
        <f>SUM(E16:E19)</f>
        <v>115.8</v>
      </c>
      <c r="F20" s="15">
        <f>SUM(F16:F19)</f>
        <v>125.00000000000001</v>
      </c>
      <c r="G20" s="15">
        <f aca="true" t="shared" si="2" ref="G20:M20">SUM(G16:G19)</f>
        <v>124.9</v>
      </c>
      <c r="H20" s="15">
        <f t="shared" si="2"/>
        <v>131.3</v>
      </c>
      <c r="I20" s="16" t="s">
        <v>52</v>
      </c>
      <c r="J20" s="16" t="s">
        <v>51</v>
      </c>
      <c r="K20" s="16" t="s">
        <v>50</v>
      </c>
      <c r="L20" s="16" t="s">
        <v>49</v>
      </c>
      <c r="M20" s="15">
        <f t="shared" si="2"/>
        <v>176.79999999999998</v>
      </c>
    </row>
    <row r="21" spans="1:13" s="8" customFormat="1" ht="6" customHeight="1">
      <c r="A21" s="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8" customFormat="1" ht="12.75">
      <c r="A22" s="4" t="s">
        <v>26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14.25">
      <c r="A23" s="10" t="s">
        <v>18</v>
      </c>
      <c r="B23" s="11">
        <v>3.1</v>
      </c>
      <c r="C23" s="11">
        <v>5.3</v>
      </c>
      <c r="D23" s="11">
        <v>10.5</v>
      </c>
      <c r="E23" s="11">
        <v>11.7</v>
      </c>
      <c r="F23" s="11">
        <v>12.6</v>
      </c>
      <c r="G23" s="11">
        <v>11.3</v>
      </c>
      <c r="H23" s="11">
        <v>11.3</v>
      </c>
      <c r="I23" s="11">
        <v>10.7</v>
      </c>
      <c r="J23" s="11">
        <v>12.7</v>
      </c>
      <c r="K23" s="11">
        <v>16.6</v>
      </c>
      <c r="L23" s="12" t="s">
        <v>45</v>
      </c>
      <c r="M23" s="11">
        <v>23.4</v>
      </c>
    </row>
    <row r="24" spans="1:13" ht="14.25">
      <c r="A24" s="10" t="s">
        <v>19</v>
      </c>
      <c r="B24" s="11">
        <v>28.3</v>
      </c>
      <c r="C24" s="11">
        <v>64.9</v>
      </c>
      <c r="D24" s="11">
        <v>88.5</v>
      </c>
      <c r="E24" s="11">
        <v>85.7</v>
      </c>
      <c r="F24" s="11">
        <v>91.8</v>
      </c>
      <c r="G24" s="11">
        <v>102.4</v>
      </c>
      <c r="H24" s="11">
        <v>118.3</v>
      </c>
      <c r="I24" s="11">
        <v>123.8</v>
      </c>
      <c r="J24" s="11">
        <v>128.9</v>
      </c>
      <c r="K24" s="12" t="s">
        <v>44</v>
      </c>
      <c r="L24" s="12" t="s">
        <v>46</v>
      </c>
      <c r="M24" s="11">
        <v>180.1</v>
      </c>
    </row>
    <row r="25" spans="1:13" ht="14.25">
      <c r="A25" s="10" t="s">
        <v>9</v>
      </c>
      <c r="B25" s="11">
        <v>3.6</v>
      </c>
      <c r="C25" s="11">
        <v>6.4</v>
      </c>
      <c r="D25" s="11">
        <v>10.5</v>
      </c>
      <c r="E25" s="11">
        <v>10</v>
      </c>
      <c r="F25" s="11">
        <v>10.6</v>
      </c>
      <c r="G25" s="11">
        <v>11.3</v>
      </c>
      <c r="H25" s="11">
        <v>12.9</v>
      </c>
      <c r="I25" s="11">
        <v>14.7</v>
      </c>
      <c r="J25" s="11">
        <v>15.8</v>
      </c>
      <c r="K25" s="12" t="s">
        <v>43</v>
      </c>
      <c r="L25" s="12" t="s">
        <v>47</v>
      </c>
      <c r="M25" s="11">
        <v>21.5</v>
      </c>
    </row>
    <row r="26" spans="1:13" ht="14.25">
      <c r="A26" s="10" t="s">
        <v>10</v>
      </c>
      <c r="B26" s="13">
        <v>11.8</v>
      </c>
      <c r="C26" s="13">
        <v>15.6</v>
      </c>
      <c r="D26" s="13">
        <v>25.2</v>
      </c>
      <c r="E26" s="13">
        <v>25.2</v>
      </c>
      <c r="F26" s="13">
        <v>25.5</v>
      </c>
      <c r="G26" s="13">
        <v>25.7</v>
      </c>
      <c r="H26" s="13">
        <v>27.3</v>
      </c>
      <c r="I26" s="14" t="s">
        <v>40</v>
      </c>
      <c r="J26" s="14" t="s">
        <v>41</v>
      </c>
      <c r="K26" s="14" t="s">
        <v>42</v>
      </c>
      <c r="L26" s="14" t="s">
        <v>48</v>
      </c>
      <c r="M26" s="13">
        <v>34.2</v>
      </c>
    </row>
    <row r="27" spans="1:13" s="8" customFormat="1" ht="14.25">
      <c r="A27" s="4" t="s">
        <v>4</v>
      </c>
      <c r="B27" s="15">
        <f>SUM(B23:B26)</f>
        <v>46.8</v>
      </c>
      <c r="C27" s="15">
        <f>SUM(C23:C26)</f>
        <v>92.2</v>
      </c>
      <c r="D27" s="15">
        <f>SUM(D23:D26)</f>
        <v>134.7</v>
      </c>
      <c r="E27" s="15">
        <f>SUM(E23:E26)</f>
        <v>132.6</v>
      </c>
      <c r="F27" s="15">
        <f>SUM(F23:F26)</f>
        <v>140.5</v>
      </c>
      <c r="G27" s="15">
        <f aca="true" t="shared" si="3" ref="G27:M27">SUM(G23:G26)</f>
        <v>150.7</v>
      </c>
      <c r="H27" s="15">
        <f t="shared" si="3"/>
        <v>169.8</v>
      </c>
      <c r="I27" s="16" t="s">
        <v>39</v>
      </c>
      <c r="J27" s="16" t="s">
        <v>38</v>
      </c>
      <c r="K27" s="17" t="s">
        <v>37</v>
      </c>
      <c r="L27" s="17" t="s">
        <v>36</v>
      </c>
      <c r="M27" s="18">
        <f t="shared" si="3"/>
        <v>259.2</v>
      </c>
    </row>
    <row r="28" spans="1:17" s="8" customFormat="1" ht="6" customHeight="1">
      <c r="A28" s="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9"/>
      <c r="O28" s="19"/>
      <c r="P28" s="19"/>
      <c r="Q28" s="19"/>
    </row>
    <row r="29" spans="1:13" s="8" customFormat="1" ht="14.25">
      <c r="A29" s="4" t="s">
        <v>20</v>
      </c>
      <c r="B29" s="15">
        <f aca="true" t="shared" si="4" ref="B29:M29">B20-B27</f>
        <v>-1.0999999999999943</v>
      </c>
      <c r="C29" s="15">
        <f t="shared" si="4"/>
        <v>-34.7</v>
      </c>
      <c r="D29" s="15">
        <f t="shared" si="4"/>
        <v>-27.999999999999986</v>
      </c>
      <c r="E29" s="15">
        <f t="shared" si="4"/>
        <v>-16.799999999999997</v>
      </c>
      <c r="F29" s="15">
        <f t="shared" si="4"/>
        <v>-15.499999999999986</v>
      </c>
      <c r="G29" s="15">
        <f t="shared" si="4"/>
        <v>-25.799999999999983</v>
      </c>
      <c r="H29" s="15">
        <f t="shared" si="4"/>
        <v>-38.5</v>
      </c>
      <c r="I29" s="15">
        <v>-43.3</v>
      </c>
      <c r="J29" s="15">
        <v>-42.5</v>
      </c>
      <c r="K29" s="15">
        <v>-40.3</v>
      </c>
      <c r="L29" s="16" t="s">
        <v>35</v>
      </c>
      <c r="M29" s="15">
        <f t="shared" si="4"/>
        <v>-82.4</v>
      </c>
    </row>
    <row r="30" spans="1:13" s="8" customFormat="1" ht="6" customHeight="1">
      <c r="A30" s="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8" customFormat="1" ht="12.75">
      <c r="A31" s="4" t="s">
        <v>11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14.25">
      <c r="A32" s="10" t="s">
        <v>86</v>
      </c>
      <c r="B32" s="11">
        <v>7</v>
      </c>
      <c r="C32" s="11">
        <v>10</v>
      </c>
      <c r="D32" s="11">
        <v>12.9</v>
      </c>
      <c r="E32" s="11">
        <v>14.5</v>
      </c>
      <c r="F32" s="11">
        <v>15.3</v>
      </c>
      <c r="G32" s="11">
        <v>15.9</v>
      </c>
      <c r="H32" s="11">
        <v>17.1</v>
      </c>
      <c r="I32" s="11">
        <v>16.3</v>
      </c>
      <c r="J32" s="11">
        <v>17.2</v>
      </c>
      <c r="K32" s="11">
        <v>17.6</v>
      </c>
      <c r="L32" s="11">
        <v>18.2</v>
      </c>
      <c r="M32" s="11" t="s">
        <v>27</v>
      </c>
    </row>
    <row r="33" spans="1:13" ht="14.25">
      <c r="A33" s="20" t="s">
        <v>87</v>
      </c>
      <c r="B33" s="11">
        <v>48.8</v>
      </c>
      <c r="C33" s="11">
        <v>67.5</v>
      </c>
      <c r="D33" s="11">
        <v>90.1</v>
      </c>
      <c r="E33" s="11">
        <v>93.2</v>
      </c>
      <c r="F33" s="11">
        <v>95.6</v>
      </c>
      <c r="G33" s="11">
        <v>100.7</v>
      </c>
      <c r="H33" s="11">
        <v>106.6</v>
      </c>
      <c r="I33" s="11">
        <v>109.8</v>
      </c>
      <c r="J33" s="11">
        <v>115.2</v>
      </c>
      <c r="K33" s="11">
        <v>124.4</v>
      </c>
      <c r="L33" s="11">
        <v>129.1</v>
      </c>
      <c r="M33" s="11" t="s">
        <v>27</v>
      </c>
    </row>
    <row r="34" spans="1:13" ht="14.25">
      <c r="A34" s="10" t="s">
        <v>14</v>
      </c>
      <c r="B34" s="13">
        <f>2.6+1.6</f>
        <v>4.2</v>
      </c>
      <c r="C34" s="13">
        <v>6.2</v>
      </c>
      <c r="D34" s="13">
        <f>4.8+4.1</f>
        <v>8.899999999999999</v>
      </c>
      <c r="E34" s="13">
        <v>15.8</v>
      </c>
      <c r="F34" s="13">
        <v>11.3</v>
      </c>
      <c r="G34" s="13">
        <f>4.6+4.9</f>
        <v>9.5</v>
      </c>
      <c r="H34" s="13">
        <f>3.8+4.4</f>
        <v>8.2</v>
      </c>
      <c r="I34" s="14" t="s">
        <v>83</v>
      </c>
      <c r="J34" s="14" t="s">
        <v>85</v>
      </c>
      <c r="K34" s="14" t="s">
        <v>84</v>
      </c>
      <c r="L34" s="14" t="s">
        <v>83</v>
      </c>
      <c r="M34" s="13">
        <f>5.5+3.5</f>
        <v>9</v>
      </c>
    </row>
    <row r="35" spans="1:13" s="8" customFormat="1" ht="14.25">
      <c r="A35" s="4" t="s">
        <v>88</v>
      </c>
      <c r="B35" s="15">
        <v>60</v>
      </c>
      <c r="C35" s="15">
        <v>83.7</v>
      </c>
      <c r="D35" s="15">
        <v>111.9</v>
      </c>
      <c r="E35" s="15">
        <v>123.5</v>
      </c>
      <c r="F35" s="15">
        <v>122.2</v>
      </c>
      <c r="G35" s="15">
        <v>126.1</v>
      </c>
      <c r="H35" s="15">
        <v>131.9</v>
      </c>
      <c r="I35" s="15">
        <v>134.5</v>
      </c>
      <c r="J35" s="15">
        <v>141.2</v>
      </c>
      <c r="K35" s="15">
        <v>150.1</v>
      </c>
      <c r="L35" s="15">
        <v>155.7</v>
      </c>
      <c r="M35" s="15" t="s">
        <v>27</v>
      </c>
    </row>
    <row r="36" spans="1:13" s="8" customFormat="1" ht="6" customHeight="1">
      <c r="A36" s="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6" s="8" customFormat="1" ht="14.25">
      <c r="A37" s="4" t="s">
        <v>91</v>
      </c>
      <c r="B37" s="11">
        <v>2795.6</v>
      </c>
      <c r="C37" s="11">
        <v>4213</v>
      </c>
      <c r="D37" s="11">
        <v>5803.2</v>
      </c>
      <c r="E37" s="11">
        <v>5986.2</v>
      </c>
      <c r="F37" s="11">
        <v>6318.9</v>
      </c>
      <c r="G37" s="11">
        <v>6642.3</v>
      </c>
      <c r="H37" s="11">
        <v>7054.3</v>
      </c>
      <c r="I37" s="11">
        <v>7400.5</v>
      </c>
      <c r="J37" s="11">
        <v>7813.2</v>
      </c>
      <c r="K37" s="11">
        <v>8300.8</v>
      </c>
      <c r="L37" s="11">
        <v>8759.9</v>
      </c>
      <c r="M37" s="11">
        <v>9256.1</v>
      </c>
      <c r="N37" s="7"/>
      <c r="O37" s="7"/>
      <c r="P37" s="7"/>
    </row>
    <row r="38" spans="1:13" s="8" customFormat="1" ht="14.25">
      <c r="A38" s="4" t="s">
        <v>89</v>
      </c>
      <c r="B38" s="15">
        <v>349.4</v>
      </c>
      <c r="C38" s="15">
        <v>495.9</v>
      </c>
      <c r="D38" s="15">
        <v>625.6</v>
      </c>
      <c r="E38" s="15">
        <v>626.2</v>
      </c>
      <c r="F38" s="15">
        <v>668.2</v>
      </c>
      <c r="G38" s="15">
        <v>708.3</v>
      </c>
      <c r="H38" s="15">
        <v>758.5</v>
      </c>
      <c r="I38" s="15">
        <v>782</v>
      </c>
      <c r="J38" s="15">
        <v>837.7</v>
      </c>
      <c r="K38" s="15">
        <v>890.5</v>
      </c>
      <c r="L38" s="15">
        <v>936.8</v>
      </c>
      <c r="M38" s="15" t="s">
        <v>27</v>
      </c>
    </row>
    <row r="39" spans="1:13" s="8" customFormat="1" ht="15" thickBot="1">
      <c r="A39" s="21" t="s">
        <v>21</v>
      </c>
      <c r="B39" s="22">
        <v>0.125</v>
      </c>
      <c r="C39" s="22">
        <f>C38/C37</f>
        <v>0.11770709708046521</v>
      </c>
      <c r="D39" s="23" t="s">
        <v>92</v>
      </c>
      <c r="E39" s="22">
        <v>0.105</v>
      </c>
      <c r="F39" s="23" t="s">
        <v>33</v>
      </c>
      <c r="G39" s="23" t="s">
        <v>34</v>
      </c>
      <c r="H39" s="23" t="s">
        <v>92</v>
      </c>
      <c r="I39" s="23" t="s">
        <v>33</v>
      </c>
      <c r="J39" s="23" t="s">
        <v>34</v>
      </c>
      <c r="K39" s="23" t="s">
        <v>34</v>
      </c>
      <c r="L39" s="23" t="s">
        <v>34</v>
      </c>
      <c r="M39" s="22" t="s">
        <v>27</v>
      </c>
    </row>
    <row r="40" spans="1:13" s="8" customFormat="1" ht="6" customHeight="1">
      <c r="A40" s="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 s="8" customFormat="1" ht="14.25">
      <c r="A41" s="30" t="s">
        <v>15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2" spans="1:13" ht="14.25">
      <c r="A42" s="30" t="s">
        <v>16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</row>
    <row r="43" spans="1:13" ht="14.25" customHeight="1">
      <c r="A43" s="30" t="s">
        <v>25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pans="1:13" ht="14.25" customHeight="1">
      <c r="A44" s="30" t="s">
        <v>17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pans="1:13" ht="14.25" customHeight="1">
      <c r="A45" s="33" t="s">
        <v>22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1:13" ht="13.5" customHeight="1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6"/>
      <c r="L46" s="26"/>
      <c r="M46" s="26"/>
    </row>
    <row r="47" spans="1:13" ht="12.75">
      <c r="A47" s="34" t="s">
        <v>24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</row>
    <row r="48" spans="1:13" ht="12.75">
      <c r="A48" s="26"/>
      <c r="B48" s="27"/>
      <c r="C48" s="27"/>
      <c r="D48" s="27"/>
      <c r="E48" s="24"/>
      <c r="F48" s="28"/>
      <c r="G48" s="28"/>
      <c r="H48" s="28"/>
      <c r="I48" s="28"/>
      <c r="J48" s="28"/>
      <c r="K48" s="26"/>
      <c r="L48" s="26"/>
      <c r="M48" s="26"/>
    </row>
    <row r="49" spans="1:13" ht="12.75">
      <c r="A49" s="36" t="s">
        <v>12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</row>
    <row r="50" spans="1:13" ht="12.75">
      <c r="A50" s="37" t="s">
        <v>28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</row>
    <row r="51" spans="1:13" ht="12.75">
      <c r="A51" s="31" t="s">
        <v>90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</row>
    <row r="52" spans="1:13" ht="12.75">
      <c r="A52" s="29" t="s">
        <v>30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1:13" ht="12.75">
      <c r="A53" s="38" t="s">
        <v>93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</row>
    <row r="54" spans="1:13" ht="12.75">
      <c r="A54" s="31" t="s">
        <v>95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</row>
    <row r="55" spans="1:13" ht="12.75">
      <c r="A55" s="31" t="s">
        <v>94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</row>
    <row r="56" spans="1:13" ht="12.75">
      <c r="A56" s="37" t="s">
        <v>29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</row>
    <row r="57" spans="1:13" ht="13.5" customHeight="1">
      <c r="A57" s="31" t="s">
        <v>13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</row>
    <row r="58" spans="1:13" ht="12.75">
      <c r="A58" s="31" t="s">
        <v>32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</row>
    <row r="59" spans="1:13" ht="12.75">
      <c r="A59" s="31" t="s">
        <v>23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</row>
    <row r="60" spans="1:13" ht="12.75">
      <c r="A60" s="32" t="s">
        <v>31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</row>
  </sheetData>
  <mergeCells count="17">
    <mergeCell ref="A54:M54"/>
    <mergeCell ref="A55:M55"/>
    <mergeCell ref="A58:M58"/>
    <mergeCell ref="A59:M59"/>
    <mergeCell ref="A60:M60"/>
    <mergeCell ref="A45:M45"/>
    <mergeCell ref="A47:M47"/>
    <mergeCell ref="A49:M49"/>
    <mergeCell ref="A57:M57"/>
    <mergeCell ref="A50:M50"/>
    <mergeCell ref="A56:M56"/>
    <mergeCell ref="A51:M51"/>
    <mergeCell ref="A53:M53"/>
    <mergeCell ref="A41:M41"/>
    <mergeCell ref="A42:M42"/>
    <mergeCell ref="A43:M43"/>
    <mergeCell ref="A44:M44"/>
  </mergeCells>
  <printOptions/>
  <pageMargins left="1" right="1" top="0.83" bottom="0.8" header="0.5" footer="0.5"/>
  <pageSetup fitToHeight="1" fitToWidth="1" horizontalDpi="300" verticalDpi="300" orientation="landscape" scale="64" r:id="rId1"/>
  <headerFooter alignWithMargins="0">
    <oddFooter>&amp;L&amp;D&amp;C&amp;P of &amp;N&amp;RNTSmain/&amp;F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cbeene</cp:lastModifiedBy>
  <cp:lastPrinted>2000-07-25T21:59:20Z</cp:lastPrinted>
  <dcterms:created xsi:type="dcterms:W3CDTF">1999-06-03T19:46:05Z</dcterms:created>
  <dcterms:modified xsi:type="dcterms:W3CDTF">2001-01-29T16:48:44Z</dcterms:modified>
  <cp:category/>
  <cp:version/>
  <cp:contentType/>
  <cp:contentStatus/>
</cp:coreProperties>
</file>