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45" windowWidth="9720" windowHeight="5445" activeTab="0"/>
  </bookViews>
  <sheets>
    <sheet name="2-37" sheetId="1" r:id="rId1"/>
  </sheets>
  <externalReferences>
    <externalReference r:id="rId4"/>
    <externalReference r:id="rId5"/>
  </externalReferences>
  <definedNames>
    <definedName name="Eno_TM" localSheetId="0">'[2]1997  Table 1a Modified'!#REF!</definedName>
    <definedName name="Eno_TM">'[1]1997  Table 1a Modified'!#REF!</definedName>
    <definedName name="Eno_Tons" localSheetId="0">'[2]1997  Table 1a Modified'!#REF!</definedName>
    <definedName name="Eno_Tons">'[1]1997  Table 1a Modified'!#REF!</definedName>
    <definedName name="Sum_T2" localSheetId="0">'[2]1997  Table 1a Modified'!#REF!</definedName>
    <definedName name="Sum_T2">'[1]1997  Table 1a Modified'!#REF!</definedName>
    <definedName name="Sum_TTM" localSheetId="0">'[2]1997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<sst xmlns="http://schemas.openxmlformats.org/spreadsheetml/2006/main" count="31" uniqueCount="18">
  <si>
    <t>Fatalities</t>
  </si>
  <si>
    <t>Derailments</t>
  </si>
  <si>
    <t>U</t>
  </si>
  <si>
    <t>Collisions</t>
  </si>
  <si>
    <t>Other</t>
  </si>
  <si>
    <t xml:space="preserve">    Total</t>
  </si>
  <si>
    <t>Injuries</t>
  </si>
  <si>
    <t>Accidents</t>
  </si>
  <si>
    <t xml:space="preserve">SOURCES:  </t>
  </si>
  <si>
    <r>
      <t xml:space="preserve">1980-96: U.S. Department of Transportation, Federal Railroad Administration, </t>
    </r>
    <r>
      <rPr>
        <i/>
        <sz val="8"/>
        <rFont val="Arial"/>
        <family val="2"/>
      </rPr>
      <t xml:space="preserve">Highway-Rail Crossing Accident/Incident and Inventory Bulletin </t>
    </r>
  </si>
  <si>
    <t>(Washington, DC: Annual issues), tables 1-1, 1-3.</t>
  </si>
  <si>
    <r>
      <t xml:space="preserve">1997-98: Ibid. </t>
    </r>
    <r>
      <rPr>
        <i/>
        <sz val="8"/>
        <rFont val="Arial"/>
        <family val="2"/>
      </rPr>
      <t>Railroad Safety Statistics Annual Report 1998</t>
    </r>
    <r>
      <rPr>
        <sz val="8"/>
        <rFont val="Arial"/>
        <family val="2"/>
      </rPr>
      <t xml:space="preserve"> (Washington, DC: September 1998), table 1-1, 1-3, 5-6.</t>
    </r>
  </si>
  <si>
    <r>
      <t>KEY</t>
    </r>
    <r>
      <rPr>
        <sz val="8"/>
        <rFont val="Arial"/>
        <family val="2"/>
      </rPr>
      <t>: U = data are unavailable.</t>
    </r>
  </si>
  <si>
    <t>1999: Ibid. Internet site http://safetydata.fra.dot.gov/OfficeofSafety/Prelim/1999/r01.htm, as of July 10, 2000.</t>
  </si>
  <si>
    <t>Table 2-37</t>
  </si>
  <si>
    <r>
      <t>NOTE:</t>
    </r>
    <r>
      <rPr>
        <sz val="8"/>
        <rFont val="Arial"/>
        <family val="2"/>
      </rPr>
      <t xml:space="preserve">  Train accidents only.  This table includes information for both freight and passenger railroad operations.</t>
    </r>
  </si>
  <si>
    <r>
      <t xml:space="preserve">a  </t>
    </r>
    <r>
      <rPr>
        <sz val="8"/>
        <rFont val="Arial"/>
        <family val="2"/>
      </rPr>
      <t>Excludes highway-rail grade crossing accidents.</t>
    </r>
  </si>
  <si>
    <r>
      <t>Train Fatalities, Injuries, and Accidents by Type of  Accident</t>
    </r>
    <r>
      <rPr>
        <b/>
        <vertAlign val="superscript"/>
        <sz val="12"/>
        <rFont val="Arial"/>
        <family val="2"/>
      </rPr>
      <t>a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</si>
</sst>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"/>
    <numFmt numFmtId="165" formatCode="###0.00_)"/>
    <numFmt numFmtId="166" formatCode="0.0_W"/>
    <numFmt numFmtId="167" formatCode="&quot;$&quot;#,##0\ ;\(&quot;$&quot;#,##0\)"/>
  </numFmts>
  <fonts count="2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10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9"/>
      <name val="Helv"/>
      <family val="0"/>
    </font>
    <font>
      <sz val="8.5"/>
      <name val="Helv"/>
      <family val="0"/>
    </font>
    <font>
      <b/>
      <sz val="10"/>
      <name val="Helv"/>
      <family val="0"/>
    </font>
    <font>
      <b/>
      <sz val="14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3" fontId="6" fillId="0" borderId="1" applyAlignment="0">
      <protection/>
    </xf>
    <xf numFmtId="164" fontId="6" fillId="0" borderId="1">
      <alignment horizontal="right" vertical="center"/>
      <protection/>
    </xf>
    <xf numFmtId="49" fontId="7" fillId="0" borderId="1">
      <alignment horizontal="left" vertical="center"/>
      <protection/>
    </xf>
    <xf numFmtId="165" fontId="8" fillId="0" borderId="1" applyNumberFormat="0" applyFill="0">
      <alignment horizontal="right"/>
      <protection/>
    </xf>
    <xf numFmtId="166" fontId="8" fillId="0" borderId="1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>
      <alignment horizontal="left"/>
      <protection/>
    </xf>
    <xf numFmtId="0" fontId="12" fillId="0" borderId="2">
      <alignment horizontal="right" vertical="center"/>
      <protection/>
    </xf>
    <xf numFmtId="0" fontId="13" fillId="0" borderId="1">
      <alignment horizontal="left" vertical="center"/>
      <protection/>
    </xf>
    <xf numFmtId="0" fontId="8" fillId="0" borderId="1">
      <alignment horizontal="left" vertical="center"/>
      <protection/>
    </xf>
    <xf numFmtId="0" fontId="14" fillId="0" borderId="1">
      <alignment horizontal="left"/>
      <protection/>
    </xf>
    <xf numFmtId="0" fontId="14" fillId="2" borderId="0">
      <alignment horizontal="centerContinuous" wrapText="1"/>
      <protection/>
    </xf>
    <xf numFmtId="49" fontId="14" fillId="2" borderId="3">
      <alignment horizontal="left" vertical="center"/>
      <protection/>
    </xf>
    <xf numFmtId="0" fontId="14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6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7" fillId="0" borderId="0">
      <alignment horizontal="right"/>
      <protection/>
    </xf>
    <xf numFmtId="0" fontId="9" fillId="0" borderId="0">
      <alignment horizontal="left"/>
      <protection/>
    </xf>
    <xf numFmtId="49" fontId="6" fillId="0" borderId="0">
      <alignment horizontal="left" vertical="center"/>
      <protection/>
    </xf>
    <xf numFmtId="49" fontId="7" fillId="0" borderId="1">
      <alignment horizontal="left" vertical="center"/>
      <protection/>
    </xf>
    <xf numFmtId="49" fontId="4" fillId="0" borderId="1" applyFill="0">
      <alignment horizontal="left" vertical="center"/>
      <protection/>
    </xf>
    <xf numFmtId="49" fontId="7" fillId="0" borderId="1">
      <alignment horizontal="left"/>
      <protection/>
    </xf>
    <xf numFmtId="165" fontId="6" fillId="0" borderId="0" applyNumberFormat="0">
      <alignment horizontal="right"/>
      <protection/>
    </xf>
    <xf numFmtId="0" fontId="12" fillId="3" borderId="0">
      <alignment horizontal="centerContinuous" vertical="center" wrapText="1"/>
      <protection/>
    </xf>
    <xf numFmtId="0" fontId="12" fillId="0" borderId="4">
      <alignment horizontal="left" vertical="center"/>
      <protection/>
    </xf>
    <xf numFmtId="0" fontId="15" fillId="0" borderId="0">
      <alignment horizontal="left" vertical="top"/>
      <protection/>
    </xf>
    <xf numFmtId="0" fontId="14" fillId="0" borderId="0">
      <alignment horizontal="left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15" fillId="0" borderId="0">
      <alignment horizontal="left" vertical="top"/>
      <protection/>
    </xf>
    <xf numFmtId="0" fontId="5" fillId="0" borderId="0">
      <alignment horizontal="left"/>
      <protection/>
    </xf>
    <xf numFmtId="0" fontId="8" fillId="0" borderId="0">
      <alignment horizontal="left"/>
      <protection/>
    </xf>
    <xf numFmtId="0" fontId="0" fillId="0" borderId="5" applyNumberFormat="0" applyFont="0" applyFill="0" applyAlignment="0" applyProtection="0"/>
    <xf numFmtId="49" fontId="6" fillId="0" borderId="1">
      <alignment horizontal="left"/>
      <protection/>
    </xf>
    <xf numFmtId="0" fontId="12" fillId="0" borderId="2">
      <alignment horizontal="left"/>
      <protection/>
    </xf>
    <xf numFmtId="0" fontId="14" fillId="0" borderId="0">
      <alignment horizontal="left" vertical="center"/>
      <protection/>
    </xf>
    <xf numFmtId="49" fontId="9" fillId="0" borderId="1">
      <alignment horizontal="left"/>
      <protection/>
    </xf>
  </cellStyleXfs>
  <cellXfs count="24">
    <xf numFmtId="0" fontId="0" fillId="0" borderId="0" xfId="0" applyAlignment="1">
      <alignment/>
    </xf>
    <xf numFmtId="3" fontId="1" fillId="0" borderId="0" xfId="46" applyNumberFormat="1" applyFont="1" applyFill="1" applyBorder="1" applyAlignment="1">
      <alignment horizontal="right"/>
      <protection/>
    </xf>
    <xf numFmtId="0" fontId="16" fillId="0" borderId="0" xfId="58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1" fillId="0" borderId="6" xfId="59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" fillId="0" borderId="3" xfId="46" applyFont="1" applyFill="1" applyBorder="1" applyAlignment="1">
      <alignment horizontal="right"/>
      <protection/>
    </xf>
    <xf numFmtId="0" fontId="1" fillId="0" borderId="0" xfId="46" applyFont="1" applyFill="1" applyBorder="1" applyAlignment="1">
      <alignment horizontal="left"/>
      <protection/>
    </xf>
    <xf numFmtId="0" fontId="1" fillId="0" borderId="0" xfId="46" applyFont="1" applyFill="1" applyBorder="1" applyAlignment="1">
      <alignment horizontal="right"/>
      <protection/>
    </xf>
    <xf numFmtId="0" fontId="0" fillId="0" borderId="0" xfId="46" applyFont="1" applyFill="1" applyBorder="1" applyAlignment="1">
      <alignment horizontal="left"/>
      <protection/>
    </xf>
    <xf numFmtId="3" fontId="0" fillId="0" borderId="0" xfId="46" applyNumberFormat="1" applyFont="1" applyFill="1" applyBorder="1" applyAlignment="1">
      <alignment horizontal="right"/>
      <protection/>
    </xf>
    <xf numFmtId="3" fontId="0" fillId="0" borderId="3" xfId="46" applyNumberFormat="1" applyFont="1" applyFill="1" applyBorder="1" applyAlignment="1">
      <alignment horizontal="right"/>
      <protection/>
    </xf>
    <xf numFmtId="0" fontId="1" fillId="0" borderId="0" xfId="0" applyFont="1" applyFill="1" applyAlignment="1">
      <alignment/>
    </xf>
    <xf numFmtId="0" fontId="1" fillId="0" borderId="6" xfId="46" applyFont="1" applyFill="1" applyBorder="1" applyAlignment="1">
      <alignment horizontal="left"/>
      <protection/>
    </xf>
    <xf numFmtId="3" fontId="1" fillId="0" borderId="6" xfId="46" applyNumberFormat="1" applyFont="1" applyFill="1" applyBorder="1" applyAlignment="1">
      <alignment horizontal="right"/>
      <protection/>
    </xf>
    <xf numFmtId="0" fontId="17" fillId="0" borderId="0" xfId="46" applyFont="1" applyFill="1" applyAlignment="1">
      <alignment/>
      <protection/>
    </xf>
    <xf numFmtId="0" fontId="0" fillId="0" borderId="0" xfId="0" applyFont="1" applyFill="1" applyAlignment="1">
      <alignment horizontal="left"/>
    </xf>
    <xf numFmtId="3" fontId="0" fillId="0" borderId="0" xfId="32" applyNumberFormat="1" applyFont="1" applyFill="1" applyBorder="1" applyAlignment="1">
      <alignment horizontal="right"/>
      <protection/>
    </xf>
    <xf numFmtId="0" fontId="19" fillId="0" borderId="0" xfId="46" applyFont="1" applyFill="1" applyBorder="1" applyAlignment="1">
      <alignment horizontal="left"/>
      <protection/>
    </xf>
    <xf numFmtId="49" fontId="17" fillId="0" borderId="0" xfId="0" applyNumberFormat="1" applyFont="1" applyFill="1" applyAlignment="1">
      <alignment vertical="center"/>
    </xf>
    <xf numFmtId="0" fontId="19" fillId="0" borderId="0" xfId="46" applyFont="1" applyFill="1" applyAlignment="1">
      <alignment/>
      <protection/>
    </xf>
    <xf numFmtId="0" fontId="17" fillId="0" borderId="0" xfId="46" applyFont="1" applyFill="1" applyAlignment="1">
      <alignment/>
      <protection/>
    </xf>
    <xf numFmtId="49" fontId="19" fillId="0" borderId="0" xfId="0" applyNumberFormat="1" applyFont="1" applyFill="1" applyAlignment="1">
      <alignment vertical="center"/>
    </xf>
    <xf numFmtId="0" fontId="20" fillId="0" borderId="0" xfId="46" applyFont="1" applyFill="1" applyBorder="1" applyAlignment="1">
      <alignment horizontal="left"/>
      <protection/>
    </xf>
  </cellXfs>
  <cellStyles count="52">
    <cellStyle name="Normal" xfId="0"/>
    <cellStyle name="Column heading" xfId="15"/>
    <cellStyle name="Comma" xfId="16"/>
    <cellStyle name="Comma [0]" xfId="17"/>
    <cellStyle name="Comma0" xfId="18"/>
    <cellStyle name="Corner heading" xfId="19"/>
    <cellStyle name="Currency" xfId="20"/>
    <cellStyle name="Currency [0]" xfId="21"/>
    <cellStyle name="Currency0" xfId="22"/>
    <cellStyle name="Data" xfId="23"/>
    <cellStyle name="Data no deci" xfId="24"/>
    <cellStyle name="Data Superscript" xfId="25"/>
    <cellStyle name="Data_1-1A-Regular" xfId="26"/>
    <cellStyle name="Data-one deci" xfId="27"/>
    <cellStyle name="Date" xfId="28"/>
    <cellStyle name="Fixed" xfId="29"/>
    <cellStyle name="Heading 1" xfId="30"/>
    <cellStyle name="Heading 2" xfId="31"/>
    <cellStyle name="Hed Side" xfId="32"/>
    <cellStyle name="Hed Side bold" xfId="33"/>
    <cellStyle name="Hed Side Indent" xfId="34"/>
    <cellStyle name="Hed Side Regular" xfId="35"/>
    <cellStyle name="Hed Side_1-1A-Regular" xfId="36"/>
    <cellStyle name="Hed Top" xfId="37"/>
    <cellStyle name="Hed Top - SECTION" xfId="38"/>
    <cellStyle name="Hed Top_3-new4" xfId="39"/>
    <cellStyle name="Percent" xfId="40"/>
    <cellStyle name="Reference" xfId="41"/>
    <cellStyle name="Row heading" xfId="42"/>
    <cellStyle name="Source Hed" xfId="43"/>
    <cellStyle name="Source Letter" xfId="44"/>
    <cellStyle name="Source Superscript" xfId="45"/>
    <cellStyle name="Source Text" xfId="46"/>
    <cellStyle name="State" xfId="47"/>
    <cellStyle name="Superscript" xfId="48"/>
    <cellStyle name="Superscript- regular" xfId="49"/>
    <cellStyle name="Superscript_1-1A-Regular" xfId="50"/>
    <cellStyle name="Table Data" xfId="51"/>
    <cellStyle name="Table Head Top" xfId="52"/>
    <cellStyle name="Table Hed Side" xfId="53"/>
    <cellStyle name="Table Title" xfId="54"/>
    <cellStyle name="Title Text" xfId="55"/>
    <cellStyle name="Title Text 1" xfId="56"/>
    <cellStyle name="Title Text 2" xfId="57"/>
    <cellStyle name="Title-1" xfId="58"/>
    <cellStyle name="Title-2" xfId="59"/>
    <cellStyle name="Title-3" xfId="60"/>
    <cellStyle name="Total" xfId="61"/>
    <cellStyle name="Wrap" xfId="62"/>
    <cellStyle name="Wrap Bold" xfId="63"/>
    <cellStyle name="Wrap Title" xfId="64"/>
    <cellStyle name="Wrap_NTS99-~11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workbookViewId="0" topLeftCell="A1">
      <selection activeCell="A29" sqref="A29:L29"/>
    </sheetView>
  </sheetViews>
  <sheetFormatPr defaultColWidth="9.140625" defaultRowHeight="12.75"/>
  <cols>
    <col min="1" max="1" width="11.7109375" style="3" customWidth="1"/>
    <col min="2" max="16384" width="8.8515625" style="3" customWidth="1"/>
  </cols>
  <sheetData>
    <row r="1" ht="18">
      <c r="A1" s="2" t="s">
        <v>14</v>
      </c>
    </row>
    <row r="2" spans="1:13" ht="19.5" thickBot="1">
      <c r="A2" s="4" t="s">
        <v>17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6"/>
      <c r="B3" s="6">
        <v>1980</v>
      </c>
      <c r="C3" s="6">
        <v>1985</v>
      </c>
      <c r="D3" s="6">
        <v>1990</v>
      </c>
      <c r="E3" s="6">
        <v>1991</v>
      </c>
      <c r="F3" s="6">
        <v>1992</v>
      </c>
      <c r="G3" s="6">
        <v>1993</v>
      </c>
      <c r="H3" s="6">
        <v>1994</v>
      </c>
      <c r="I3" s="6">
        <v>1995</v>
      </c>
      <c r="J3" s="6">
        <v>1996</v>
      </c>
      <c r="K3" s="6">
        <v>1997</v>
      </c>
      <c r="L3" s="6">
        <v>1998</v>
      </c>
      <c r="M3" s="6">
        <v>1999</v>
      </c>
    </row>
    <row r="4" spans="1:13" ht="12.75">
      <c r="A4" s="7" t="s">
        <v>0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2.75" customHeight="1">
      <c r="A5" s="9" t="s">
        <v>1</v>
      </c>
      <c r="B5" s="10">
        <v>8</v>
      </c>
      <c r="C5" s="10">
        <v>2</v>
      </c>
      <c r="D5" s="10">
        <v>2</v>
      </c>
      <c r="E5" s="10">
        <v>10</v>
      </c>
      <c r="F5" s="10">
        <v>2</v>
      </c>
      <c r="G5" s="10">
        <v>53</v>
      </c>
      <c r="H5" s="10">
        <v>2</v>
      </c>
      <c r="I5" s="10">
        <v>2</v>
      </c>
      <c r="J5" s="10">
        <v>6</v>
      </c>
      <c r="K5" s="10">
        <v>2</v>
      </c>
      <c r="L5" s="10">
        <v>1</v>
      </c>
      <c r="M5" s="10" t="s">
        <v>2</v>
      </c>
    </row>
    <row r="6" spans="1:13" ht="12.75">
      <c r="A6" s="9" t="s">
        <v>3</v>
      </c>
      <c r="B6" s="10">
        <v>20</v>
      </c>
      <c r="C6" s="10">
        <v>6</v>
      </c>
      <c r="D6" s="10">
        <v>8</v>
      </c>
      <c r="E6" s="10">
        <v>5</v>
      </c>
      <c r="F6" s="10">
        <v>1</v>
      </c>
      <c r="G6" s="10">
        <v>14</v>
      </c>
      <c r="H6" s="10">
        <f>5+2+1</f>
        <v>8</v>
      </c>
      <c r="I6" s="10">
        <v>7</v>
      </c>
      <c r="J6" s="10">
        <v>16</v>
      </c>
      <c r="K6" s="10">
        <v>9</v>
      </c>
      <c r="L6" s="10">
        <v>1</v>
      </c>
      <c r="M6" s="10" t="s">
        <v>2</v>
      </c>
    </row>
    <row r="7" spans="1:13" ht="12.75">
      <c r="A7" s="9" t="s">
        <v>4</v>
      </c>
      <c r="B7" s="11">
        <v>1</v>
      </c>
      <c r="C7" s="11">
        <v>0</v>
      </c>
      <c r="D7" s="11">
        <v>0</v>
      </c>
      <c r="E7" s="11">
        <v>4</v>
      </c>
      <c r="F7" s="11">
        <v>3</v>
      </c>
      <c r="G7" s="11">
        <v>0</v>
      </c>
      <c r="H7" s="11">
        <f>1+1</f>
        <v>2</v>
      </c>
      <c r="I7" s="11">
        <v>5</v>
      </c>
      <c r="J7" s="11">
        <v>3</v>
      </c>
      <c r="K7" s="11">
        <v>6</v>
      </c>
      <c r="L7" s="11">
        <v>2</v>
      </c>
      <c r="M7" s="11" t="s">
        <v>2</v>
      </c>
    </row>
    <row r="8" spans="1:13" s="12" customFormat="1" ht="12.75">
      <c r="A8" s="7" t="s">
        <v>5</v>
      </c>
      <c r="B8" s="1">
        <f aca="true" t="shared" si="0" ref="B8:K8">SUM(B5:B7)</f>
        <v>29</v>
      </c>
      <c r="C8" s="1">
        <f t="shared" si="0"/>
        <v>8</v>
      </c>
      <c r="D8" s="1">
        <f t="shared" si="0"/>
        <v>10</v>
      </c>
      <c r="E8" s="1">
        <f t="shared" si="0"/>
        <v>19</v>
      </c>
      <c r="F8" s="1">
        <f t="shared" si="0"/>
        <v>6</v>
      </c>
      <c r="G8" s="1">
        <f t="shared" si="0"/>
        <v>67</v>
      </c>
      <c r="H8" s="1">
        <f t="shared" si="0"/>
        <v>12</v>
      </c>
      <c r="I8" s="1">
        <f t="shared" si="0"/>
        <v>14</v>
      </c>
      <c r="J8" s="1">
        <f t="shared" si="0"/>
        <v>25</v>
      </c>
      <c r="K8" s="1">
        <f t="shared" si="0"/>
        <v>17</v>
      </c>
      <c r="L8" s="1">
        <v>4</v>
      </c>
      <c r="M8" s="1">
        <v>9</v>
      </c>
    </row>
    <row r="9" spans="1:13" s="12" customFormat="1" ht="6" customHeight="1">
      <c r="A9" s="7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s="12" customFormat="1" ht="12.75">
      <c r="A10" s="7" t="s">
        <v>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9" t="s">
        <v>1</v>
      </c>
      <c r="B11" s="10">
        <v>286</v>
      </c>
      <c r="C11" s="10">
        <v>197</v>
      </c>
      <c r="D11" s="10">
        <v>272</v>
      </c>
      <c r="E11" s="10">
        <v>174</v>
      </c>
      <c r="F11" s="10">
        <v>71</v>
      </c>
      <c r="G11" s="10">
        <v>179</v>
      </c>
      <c r="H11" s="10">
        <v>120</v>
      </c>
      <c r="I11" s="10">
        <v>90</v>
      </c>
      <c r="J11" s="10">
        <v>98</v>
      </c>
      <c r="K11" s="10">
        <v>111</v>
      </c>
      <c r="L11" s="10">
        <v>61</v>
      </c>
      <c r="M11" s="10" t="s">
        <v>2</v>
      </c>
    </row>
    <row r="12" spans="1:13" ht="12.75">
      <c r="A12" s="9" t="s">
        <v>3</v>
      </c>
      <c r="B12" s="10">
        <v>341</v>
      </c>
      <c r="C12" s="10">
        <v>223</v>
      </c>
      <c r="D12" s="10">
        <v>139</v>
      </c>
      <c r="E12" s="10">
        <v>103</v>
      </c>
      <c r="F12" s="10">
        <v>59</v>
      </c>
      <c r="G12" s="10">
        <v>87</v>
      </c>
      <c r="H12" s="10">
        <f>44+24+18+32</f>
        <v>118</v>
      </c>
      <c r="I12" s="10">
        <v>151</v>
      </c>
      <c r="J12" s="10">
        <v>146</v>
      </c>
      <c r="K12" s="10">
        <v>51</v>
      </c>
      <c r="L12" s="10">
        <v>32</v>
      </c>
      <c r="M12" s="10" t="s">
        <v>2</v>
      </c>
    </row>
    <row r="13" spans="1:13" ht="12.75">
      <c r="A13" s="9" t="s">
        <v>4</v>
      </c>
      <c r="B13" s="11">
        <v>38</v>
      </c>
      <c r="C13" s="11">
        <v>56</v>
      </c>
      <c r="D13" s="11">
        <v>40</v>
      </c>
      <c r="E13" s="11">
        <v>49</v>
      </c>
      <c r="F13" s="11">
        <v>41</v>
      </c>
      <c r="G13" s="11">
        <v>42</v>
      </c>
      <c r="H13" s="11">
        <f>17+2+5</f>
        <v>24</v>
      </c>
      <c r="I13" s="11">
        <v>53</v>
      </c>
      <c r="J13" s="11">
        <v>37</v>
      </c>
      <c r="K13" s="11">
        <f>K14-(K11+K12)</f>
        <v>21</v>
      </c>
      <c r="L13" s="11">
        <v>36</v>
      </c>
      <c r="M13" s="11" t="s">
        <v>2</v>
      </c>
    </row>
    <row r="14" spans="1:13" s="12" customFormat="1" ht="12.75">
      <c r="A14" s="7" t="s">
        <v>5</v>
      </c>
      <c r="B14" s="1">
        <f aca="true" t="shared" si="1" ref="B14:J14">SUM(B11:B13)</f>
        <v>665</v>
      </c>
      <c r="C14" s="1">
        <f t="shared" si="1"/>
        <v>476</v>
      </c>
      <c r="D14" s="1">
        <f t="shared" si="1"/>
        <v>451</v>
      </c>
      <c r="E14" s="1">
        <f t="shared" si="1"/>
        <v>326</v>
      </c>
      <c r="F14" s="1">
        <f t="shared" si="1"/>
        <v>171</v>
      </c>
      <c r="G14" s="1">
        <f t="shared" si="1"/>
        <v>308</v>
      </c>
      <c r="H14" s="1">
        <f t="shared" si="1"/>
        <v>262</v>
      </c>
      <c r="I14" s="1">
        <f t="shared" si="1"/>
        <v>294</v>
      </c>
      <c r="J14" s="1">
        <f t="shared" si="1"/>
        <v>281</v>
      </c>
      <c r="K14" s="1">
        <v>183</v>
      </c>
      <c r="L14" s="1">
        <v>129</v>
      </c>
      <c r="M14" s="1">
        <v>130</v>
      </c>
    </row>
    <row r="15" spans="1:13" s="12" customFormat="1" ht="6" customHeight="1">
      <c r="A15" s="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12" customFormat="1" ht="12.75">
      <c r="A16" s="7" t="s">
        <v>7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9" t="s">
        <v>1</v>
      </c>
      <c r="B17" s="10">
        <v>6442</v>
      </c>
      <c r="C17" s="10">
        <v>2495</v>
      </c>
      <c r="D17" s="10">
        <v>2146</v>
      </c>
      <c r="E17" s="10">
        <v>1936</v>
      </c>
      <c r="F17" s="10">
        <v>1734</v>
      </c>
      <c r="G17" s="10">
        <v>1930</v>
      </c>
      <c r="H17" s="10">
        <v>1825</v>
      </c>
      <c r="I17" s="10">
        <v>1742</v>
      </c>
      <c r="J17" s="10">
        <v>1816</v>
      </c>
      <c r="K17" s="10">
        <v>1741</v>
      </c>
      <c r="L17" s="10">
        <v>1757</v>
      </c>
      <c r="M17" s="10">
        <v>1961</v>
      </c>
    </row>
    <row r="18" spans="1:13" ht="12.75">
      <c r="A18" s="9" t="s">
        <v>3</v>
      </c>
      <c r="B18" s="10">
        <v>1201</v>
      </c>
      <c r="C18" s="10">
        <v>366</v>
      </c>
      <c r="D18" s="10">
        <v>315</v>
      </c>
      <c r="E18" s="10">
        <v>261</v>
      </c>
      <c r="F18" s="10">
        <v>207</v>
      </c>
      <c r="G18" s="10">
        <v>205</v>
      </c>
      <c r="H18" s="10">
        <v>240</v>
      </c>
      <c r="I18" s="10">
        <v>235</v>
      </c>
      <c r="J18" s="10">
        <v>205</v>
      </c>
      <c r="K18" s="10">
        <v>202</v>
      </c>
      <c r="L18" s="10">
        <v>168</v>
      </c>
      <c r="M18" s="10">
        <v>205</v>
      </c>
    </row>
    <row r="19" spans="1:13" ht="12.75">
      <c r="A19" s="9" t="s">
        <v>4</v>
      </c>
      <c r="B19" s="11">
        <v>562</v>
      </c>
      <c r="C19" s="11">
        <v>414</v>
      </c>
      <c r="D19" s="11">
        <v>418</v>
      </c>
      <c r="E19" s="11">
        <v>461</v>
      </c>
      <c r="F19" s="11">
        <v>418</v>
      </c>
      <c r="G19" s="11">
        <v>476</v>
      </c>
      <c r="H19" s="11">
        <f>68+10+361</f>
        <v>439</v>
      </c>
      <c r="I19" s="11">
        <v>482</v>
      </c>
      <c r="J19" s="11">
        <v>422</v>
      </c>
      <c r="K19" s="11">
        <v>454</v>
      </c>
      <c r="L19" s="11">
        <v>650</v>
      </c>
      <c r="M19" s="11">
        <v>602</v>
      </c>
    </row>
    <row r="20" spans="1:13" s="12" customFormat="1" ht="13.5" thickBot="1">
      <c r="A20" s="13" t="s">
        <v>5</v>
      </c>
      <c r="B20" s="14">
        <f aca="true" t="shared" si="2" ref="B20:M20">SUM(B17:B19)</f>
        <v>8205</v>
      </c>
      <c r="C20" s="14">
        <f t="shared" si="2"/>
        <v>3275</v>
      </c>
      <c r="D20" s="14">
        <f t="shared" si="2"/>
        <v>2879</v>
      </c>
      <c r="E20" s="14">
        <f t="shared" si="2"/>
        <v>2658</v>
      </c>
      <c r="F20" s="14">
        <f t="shared" si="2"/>
        <v>2359</v>
      </c>
      <c r="G20" s="14">
        <f t="shared" si="2"/>
        <v>2611</v>
      </c>
      <c r="H20" s="14">
        <f t="shared" si="2"/>
        <v>2504</v>
      </c>
      <c r="I20" s="14">
        <f t="shared" si="2"/>
        <v>2459</v>
      </c>
      <c r="J20" s="14">
        <f t="shared" si="2"/>
        <v>2443</v>
      </c>
      <c r="K20" s="14">
        <f t="shared" si="2"/>
        <v>2397</v>
      </c>
      <c r="L20" s="14">
        <f t="shared" si="2"/>
        <v>2575</v>
      </c>
      <c r="M20" s="14">
        <f t="shared" si="2"/>
        <v>2768</v>
      </c>
    </row>
    <row r="21" spans="1:12" s="12" customFormat="1" ht="12.75">
      <c r="A21" s="18" t="s">
        <v>12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s="12" customFormat="1" ht="12.75">
      <c r="A22" s="23" t="s">
        <v>16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s="12" customFormat="1" ht="12.75">
      <c r="A23" s="23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s="16" customFormat="1" ht="12.75">
      <c r="A24" s="20" t="s">
        <v>15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s="16" customFormat="1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ht="12.75">
      <c r="A26" s="22" t="s">
        <v>8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s="17" customFormat="1" ht="13.5" customHeight="1">
      <c r="A27" s="19" t="s">
        <v>9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</row>
    <row r="28" spans="1:12" s="17" customFormat="1" ht="13.5" customHeight="1">
      <c r="A28" s="19" t="s">
        <v>10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</row>
    <row r="29" spans="1:12" s="17" customFormat="1" ht="13.5" customHeight="1">
      <c r="A29" s="19" t="s">
        <v>11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2" s="17" customFormat="1" ht="13.5" customHeight="1">
      <c r="A30" s="19" t="s">
        <v>13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</row>
  </sheetData>
  <mergeCells count="6">
    <mergeCell ref="A28:L28"/>
    <mergeCell ref="A29:L29"/>
    <mergeCell ref="A30:L30"/>
    <mergeCell ref="A24:L24"/>
    <mergeCell ref="A26:L26"/>
    <mergeCell ref="A27:L27"/>
  </mergeCells>
  <printOptions/>
  <pageMargins left="1" right="1" top="1" bottom="1" header="0.5" footer="0.5"/>
  <pageSetup fitToHeight="1" fitToWidth="1" horizontalDpi="300" verticalDpi="300" orientation="landscape" scale="99" r:id="rId1"/>
  <headerFooter alignWithMargins="0">
    <oddFooter>&amp;L&amp;D&amp;RNTS99main/&amp;F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tthomas</cp:lastModifiedBy>
  <cp:lastPrinted>2000-07-21T22:44:17Z</cp:lastPrinted>
  <dcterms:created xsi:type="dcterms:W3CDTF">1999-07-27T11:57:39Z</dcterms:created>
  <dcterms:modified xsi:type="dcterms:W3CDTF">2001-03-07T19:38:52Z</dcterms:modified>
  <cp:category/>
  <cp:version/>
  <cp:contentType/>
  <cp:contentStatus/>
</cp:coreProperties>
</file>