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2-20" sheetId="1" r:id="rId1"/>
  </sheets>
  <definedNames/>
  <calcPr fullCalcOnLoad="1"/>
</workbook>
</file>

<file path=xl/sharedStrings.xml><?xml version="1.0" encoding="utf-8"?>
<sst xmlns="http://schemas.openxmlformats.org/spreadsheetml/2006/main" count="53" uniqueCount="17">
  <si>
    <t>Single-vehicle crashes</t>
  </si>
  <si>
    <t>Two-vehicle crashes</t>
  </si>
  <si>
    <t>Multiple-vehicle crashes</t>
  </si>
  <si>
    <t>Pedestrians</t>
  </si>
  <si>
    <t>More than two-vehicle crashes</t>
  </si>
  <si>
    <t>TOTAL FATALITIES</t>
  </si>
  <si>
    <t>OCCUPANTS</t>
  </si>
  <si>
    <t>NON-MOTORISTS</t>
  </si>
  <si>
    <t>Pedalcyclists</t>
  </si>
  <si>
    <t>AI</t>
  </si>
  <si>
    <t>Fatal</t>
  </si>
  <si>
    <t>Others/unknown</t>
  </si>
  <si>
    <r>
      <t>SOURCE:</t>
    </r>
    <r>
      <rPr>
        <sz val="8"/>
        <rFont val="Arial"/>
        <family val="2"/>
      </rPr>
      <t xml:space="preserve">  U.S. Department of Transportation, National Highway Traffic Safety Administration, National Center for Statistics and Analysis, Fatality Analysis Reporting System (FARS) Database, personal communication, Sept. 11, 2000.</t>
    </r>
  </si>
  <si>
    <t>Occupant and Non-Motorist Fatalities in Crashes by Number of Vehicles and Alcohol Involvement (AI)</t>
  </si>
  <si>
    <r>
      <t>NOTE:</t>
    </r>
    <r>
      <rPr>
        <sz val="8"/>
        <rFont val="Arial"/>
        <family val="2"/>
      </rPr>
      <t xml:space="preserve"> AI pertains to any driver, pedestrian, or pedalcyclist involved in the accident.  Alcohol results are determined from positive blood alcohol concentration tests and police-reported alcohol involvement and are adjusted by the U.S. Department of Transportation, National Highway Traffic Safety Administration.  AI numbers may not equal totals due to rounding.</t>
    </r>
  </si>
  <si>
    <t>Table 2-20</t>
  </si>
  <si>
    <r>
      <t xml:space="preserve">KEY: </t>
    </r>
    <r>
      <rPr>
        <sz val="8"/>
        <rFont val="Arial"/>
        <family val="2"/>
      </rPr>
      <t>AI = Alcohol involvement; Fatal = Fatalities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</si>
</sst>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&quot;$&quot;#,##0\ ;\(&quot;$&quot;#,##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43">
    <xf numFmtId="0" fontId="0" fillId="0" borderId="0" xfId="0" applyAlignment="1">
      <alignment/>
    </xf>
    <xf numFmtId="0" fontId="14" fillId="0" borderId="0" xfId="45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14" fillId="4" borderId="0" xfId="45" applyFont="1" applyFill="1" applyBorder="1" applyAlignment="1">
      <alignment horizontal="left"/>
      <protection/>
    </xf>
    <xf numFmtId="165" fontId="14" fillId="4" borderId="0" xfId="45" applyNumberFormat="1" applyFont="1" applyFill="1" applyBorder="1" applyAlignment="1">
      <alignment horizontal="left"/>
      <protection/>
    </xf>
    <xf numFmtId="0" fontId="8" fillId="4" borderId="5" xfId="45" applyFont="1" applyFill="1" applyBorder="1" applyAlignment="1">
      <alignment horizontal="left"/>
      <protection/>
    </xf>
    <xf numFmtId="165" fontId="0" fillId="4" borderId="5" xfId="0" applyNumberFormat="1" applyFont="1" applyFill="1" applyBorder="1" applyAlignment="1">
      <alignment/>
    </xf>
    <xf numFmtId="0" fontId="1" fillId="4" borderId="6" xfId="27" applyFont="1" applyFill="1" applyBorder="1" applyAlignment="1">
      <alignment horizontal="center"/>
      <protection/>
    </xf>
    <xf numFmtId="1" fontId="1" fillId="4" borderId="0" xfId="27" applyNumberFormat="1" applyFont="1" applyFill="1" applyBorder="1" applyAlignment="1">
      <alignment horizontal="right"/>
      <protection/>
    </xf>
    <xf numFmtId="0" fontId="1" fillId="4" borderId="7" xfId="27" applyFont="1" applyFill="1" applyBorder="1" applyAlignment="1">
      <alignment horizontal="center"/>
      <protection/>
    </xf>
    <xf numFmtId="0" fontId="1" fillId="4" borderId="0" xfId="27" applyFont="1" applyFill="1" applyBorder="1" applyAlignment="1">
      <alignment horizontal="center"/>
      <protection/>
    </xf>
    <xf numFmtId="0" fontId="1" fillId="4" borderId="0" xfId="27" applyFont="1" applyFill="1" applyBorder="1" applyAlignment="1">
      <alignment horizontal="left"/>
      <protection/>
    </xf>
    <xf numFmtId="3" fontId="1" fillId="4" borderId="0" xfId="27" applyNumberFormat="1" applyFont="1" applyFill="1" applyBorder="1" applyAlignment="1">
      <alignment horizontal="right"/>
      <protection/>
    </xf>
    <xf numFmtId="0" fontId="0" fillId="4" borderId="0" xfId="27" applyFont="1" applyFill="1" applyBorder="1" applyAlignment="1">
      <alignment/>
      <protection/>
    </xf>
    <xf numFmtId="3" fontId="0" fillId="4" borderId="0" xfId="27" applyNumberFormat="1" applyFont="1" applyFill="1" applyBorder="1" applyAlignment="1">
      <alignment horizontal="right"/>
      <protection/>
    </xf>
    <xf numFmtId="0" fontId="0" fillId="4" borderId="0" xfId="27" applyFont="1" applyFill="1" applyBorder="1" applyAlignment="1">
      <alignment horizontal="left"/>
      <protection/>
    </xf>
    <xf numFmtId="3" fontId="15" fillId="4" borderId="0" xfId="27" applyNumberFormat="1" applyFont="1" applyFill="1" applyBorder="1" applyAlignment="1">
      <alignment horizontal="right"/>
      <protection/>
    </xf>
    <xf numFmtId="0" fontId="0" fillId="4" borderId="0" xfId="27" applyFont="1" applyFill="1" applyBorder="1" applyAlignment="1">
      <alignment horizontal="left" indent="1"/>
      <protection/>
    </xf>
    <xf numFmtId="0" fontId="1" fillId="4" borderId="5" xfId="27" applyFont="1" applyFill="1" applyBorder="1" applyAlignment="1">
      <alignment horizontal="left"/>
      <protection/>
    </xf>
    <xf numFmtId="3" fontId="1" fillId="4" borderId="5" xfId="27" applyNumberFormat="1" applyFont="1" applyFill="1" applyBorder="1" applyAlignment="1">
      <alignment horizontal="right"/>
      <protection/>
    </xf>
    <xf numFmtId="49" fontId="17" fillId="4" borderId="0" xfId="0" applyNumberFormat="1" applyFont="1" applyFill="1" applyAlignment="1">
      <alignment horizontal="left"/>
    </xf>
    <xf numFmtId="49" fontId="16" fillId="4" borderId="0" xfId="0" applyNumberFormat="1" applyFont="1" applyFill="1" applyAlignment="1">
      <alignment horizontal="left"/>
    </xf>
    <xf numFmtId="0" fontId="17" fillId="4" borderId="0" xfId="27" applyFont="1" applyFill="1" applyBorder="1" applyAlignment="1">
      <alignment horizontal="left"/>
      <protection/>
    </xf>
    <xf numFmtId="1" fontId="1" fillId="4" borderId="0" xfId="27" applyNumberFormat="1" applyFont="1" applyFill="1" applyBorder="1" applyAlignment="1">
      <alignment horizontal="center"/>
      <protection/>
    </xf>
    <xf numFmtId="49" fontId="17" fillId="4" borderId="0" xfId="0" applyNumberFormat="1" applyFont="1" applyFill="1" applyAlignment="1">
      <alignment horizontal="left" wrapText="1"/>
    </xf>
    <xf numFmtId="49" fontId="17" fillId="4" borderId="6" xfId="0" applyNumberFormat="1" applyFont="1" applyFill="1" applyBorder="1" applyAlignment="1">
      <alignment horizontal="left" wrapText="1"/>
    </xf>
    <xf numFmtId="49" fontId="17" fillId="4" borderId="0" xfId="0" applyNumberFormat="1" applyFont="1" applyFill="1" applyBorder="1" applyAlignment="1">
      <alignment horizontal="left" wrapText="1"/>
    </xf>
    <xf numFmtId="0" fontId="17" fillId="4" borderId="6" xfId="0" applyNumberFormat="1" applyFont="1" applyFill="1" applyBorder="1" applyAlignment="1">
      <alignment wrapText="1"/>
    </xf>
    <xf numFmtId="1" fontId="1" fillId="4" borderId="8" xfId="27" applyNumberFormat="1" applyFont="1" applyFill="1" applyBorder="1" applyAlignment="1">
      <alignment horizontal="right"/>
      <protection/>
    </xf>
    <xf numFmtId="1" fontId="1" fillId="4" borderId="7" xfId="27" applyNumberFormat="1" applyFont="1" applyFill="1" applyBorder="1" applyAlignment="1">
      <alignment horizontal="right"/>
      <protection/>
    </xf>
    <xf numFmtId="0" fontId="17" fillId="4" borderId="0" xfId="0" applyNumberFormat="1" applyFont="1" applyFill="1" applyBorder="1" applyAlignment="1">
      <alignment wrapText="1"/>
    </xf>
    <xf numFmtId="1" fontId="1" fillId="4" borderId="9" xfId="27" applyNumberFormat="1" applyFont="1" applyFill="1" applyBorder="1" applyAlignment="1">
      <alignment horizontal="center"/>
      <protection/>
    </xf>
    <xf numFmtId="1" fontId="1" fillId="4" borderId="6" xfId="27" applyNumberFormat="1" applyFont="1" applyFill="1" applyBorder="1" applyAlignment="1">
      <alignment horizontal="center"/>
      <protection/>
    </xf>
    <xf numFmtId="0" fontId="17" fillId="4" borderId="6" xfId="0" applyNumberFormat="1" applyFont="1" applyFill="1" applyBorder="1" applyAlignment="1">
      <alignment wrapText="1"/>
    </xf>
    <xf numFmtId="0" fontId="17" fillId="4" borderId="0" xfId="0" applyNumberFormat="1" applyFont="1" applyFill="1" applyBorder="1" applyAlignment="1">
      <alignment wrapText="1"/>
    </xf>
    <xf numFmtId="49" fontId="17" fillId="4" borderId="0" xfId="0" applyNumberFormat="1" applyFont="1" applyFill="1" applyAlignment="1">
      <alignment horizontal="left"/>
    </xf>
    <xf numFmtId="0" fontId="17" fillId="4" borderId="0" xfId="27" applyFont="1" applyFill="1" applyBorder="1" applyAlignment="1">
      <alignment horizontal="left"/>
      <protection/>
    </xf>
    <xf numFmtId="49" fontId="17" fillId="4" borderId="0" xfId="0" applyNumberFormat="1" applyFont="1" applyFill="1" applyAlignment="1">
      <alignment horizontal="left" wrapText="1"/>
    </xf>
  </cellXfs>
  <cellStyles count="3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Followed Hyperlink" xfId="24"/>
    <cellStyle name="Heading 1" xfId="25"/>
    <cellStyle name="Heading 2" xfId="26"/>
    <cellStyle name="Hed Side" xfId="27"/>
    <cellStyle name="Hed Side bold" xfId="28"/>
    <cellStyle name="Hed Side Regular" xfId="29"/>
    <cellStyle name="Hed Side_1-43A" xfId="30"/>
    <cellStyle name="Hed Top" xfId="31"/>
    <cellStyle name="Hyperlink" xfId="32"/>
    <cellStyle name="Percent" xfId="33"/>
    <cellStyle name="Source Hed" xfId="34"/>
    <cellStyle name="Source Superscript" xfId="35"/>
    <cellStyle name="Source Text" xfId="36"/>
    <cellStyle name="Superscript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Total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59"/>
  <sheetViews>
    <sheetView tabSelected="1" workbookViewId="0" topLeftCell="A8">
      <selection activeCell="C5" sqref="C5"/>
    </sheetView>
  </sheetViews>
  <sheetFormatPr defaultColWidth="9.140625" defaultRowHeight="12.75"/>
  <cols>
    <col min="1" max="1" width="30.8515625" style="2" customWidth="1"/>
    <col min="2" max="3" width="6.7109375" style="7" customWidth="1"/>
    <col min="4" max="4" width="1.7109375" style="7" customWidth="1"/>
    <col min="5" max="6" width="6.7109375" style="7" customWidth="1"/>
    <col min="7" max="7" width="1.7109375" style="7" customWidth="1"/>
    <col min="8" max="9" width="6.7109375" style="7" customWidth="1"/>
    <col min="10" max="10" width="1.7109375" style="7" customWidth="1"/>
    <col min="11" max="12" width="6.7109375" style="7" customWidth="1"/>
    <col min="13" max="13" width="1.7109375" style="7" customWidth="1"/>
    <col min="14" max="15" width="6.7109375" style="7" customWidth="1"/>
    <col min="16" max="16" width="1.7109375" style="7" customWidth="1"/>
    <col min="17" max="18" width="6.7109375" style="7" customWidth="1"/>
    <col min="19" max="16384" width="9.140625" style="2" customWidth="1"/>
  </cols>
  <sheetData>
    <row r="1" spans="1:18" s="1" customFormat="1" ht="18">
      <c r="A1" s="8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6.5" thickBot="1">
      <c r="A2" s="10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2.75">
      <c r="A3" s="12"/>
      <c r="B3" s="36">
        <v>1985</v>
      </c>
      <c r="C3" s="36"/>
      <c r="D3" s="28"/>
      <c r="E3" s="36">
        <v>1990</v>
      </c>
      <c r="F3" s="36"/>
      <c r="G3" s="28"/>
      <c r="H3" s="36">
        <v>1991</v>
      </c>
      <c r="I3" s="36"/>
      <c r="J3" s="28"/>
      <c r="K3" s="36">
        <v>1992</v>
      </c>
      <c r="L3" s="36"/>
      <c r="M3" s="28"/>
      <c r="N3" s="36">
        <v>1993</v>
      </c>
      <c r="O3" s="36"/>
      <c r="P3" s="28"/>
      <c r="Q3" s="36">
        <v>1994</v>
      </c>
      <c r="R3" s="36"/>
    </row>
    <row r="4" spans="1:18" ht="12.75">
      <c r="A4" s="14"/>
      <c r="B4" s="33" t="s">
        <v>10</v>
      </c>
      <c r="C4" s="33" t="s">
        <v>9</v>
      </c>
      <c r="D4" s="34"/>
      <c r="E4" s="33" t="s">
        <v>10</v>
      </c>
      <c r="F4" s="33" t="s">
        <v>9</v>
      </c>
      <c r="G4" s="34"/>
      <c r="H4" s="33" t="s">
        <v>10</v>
      </c>
      <c r="I4" s="33" t="s">
        <v>9</v>
      </c>
      <c r="J4" s="34"/>
      <c r="K4" s="33" t="s">
        <v>10</v>
      </c>
      <c r="L4" s="33" t="s">
        <v>9</v>
      </c>
      <c r="M4" s="34"/>
      <c r="N4" s="33" t="s">
        <v>10</v>
      </c>
      <c r="O4" s="33" t="s">
        <v>9</v>
      </c>
      <c r="P4" s="34"/>
      <c r="Q4" s="33" t="s">
        <v>10</v>
      </c>
      <c r="R4" s="33" t="s">
        <v>9</v>
      </c>
    </row>
    <row r="5" spans="1:18" ht="12.75">
      <c r="A5" s="15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2.75">
      <c r="A6" s="16" t="s">
        <v>5</v>
      </c>
      <c r="B6" s="17">
        <f>SUM(B8,B13)</f>
        <v>43825</v>
      </c>
      <c r="C6" s="17">
        <f>SUM(C8,C13)</f>
        <v>22715</v>
      </c>
      <c r="D6" s="17"/>
      <c r="E6" s="17">
        <f>SUM(E8,E13)</f>
        <v>44599</v>
      </c>
      <c r="F6" s="17">
        <f>SUM(F8,F13)</f>
        <v>22085</v>
      </c>
      <c r="G6" s="17"/>
      <c r="H6" s="17">
        <f>SUM(H8,H13)</f>
        <v>41508</v>
      </c>
      <c r="I6" s="17">
        <f>SUM(I8,I13)</f>
        <v>19887</v>
      </c>
      <c r="J6" s="17"/>
      <c r="K6" s="17">
        <f>SUM(K8,K13)</f>
        <v>39250</v>
      </c>
      <c r="L6" s="17">
        <f>SUM(L8,L13)</f>
        <v>17859</v>
      </c>
      <c r="M6" s="17"/>
      <c r="N6" s="17">
        <f>SUM(N8,N13)</f>
        <v>40150</v>
      </c>
      <c r="O6" s="17">
        <f>SUM(O8,O13)</f>
        <v>17473</v>
      </c>
      <c r="P6" s="17"/>
      <c r="Q6" s="17">
        <f>SUM(Q8,Q13)</f>
        <v>40716</v>
      </c>
      <c r="R6" s="17">
        <f>SUM(R8,R13)</f>
        <v>16580</v>
      </c>
    </row>
    <row r="7" spans="1:18" ht="12.75">
      <c r="A7" s="1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2.75">
      <c r="A8" s="16" t="s">
        <v>6</v>
      </c>
      <c r="B8" s="17">
        <v>36043</v>
      </c>
      <c r="C8" s="17">
        <v>18791</v>
      </c>
      <c r="D8" s="17"/>
      <c r="E8" s="17">
        <v>37134</v>
      </c>
      <c r="F8" s="17">
        <v>18442</v>
      </c>
      <c r="G8" s="17"/>
      <c r="H8" s="17">
        <v>34740</v>
      </c>
      <c r="I8" s="17">
        <v>16588</v>
      </c>
      <c r="J8" s="17"/>
      <c r="K8" s="17">
        <v>32880</v>
      </c>
      <c r="L8" s="17">
        <v>14814</v>
      </c>
      <c r="M8" s="17"/>
      <c r="N8" s="17">
        <v>33574</v>
      </c>
      <c r="O8" s="17">
        <v>14404</v>
      </c>
      <c r="P8" s="17"/>
      <c r="Q8" s="17">
        <v>34318</v>
      </c>
      <c r="R8" s="17">
        <v>13746</v>
      </c>
    </row>
    <row r="9" spans="1:18" ht="12.75">
      <c r="A9" s="18" t="s">
        <v>0</v>
      </c>
      <c r="B9" s="19">
        <v>17130</v>
      </c>
      <c r="C9" s="19">
        <v>10706</v>
      </c>
      <c r="D9" s="19"/>
      <c r="E9" s="19">
        <v>18159</v>
      </c>
      <c r="F9" s="19">
        <v>11000</v>
      </c>
      <c r="G9" s="19"/>
      <c r="H9" s="19">
        <v>17280</v>
      </c>
      <c r="I9" s="19">
        <v>10086</v>
      </c>
      <c r="J9" s="19"/>
      <c r="K9" s="19">
        <v>15958</v>
      </c>
      <c r="L9" s="19">
        <v>8844</v>
      </c>
      <c r="M9" s="19"/>
      <c r="N9" s="19">
        <v>15932</v>
      </c>
      <c r="O9" s="19">
        <v>8564</v>
      </c>
      <c r="P9" s="19"/>
      <c r="Q9" s="19">
        <f>11199+4798</f>
        <v>15997</v>
      </c>
      <c r="R9" s="19">
        <v>8084</v>
      </c>
    </row>
    <row r="10" spans="1:18" ht="12.75">
      <c r="A10" s="18" t="s">
        <v>1</v>
      </c>
      <c r="B10" s="19">
        <v>16467</v>
      </c>
      <c r="C10" s="19">
        <v>7065</v>
      </c>
      <c r="D10" s="19"/>
      <c r="E10" s="19">
        <v>16262</v>
      </c>
      <c r="F10" s="19">
        <v>6429</v>
      </c>
      <c r="G10" s="19"/>
      <c r="H10" s="19">
        <v>15025</v>
      </c>
      <c r="I10" s="19">
        <v>5674</v>
      </c>
      <c r="J10" s="19"/>
      <c r="K10" s="19">
        <v>14449</v>
      </c>
      <c r="L10" s="19">
        <v>5116</v>
      </c>
      <c r="M10" s="19"/>
      <c r="N10" s="19">
        <v>15161</v>
      </c>
      <c r="O10" s="19">
        <v>4998</v>
      </c>
      <c r="P10" s="19"/>
      <c r="Q10" s="19">
        <f>10733+4931</f>
        <v>15664</v>
      </c>
      <c r="R10" s="19">
        <v>4889</v>
      </c>
    </row>
    <row r="11" spans="1:18" ht="12.75">
      <c r="A11" s="18" t="s">
        <v>4</v>
      </c>
      <c r="B11" s="19">
        <v>2446</v>
      </c>
      <c r="C11" s="19">
        <v>1021</v>
      </c>
      <c r="D11" s="19"/>
      <c r="E11" s="19">
        <v>2713</v>
      </c>
      <c r="F11" s="19">
        <v>1013</v>
      </c>
      <c r="G11" s="19"/>
      <c r="H11" s="19">
        <v>2435</v>
      </c>
      <c r="I11" s="19">
        <v>828</v>
      </c>
      <c r="J11" s="19"/>
      <c r="K11" s="19">
        <v>2473</v>
      </c>
      <c r="L11" s="19">
        <v>854</v>
      </c>
      <c r="M11" s="19"/>
      <c r="N11" s="19">
        <v>2481</v>
      </c>
      <c r="O11" s="19">
        <v>842</v>
      </c>
      <c r="P11" s="19"/>
      <c r="Q11" s="19">
        <f>23691+10627-Q10-Q9</f>
        <v>2657</v>
      </c>
      <c r="R11" s="19">
        <v>773</v>
      </c>
    </row>
    <row r="12" spans="1:18" ht="12.75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2.75">
      <c r="A13" s="16" t="s">
        <v>7</v>
      </c>
      <c r="B13" s="17">
        <f>B14+B17+B20</f>
        <v>7782</v>
      </c>
      <c r="C13" s="17">
        <f>C14+C17+C20</f>
        <v>3924</v>
      </c>
      <c r="D13" s="17"/>
      <c r="E13" s="17">
        <f>E14+E17+E20</f>
        <v>7465</v>
      </c>
      <c r="F13" s="17">
        <f>F14+F17+F20</f>
        <v>3643</v>
      </c>
      <c r="G13" s="17"/>
      <c r="H13" s="17">
        <f>H14+H17+H20</f>
        <v>6768</v>
      </c>
      <c r="I13" s="17">
        <f>I14+I17+I20</f>
        <v>3299</v>
      </c>
      <c r="J13" s="17"/>
      <c r="K13" s="17">
        <f>K14+K17+K20</f>
        <v>6370</v>
      </c>
      <c r="L13" s="17">
        <f>L14+L17+L20</f>
        <v>3045</v>
      </c>
      <c r="M13" s="17"/>
      <c r="N13" s="17">
        <f>N14+N17+N20</f>
        <v>6576</v>
      </c>
      <c r="O13" s="17">
        <f>O14+O17+O20</f>
        <v>3069</v>
      </c>
      <c r="P13" s="17"/>
      <c r="Q13" s="17">
        <f>Q14+Q17+Q20</f>
        <v>6398</v>
      </c>
      <c r="R13" s="17">
        <f>R14+R17+R20</f>
        <v>2834</v>
      </c>
    </row>
    <row r="14" spans="1:18" ht="12.75">
      <c r="A14" s="16" t="s">
        <v>3</v>
      </c>
      <c r="B14" s="17">
        <v>6808</v>
      </c>
      <c r="C14" s="17">
        <v>3584</v>
      </c>
      <c r="D14" s="17"/>
      <c r="E14" s="17">
        <v>6482</v>
      </c>
      <c r="F14" s="17">
        <v>3258</v>
      </c>
      <c r="G14" s="17"/>
      <c r="H14" s="17">
        <v>5801</v>
      </c>
      <c r="I14" s="17">
        <v>2933</v>
      </c>
      <c r="J14" s="17"/>
      <c r="K14" s="17">
        <v>5549</v>
      </c>
      <c r="L14" s="17">
        <v>2756</v>
      </c>
      <c r="M14" s="17"/>
      <c r="N14" s="17">
        <v>5649</v>
      </c>
      <c r="O14" s="17">
        <v>2741</v>
      </c>
      <c r="P14" s="17"/>
      <c r="Q14" s="17">
        <v>5489</v>
      </c>
      <c r="R14" s="17">
        <v>2541</v>
      </c>
    </row>
    <row r="15" spans="1:18" ht="12.75">
      <c r="A15" s="22" t="s">
        <v>0</v>
      </c>
      <c r="B15" s="19">
        <v>6342</v>
      </c>
      <c r="C15" s="19">
        <v>3297</v>
      </c>
      <c r="D15" s="19"/>
      <c r="E15" s="19">
        <v>5990</v>
      </c>
      <c r="F15" s="19">
        <v>2971</v>
      </c>
      <c r="G15" s="19"/>
      <c r="H15" s="19">
        <v>5302</v>
      </c>
      <c r="I15" s="19">
        <v>2643</v>
      </c>
      <c r="J15" s="19"/>
      <c r="K15" s="19">
        <v>5099</v>
      </c>
      <c r="L15" s="19">
        <v>2494</v>
      </c>
      <c r="M15" s="19"/>
      <c r="N15" s="19">
        <v>5180</v>
      </c>
      <c r="O15" s="19">
        <v>2477</v>
      </c>
      <c r="P15" s="19"/>
      <c r="Q15" s="19">
        <v>5027</v>
      </c>
      <c r="R15" s="19">
        <v>2286</v>
      </c>
    </row>
    <row r="16" spans="1:18" ht="12.75">
      <c r="A16" s="22" t="s">
        <v>2</v>
      </c>
      <c r="B16" s="19">
        <v>466</v>
      </c>
      <c r="C16" s="19">
        <v>287</v>
      </c>
      <c r="D16" s="19"/>
      <c r="E16" s="19">
        <v>492</v>
      </c>
      <c r="F16" s="19">
        <v>287</v>
      </c>
      <c r="G16" s="19"/>
      <c r="H16" s="19">
        <v>499</v>
      </c>
      <c r="I16" s="19">
        <v>290</v>
      </c>
      <c r="J16" s="19"/>
      <c r="K16" s="19">
        <v>450</v>
      </c>
      <c r="L16" s="19">
        <v>261</v>
      </c>
      <c r="M16" s="19"/>
      <c r="N16" s="19">
        <v>469</v>
      </c>
      <c r="O16" s="19">
        <v>263</v>
      </c>
      <c r="P16" s="19"/>
      <c r="Q16" s="19">
        <v>462</v>
      </c>
      <c r="R16" s="19">
        <v>254</v>
      </c>
    </row>
    <row r="17" spans="1:18" ht="12.75">
      <c r="A17" s="16" t="s">
        <v>8</v>
      </c>
      <c r="B17" s="17">
        <v>890</v>
      </c>
      <c r="C17" s="17">
        <v>303</v>
      </c>
      <c r="D17" s="17"/>
      <c r="E17" s="17">
        <v>859</v>
      </c>
      <c r="F17" s="17">
        <v>332</v>
      </c>
      <c r="G17" s="17"/>
      <c r="H17" s="17">
        <v>843</v>
      </c>
      <c r="I17" s="17">
        <v>319</v>
      </c>
      <c r="J17" s="17"/>
      <c r="K17" s="17">
        <v>723</v>
      </c>
      <c r="L17" s="17">
        <v>250</v>
      </c>
      <c r="M17" s="17"/>
      <c r="N17" s="17">
        <v>816</v>
      </c>
      <c r="O17" s="17">
        <v>295</v>
      </c>
      <c r="P17" s="17"/>
      <c r="Q17" s="17">
        <v>802</v>
      </c>
      <c r="R17" s="17">
        <v>266</v>
      </c>
    </row>
    <row r="18" spans="1:18" ht="12.75">
      <c r="A18" s="22" t="s">
        <v>0</v>
      </c>
      <c r="B18" s="19">
        <v>864</v>
      </c>
      <c r="C18" s="19">
        <v>291</v>
      </c>
      <c r="D18" s="19"/>
      <c r="E18" s="19">
        <v>832</v>
      </c>
      <c r="F18" s="19">
        <v>319</v>
      </c>
      <c r="G18" s="19"/>
      <c r="H18" s="19">
        <v>815</v>
      </c>
      <c r="I18" s="19">
        <v>310</v>
      </c>
      <c r="J18" s="19"/>
      <c r="K18" s="19">
        <v>690</v>
      </c>
      <c r="L18" s="19">
        <v>234</v>
      </c>
      <c r="M18" s="19"/>
      <c r="N18" s="19">
        <v>792</v>
      </c>
      <c r="O18" s="19">
        <v>280</v>
      </c>
      <c r="P18" s="19"/>
      <c r="Q18" s="19">
        <v>781</v>
      </c>
      <c r="R18" s="19">
        <v>258</v>
      </c>
    </row>
    <row r="19" spans="1:18" ht="12.75">
      <c r="A19" s="22" t="s">
        <v>2</v>
      </c>
      <c r="B19" s="19">
        <v>26</v>
      </c>
      <c r="C19" s="19">
        <v>12</v>
      </c>
      <c r="D19" s="19"/>
      <c r="E19" s="19">
        <v>27</v>
      </c>
      <c r="F19" s="19">
        <v>13</v>
      </c>
      <c r="G19" s="19"/>
      <c r="H19" s="19">
        <v>28</v>
      </c>
      <c r="I19" s="19">
        <v>9</v>
      </c>
      <c r="J19" s="19"/>
      <c r="K19" s="19">
        <v>33</v>
      </c>
      <c r="L19" s="19">
        <v>15</v>
      </c>
      <c r="M19" s="19"/>
      <c r="N19" s="19">
        <v>24</v>
      </c>
      <c r="O19" s="19">
        <v>16</v>
      </c>
      <c r="P19" s="19"/>
      <c r="Q19" s="19">
        <v>21</v>
      </c>
      <c r="R19" s="19">
        <v>8</v>
      </c>
    </row>
    <row r="20" spans="1:18" ht="13.5" thickBot="1">
      <c r="A20" s="23" t="s">
        <v>11</v>
      </c>
      <c r="B20" s="24">
        <v>84</v>
      </c>
      <c r="C20" s="24">
        <v>37</v>
      </c>
      <c r="D20" s="24"/>
      <c r="E20" s="24">
        <v>124</v>
      </c>
      <c r="F20" s="24">
        <v>53</v>
      </c>
      <c r="G20" s="24"/>
      <c r="H20" s="24">
        <v>124</v>
      </c>
      <c r="I20" s="24">
        <v>47</v>
      </c>
      <c r="J20" s="24"/>
      <c r="K20" s="24">
        <v>98</v>
      </c>
      <c r="L20" s="24">
        <v>39</v>
      </c>
      <c r="M20" s="24"/>
      <c r="N20" s="24">
        <v>111</v>
      </c>
      <c r="O20" s="24">
        <v>33</v>
      </c>
      <c r="P20" s="24"/>
      <c r="Q20" s="24">
        <v>107</v>
      </c>
      <c r="R20" s="24">
        <v>27</v>
      </c>
    </row>
    <row r="21" spans="1:223" ht="12.75">
      <c r="A21" s="12"/>
      <c r="B21" s="36">
        <v>1995</v>
      </c>
      <c r="C21" s="36"/>
      <c r="D21" s="13"/>
      <c r="E21" s="36">
        <v>1996</v>
      </c>
      <c r="F21" s="36"/>
      <c r="G21" s="13"/>
      <c r="H21" s="36">
        <v>1997</v>
      </c>
      <c r="I21" s="36"/>
      <c r="J21" s="13"/>
      <c r="K21" s="36">
        <v>1998</v>
      </c>
      <c r="L21" s="36"/>
      <c r="M21" s="13"/>
      <c r="N21" s="36">
        <v>1999</v>
      </c>
      <c r="O21" s="36"/>
      <c r="P21" s="13"/>
      <c r="Q21" s="37"/>
      <c r="R21" s="3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</row>
    <row r="22" spans="1:223" ht="12.75">
      <c r="A22" s="14"/>
      <c r="B22" s="33" t="s">
        <v>10</v>
      </c>
      <c r="C22" s="33" t="s">
        <v>9</v>
      </c>
      <c r="D22" s="34"/>
      <c r="E22" s="33" t="s">
        <v>10</v>
      </c>
      <c r="F22" s="33" t="s">
        <v>9</v>
      </c>
      <c r="G22" s="34"/>
      <c r="H22" s="33" t="s">
        <v>10</v>
      </c>
      <c r="I22" s="33" t="s">
        <v>9</v>
      </c>
      <c r="J22" s="34"/>
      <c r="K22" s="33" t="s">
        <v>10</v>
      </c>
      <c r="L22" s="33" t="s">
        <v>9</v>
      </c>
      <c r="M22" s="34"/>
      <c r="N22" s="33" t="s">
        <v>10</v>
      </c>
      <c r="O22" s="33" t="s">
        <v>9</v>
      </c>
      <c r="P22" s="13"/>
      <c r="Q22" s="13"/>
      <c r="R22" s="1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</row>
    <row r="23" spans="1:223" ht="3.75" customHeight="1">
      <c r="A23" s="1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</row>
    <row r="24" spans="1:223" ht="12.75">
      <c r="A24" s="16" t="s">
        <v>5</v>
      </c>
      <c r="B24" s="17">
        <f>SUM(B26,B31)</f>
        <v>41817</v>
      </c>
      <c r="C24" s="17">
        <f>SUM(C26,C31)</f>
        <v>17247</v>
      </c>
      <c r="D24" s="17"/>
      <c r="E24" s="17">
        <f>SUM(E26,E31)</f>
        <v>42065</v>
      </c>
      <c r="F24" s="17">
        <f>SUM(F26,F31)</f>
        <v>17217</v>
      </c>
      <c r="G24" s="17"/>
      <c r="H24" s="17">
        <f>SUM(H26,H31)</f>
        <v>42013</v>
      </c>
      <c r="I24" s="17">
        <f>SUM(I26,I31)</f>
        <v>16190</v>
      </c>
      <c r="J24" s="17"/>
      <c r="K24" s="17">
        <f>SUM(K26,K31)</f>
        <v>41501</v>
      </c>
      <c r="L24" s="17">
        <v>16020</v>
      </c>
      <c r="M24" s="17"/>
      <c r="N24" s="17">
        <f>SUM(N26,N31)</f>
        <v>41611</v>
      </c>
      <c r="O24" s="17">
        <v>15786</v>
      </c>
      <c r="P24" s="17"/>
      <c r="Q24" s="17"/>
      <c r="R24" s="17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</row>
    <row r="25" spans="1:223" ht="12.75">
      <c r="A25" s="1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</row>
    <row r="26" spans="1:18" ht="12.75">
      <c r="A26" s="16" t="s">
        <v>6</v>
      </c>
      <c r="B26" s="17">
        <v>35291</v>
      </c>
      <c r="C26" s="17">
        <v>14280</v>
      </c>
      <c r="D26" s="17"/>
      <c r="E26" s="17">
        <v>35695</v>
      </c>
      <c r="F26" s="17">
        <v>14264</v>
      </c>
      <c r="G26" s="17"/>
      <c r="H26" s="17">
        <v>35725</v>
      </c>
      <c r="I26" s="17">
        <v>13483</v>
      </c>
      <c r="J26" s="17"/>
      <c r="K26" s="17">
        <v>35382</v>
      </c>
      <c r="L26" s="17">
        <v>13281</v>
      </c>
      <c r="M26" s="17"/>
      <c r="N26" s="17">
        <v>35806</v>
      </c>
      <c r="O26" s="17">
        <v>13145</v>
      </c>
      <c r="P26" s="17"/>
      <c r="Q26" s="17"/>
      <c r="R26" s="17"/>
    </row>
    <row r="27" spans="1:18" ht="12.75">
      <c r="A27" s="18" t="s">
        <v>0</v>
      </c>
      <c r="B27" s="19">
        <f>11708+5024</f>
        <v>16732</v>
      </c>
      <c r="C27" s="19">
        <v>8643</v>
      </c>
      <c r="D27" s="19"/>
      <c r="E27" s="19">
        <f>11648+5075</f>
        <v>16723</v>
      </c>
      <c r="F27" s="19">
        <v>8572</v>
      </c>
      <c r="G27" s="19"/>
      <c r="H27" s="19">
        <f>11541+4988</f>
        <v>16529</v>
      </c>
      <c r="I27" s="19">
        <v>8032</v>
      </c>
      <c r="J27" s="19"/>
      <c r="K27" s="19">
        <f>11848+4818</f>
        <v>16666</v>
      </c>
      <c r="L27" s="19">
        <v>8153</v>
      </c>
      <c r="M27" s="19"/>
      <c r="N27" s="19">
        <v>17052</v>
      </c>
      <c r="O27" s="19">
        <v>8163</v>
      </c>
      <c r="P27" s="19"/>
      <c r="Q27" s="19"/>
      <c r="R27" s="19"/>
    </row>
    <row r="28" spans="1:18" ht="12.75">
      <c r="A28" s="18" t="s">
        <v>1</v>
      </c>
      <c r="B28" s="19">
        <f>10772+4972</f>
        <v>15744</v>
      </c>
      <c r="C28" s="19">
        <v>4794</v>
      </c>
      <c r="D28" s="19"/>
      <c r="E28" s="19">
        <f>10903+5032</f>
        <v>15935</v>
      </c>
      <c r="F28" s="19">
        <v>4813</v>
      </c>
      <c r="G28" s="19"/>
      <c r="H28" s="19">
        <f>11177+5041</f>
        <v>16218</v>
      </c>
      <c r="I28" s="19">
        <v>4637</v>
      </c>
      <c r="J28" s="19"/>
      <c r="K28" s="19">
        <f>10889+4853</f>
        <v>15742</v>
      </c>
      <c r="L28" s="19">
        <v>4363</v>
      </c>
      <c r="M28" s="19"/>
      <c r="N28" s="19">
        <v>15690</v>
      </c>
      <c r="O28" s="19">
        <v>4204</v>
      </c>
      <c r="P28" s="19"/>
      <c r="Q28" s="19"/>
      <c r="R28" s="19"/>
    </row>
    <row r="29" spans="1:18" ht="12.75">
      <c r="A29" s="18" t="s">
        <v>4</v>
      </c>
      <c r="B29" s="19">
        <f>24390+10901-B28-B27</f>
        <v>2815</v>
      </c>
      <c r="C29" s="19">
        <v>843</v>
      </c>
      <c r="D29" s="19"/>
      <c r="E29" s="19">
        <f>24534+11161-E28-E27</f>
        <v>3037</v>
      </c>
      <c r="F29" s="19">
        <v>878</v>
      </c>
      <c r="G29" s="19"/>
      <c r="H29" s="19">
        <f>24667+11058-H28-H27</f>
        <v>2978</v>
      </c>
      <c r="I29" s="19">
        <v>814</v>
      </c>
      <c r="J29" s="19"/>
      <c r="K29" s="19">
        <f>24743+10639-K28-K27</f>
        <v>2974</v>
      </c>
      <c r="L29" s="19">
        <v>766</v>
      </c>
      <c r="M29" s="19"/>
      <c r="N29" s="19">
        <v>3064</v>
      </c>
      <c r="O29" s="19">
        <v>778</v>
      </c>
      <c r="P29" s="19"/>
      <c r="Q29" s="19"/>
      <c r="R29" s="19"/>
    </row>
    <row r="30" spans="1:18" ht="14.25">
      <c r="A30" s="20"/>
      <c r="B30" s="19"/>
      <c r="C30" s="19"/>
      <c r="D30" s="19"/>
      <c r="E30" s="19"/>
      <c r="F30" s="19"/>
      <c r="G30" s="19"/>
      <c r="H30" s="19"/>
      <c r="I30" s="19"/>
      <c r="J30" s="19"/>
      <c r="K30" s="21"/>
      <c r="L30" s="19"/>
      <c r="M30" s="19"/>
      <c r="N30" s="21"/>
      <c r="O30" s="19"/>
      <c r="P30" s="19"/>
      <c r="Q30" s="21"/>
      <c r="R30" s="19"/>
    </row>
    <row r="31" spans="1:18" ht="12.75">
      <c r="A31" s="16" t="s">
        <v>7</v>
      </c>
      <c r="B31" s="17">
        <f>B32+B35+B38</f>
        <v>6526</v>
      </c>
      <c r="C31" s="17">
        <f>C32+C35+C38</f>
        <v>2967</v>
      </c>
      <c r="D31" s="17"/>
      <c r="E31" s="17">
        <f>E32+E35+E38</f>
        <v>6370</v>
      </c>
      <c r="F31" s="17">
        <f>F32+F35+F38</f>
        <v>2953</v>
      </c>
      <c r="G31" s="17"/>
      <c r="H31" s="17">
        <f>H32+H35+H38</f>
        <v>6288</v>
      </c>
      <c r="I31" s="17">
        <f>I32+I35+I38</f>
        <v>2707</v>
      </c>
      <c r="J31" s="17"/>
      <c r="K31" s="17">
        <f>K32+K35+K38</f>
        <v>6119</v>
      </c>
      <c r="L31" s="17">
        <f>L32+L35+L38</f>
        <v>2739</v>
      </c>
      <c r="M31" s="17"/>
      <c r="N31" s="17">
        <f>N32+N35+N38</f>
        <v>5805</v>
      </c>
      <c r="O31" s="17">
        <f>O32+O35+O38</f>
        <v>2642</v>
      </c>
      <c r="P31" s="17"/>
      <c r="Q31" s="17"/>
      <c r="R31" s="17"/>
    </row>
    <row r="32" spans="1:18" ht="12.75">
      <c r="A32" s="16" t="s">
        <v>3</v>
      </c>
      <c r="B32" s="17">
        <v>5584</v>
      </c>
      <c r="C32" s="17">
        <v>2627</v>
      </c>
      <c r="D32" s="17"/>
      <c r="E32" s="17">
        <v>5449</v>
      </c>
      <c r="F32" s="17">
        <v>2615</v>
      </c>
      <c r="G32" s="17"/>
      <c r="H32" s="17">
        <v>5321</v>
      </c>
      <c r="I32" s="17">
        <v>2384</v>
      </c>
      <c r="J32" s="17"/>
      <c r="K32" s="17">
        <v>5228</v>
      </c>
      <c r="L32" s="17">
        <v>2429</v>
      </c>
      <c r="M32" s="17"/>
      <c r="N32" s="17">
        <v>4906</v>
      </c>
      <c r="O32" s="17">
        <v>2325</v>
      </c>
      <c r="P32" s="17"/>
      <c r="Q32" s="17"/>
      <c r="R32" s="17"/>
    </row>
    <row r="33" spans="1:18" ht="12.75">
      <c r="A33" s="22" t="s">
        <v>0</v>
      </c>
      <c r="B33" s="19">
        <v>5111</v>
      </c>
      <c r="C33" s="19">
        <v>2395</v>
      </c>
      <c r="D33" s="19"/>
      <c r="E33" s="19">
        <v>5024</v>
      </c>
      <c r="F33" s="19">
        <v>2389</v>
      </c>
      <c r="G33" s="19"/>
      <c r="H33" s="19">
        <v>4876</v>
      </c>
      <c r="I33" s="19">
        <v>2151</v>
      </c>
      <c r="J33" s="19"/>
      <c r="K33" s="19">
        <v>4801</v>
      </c>
      <c r="L33" s="19">
        <v>2203</v>
      </c>
      <c r="M33" s="19"/>
      <c r="N33" s="19">
        <v>4488</v>
      </c>
      <c r="O33" s="19">
        <v>2090</v>
      </c>
      <c r="P33" s="19"/>
      <c r="Q33" s="19"/>
      <c r="R33" s="19"/>
    </row>
    <row r="34" spans="1:18" ht="12.75">
      <c r="A34" s="22" t="s">
        <v>2</v>
      </c>
      <c r="B34" s="19">
        <v>474</v>
      </c>
      <c r="C34" s="19">
        <v>232</v>
      </c>
      <c r="D34" s="19"/>
      <c r="E34" s="19">
        <v>425</v>
      </c>
      <c r="F34" s="19">
        <v>227</v>
      </c>
      <c r="G34" s="19"/>
      <c r="H34" s="19">
        <v>445</v>
      </c>
      <c r="I34" s="19">
        <v>233</v>
      </c>
      <c r="J34" s="19"/>
      <c r="K34" s="19">
        <v>427</v>
      </c>
      <c r="L34" s="19">
        <v>226</v>
      </c>
      <c r="M34" s="19"/>
      <c r="N34" s="19">
        <v>418</v>
      </c>
      <c r="O34" s="19">
        <v>235</v>
      </c>
      <c r="P34" s="19"/>
      <c r="Q34" s="19"/>
      <c r="R34" s="19"/>
    </row>
    <row r="35" spans="1:18" ht="12.75">
      <c r="A35" s="16" t="s">
        <v>8</v>
      </c>
      <c r="B35" s="17">
        <v>833</v>
      </c>
      <c r="C35" s="17">
        <v>303</v>
      </c>
      <c r="D35" s="17"/>
      <c r="E35" s="17">
        <v>765</v>
      </c>
      <c r="F35" s="17">
        <v>278</v>
      </c>
      <c r="G35" s="17"/>
      <c r="H35" s="17">
        <v>814</v>
      </c>
      <c r="I35" s="17">
        <v>268</v>
      </c>
      <c r="J35" s="17"/>
      <c r="K35" s="17">
        <v>760</v>
      </c>
      <c r="L35" s="17">
        <v>263</v>
      </c>
      <c r="M35" s="17"/>
      <c r="N35" s="17">
        <v>750</v>
      </c>
      <c r="O35" s="17">
        <v>286</v>
      </c>
      <c r="P35" s="17"/>
      <c r="Q35" s="17"/>
      <c r="R35" s="17"/>
    </row>
    <row r="36" spans="1:18" ht="12.75">
      <c r="A36" s="22" t="s">
        <v>0</v>
      </c>
      <c r="B36" s="19">
        <v>807</v>
      </c>
      <c r="C36" s="19">
        <v>292</v>
      </c>
      <c r="D36" s="19"/>
      <c r="E36" s="19">
        <v>739</v>
      </c>
      <c r="F36" s="19">
        <v>268</v>
      </c>
      <c r="G36" s="19"/>
      <c r="H36" s="19">
        <v>788</v>
      </c>
      <c r="I36" s="19">
        <v>259</v>
      </c>
      <c r="J36" s="19"/>
      <c r="K36" s="19">
        <v>736</v>
      </c>
      <c r="L36" s="19">
        <v>254</v>
      </c>
      <c r="M36" s="19"/>
      <c r="N36" s="19">
        <v>714</v>
      </c>
      <c r="O36" s="19">
        <v>267</v>
      </c>
      <c r="P36" s="19"/>
      <c r="Q36" s="19"/>
      <c r="R36" s="19"/>
    </row>
    <row r="37" spans="1:18" ht="12.75">
      <c r="A37" s="22" t="s">
        <v>2</v>
      </c>
      <c r="B37" s="19">
        <v>26</v>
      </c>
      <c r="C37" s="19">
        <v>11</v>
      </c>
      <c r="D37" s="19"/>
      <c r="E37" s="19">
        <v>26</v>
      </c>
      <c r="F37" s="19">
        <v>11</v>
      </c>
      <c r="G37" s="19"/>
      <c r="H37" s="19">
        <v>26</v>
      </c>
      <c r="I37" s="19">
        <v>8</v>
      </c>
      <c r="J37" s="19"/>
      <c r="K37" s="19">
        <v>24</v>
      </c>
      <c r="L37" s="19">
        <v>9</v>
      </c>
      <c r="M37" s="19"/>
      <c r="N37" s="19">
        <v>36</v>
      </c>
      <c r="O37" s="19">
        <v>19</v>
      </c>
      <c r="P37" s="19"/>
      <c r="Q37" s="19"/>
      <c r="R37" s="19"/>
    </row>
    <row r="38" spans="1:18" ht="13.5" thickBot="1">
      <c r="A38" s="23" t="s">
        <v>11</v>
      </c>
      <c r="B38" s="24">
        <v>109</v>
      </c>
      <c r="C38" s="24">
        <v>37</v>
      </c>
      <c r="D38" s="24"/>
      <c r="E38" s="24">
        <v>156</v>
      </c>
      <c r="F38" s="24">
        <v>60</v>
      </c>
      <c r="G38" s="24"/>
      <c r="H38" s="24">
        <v>153</v>
      </c>
      <c r="I38" s="24">
        <v>55</v>
      </c>
      <c r="J38" s="24"/>
      <c r="K38" s="24">
        <v>131</v>
      </c>
      <c r="L38" s="24">
        <v>47</v>
      </c>
      <c r="M38" s="24"/>
      <c r="N38" s="24">
        <v>149</v>
      </c>
      <c r="O38" s="24">
        <v>31</v>
      </c>
      <c r="P38" s="24"/>
      <c r="Q38" s="24"/>
      <c r="R38" s="24"/>
    </row>
    <row r="39" spans="1:18" ht="12.75" customHeight="1">
      <c r="A39" s="38" t="s">
        <v>14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2"/>
      <c r="N39" s="32"/>
      <c r="O39" s="30"/>
      <c r="P39" s="30"/>
      <c r="Q39" s="30"/>
      <c r="R39" s="30"/>
    </row>
    <row r="40" spans="1:18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5"/>
      <c r="N40" s="35"/>
      <c r="O40" s="31"/>
      <c r="P40" s="31"/>
      <c r="Q40" s="31"/>
      <c r="R40" s="31"/>
    </row>
    <row r="41" spans="1:18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5"/>
      <c r="N41" s="35"/>
      <c r="O41" s="31"/>
      <c r="P41" s="31"/>
      <c r="Q41" s="31"/>
      <c r="R41" s="31"/>
    </row>
    <row r="42" spans="1:18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29"/>
      <c r="N42" s="29"/>
      <c r="O42" s="29"/>
      <c r="P42" s="29"/>
      <c r="Q42" s="29"/>
      <c r="R42" s="29"/>
    </row>
    <row r="43" spans="1:18" ht="12.75">
      <c r="A43" s="40" t="s">
        <v>16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25"/>
      <c r="N43" s="25"/>
      <c r="O43" s="25"/>
      <c r="P43" s="25"/>
      <c r="Q43" s="25"/>
      <c r="R43" s="25"/>
    </row>
    <row r="44" spans="1:18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27"/>
      <c r="N44" s="27"/>
      <c r="O44" s="27"/>
      <c r="P44" s="27"/>
      <c r="Q44" s="27"/>
      <c r="R44" s="27"/>
    </row>
    <row r="45" spans="1:18" s="4" customFormat="1" ht="12.75" customHeight="1">
      <c r="A45" s="42" t="s">
        <v>12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29"/>
      <c r="N45" s="29"/>
      <c r="O45" s="25"/>
      <c r="P45" s="25"/>
      <c r="Q45" s="25"/>
      <c r="R45" s="25"/>
    </row>
    <row r="46" spans="1:18" s="5" customFormat="1" ht="11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29"/>
      <c r="N46" s="29"/>
      <c r="O46" s="26"/>
      <c r="P46" s="26"/>
      <c r="Q46" s="26"/>
      <c r="R46" s="26"/>
    </row>
    <row r="47" spans="2:18" s="4" customFormat="1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2:18" s="4" customFormat="1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2:18" s="4" customFormat="1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2:18" s="4" customFormat="1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2:18" s="4" customFormat="1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 s="4" customFormat="1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2:18" s="4" customFormat="1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2:18" s="4" customFormat="1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2:18" s="4" customFormat="1" ht="12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2:18" s="4" customFormat="1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2:18" s="4" customFormat="1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s="4" customFormat="1" ht="12.75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s="4" customFormat="1" ht="12.75">
      <c r="A59" s="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</sheetData>
  <mergeCells count="17">
    <mergeCell ref="A43:L43"/>
    <mergeCell ref="A44:L44"/>
    <mergeCell ref="A45:L46"/>
    <mergeCell ref="N3:O3"/>
    <mergeCell ref="E3:F3"/>
    <mergeCell ref="H3:I3"/>
    <mergeCell ref="K3:L3"/>
    <mergeCell ref="A42:L42"/>
    <mergeCell ref="Q3:R3"/>
    <mergeCell ref="Q21:R21"/>
    <mergeCell ref="A39:L41"/>
    <mergeCell ref="N21:O21"/>
    <mergeCell ref="K21:L21"/>
    <mergeCell ref="B21:C21"/>
    <mergeCell ref="E21:F21"/>
    <mergeCell ref="H21:I21"/>
    <mergeCell ref="B3:C3"/>
  </mergeCells>
  <printOptions/>
  <pageMargins left="0.9" right="1" top="1" bottom="1" header="0.5" footer="0.5"/>
  <pageSetup fitToHeight="1" fitToWidth="1" orientation="landscape" scale="77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tthomas</cp:lastModifiedBy>
  <cp:lastPrinted>2000-09-13T23:19:43Z</cp:lastPrinted>
  <dcterms:created xsi:type="dcterms:W3CDTF">1999-03-30T21:11:30Z</dcterms:created>
  <dcterms:modified xsi:type="dcterms:W3CDTF">2001-03-07T19:13:43Z</dcterms:modified>
  <cp:category/>
  <cp:version/>
  <cp:contentType/>
  <cp:contentStatus/>
</cp:coreProperties>
</file>