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9720" windowHeight="5835" activeTab="0"/>
  </bookViews>
  <sheets>
    <sheet name="2-40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{"'2-40'!$A$1:$K$50"}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tasks\nts2000\nts2000\HTML\Ch2_web\2-40.htm"</definedName>
    <definedName name="HTML_Title" hidden="1">"Table 2-40"</definedName>
    <definedName name="_xlnm.Print_Area" localSheetId="0">'2-40'!$A$1:$S$38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<sst xmlns="http://schemas.openxmlformats.org/spreadsheetml/2006/main" count="49" uniqueCount="37">
  <si>
    <t>Employee hours (millions)</t>
  </si>
  <si>
    <t>Table 2-40:  Fatalities and Injuries of On-Duty Railroad Employees</t>
  </si>
  <si>
    <t>1996</t>
  </si>
  <si>
    <t>1997</t>
  </si>
  <si>
    <t>1998</t>
  </si>
  <si>
    <t>1999</t>
  </si>
  <si>
    <r>
      <t>Train-miles (millions)</t>
    </r>
    <r>
      <rPr>
        <b/>
        <vertAlign val="superscript"/>
        <sz val="11"/>
        <rFont val="Arial Narrow"/>
        <family val="2"/>
      </rPr>
      <t>a,b</t>
    </r>
  </si>
  <si>
    <t>This table includes information for both freight and passenger railroad operations.</t>
  </si>
  <si>
    <t>NOTE</t>
  </si>
  <si>
    <t>SOURCES</t>
  </si>
  <si>
    <r>
      <t xml:space="preserve">1990-95: 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issues).</t>
    </r>
  </si>
  <si>
    <t>Grade-crossing accidents and incidents</t>
  </si>
  <si>
    <t>Train accidents and incidents only (grade-crossing excluded)</t>
  </si>
  <si>
    <t>Fatality rates per million employee hours</t>
  </si>
  <si>
    <t>All accidents/incidents</t>
  </si>
  <si>
    <t>Injury rates per million employee hours</t>
  </si>
  <si>
    <t>Fatality rates per million train-miles</t>
  </si>
  <si>
    <t>Injury rates per million train-miles</t>
  </si>
  <si>
    <t>All accidents / incidents</t>
  </si>
  <si>
    <t>2002</t>
  </si>
  <si>
    <r>
      <t>KEY:</t>
    </r>
    <r>
      <rPr>
        <sz val="9"/>
        <rFont val="Arial"/>
        <family val="2"/>
      </rPr>
      <t xml:space="preserve"> R = revised.</t>
    </r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</si>
  <si>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</si>
  <si>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</si>
  <si>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</si>
  <si>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</si>
  <si>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</si>
  <si>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</si>
  <si>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2000 </t>
  </si>
  <si>
    <t xml:space="preserve">2001 </t>
  </si>
  <si>
    <t>2003</t>
  </si>
  <si>
    <r>
      <t xml:space="preserve">1996-99:  Ibid.,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>(Washington, DC: annual issues), tables 1-3, 2-4, and 3-1.</t>
    </r>
  </si>
  <si>
    <t>Employee fatalities, total</t>
  </si>
  <si>
    <t>Employee injuries, total</t>
  </si>
  <si>
    <t>2004</t>
  </si>
  <si>
    <r>
      <t xml:space="preserve">b </t>
    </r>
    <r>
      <rPr>
        <sz val="9"/>
        <rFont val="Arial"/>
        <family val="2"/>
      </rPr>
      <t xml:space="preserve">A train-mile is the movement of a train (which can consist of many cars) the distance of 1 mile. A train-mile differs from a  vehicle-mile, which is the movement of 1 car (vehicle) the distance of 1 mile.  A 10-car (vehicle) train traveling 1 mile would be measured as 1 train-mile and 10 vehicle-miles. Caution should be used when comparing train-miles to vehicle-miles. </t>
    </r>
  </si>
  <si>
    <r>
      <t xml:space="preserve">a  </t>
    </r>
    <r>
      <rPr>
        <sz val="9"/>
        <rFont val="Arial"/>
        <family val="2"/>
      </rPr>
      <t>Train-miles in this table differ from train-miles in the vehicle-miles table in Chapter 1. Train-miles reported in Chapter 1 include only Class I rail (see glossary for definition), while this table includes Class I rail, Group II rail, and other rail.  In 2005, Group II rail accounted for 78 million train-miles, and other rail for 29 million train-miles.  Moreover, the vehicle-miles table in Chapter 1 includes only train-miles between terminals and/or stations, thus excluding yard and switching miles.  In 2005, Class I yard/switching train miles totaled 67 million train-miles. Note that commuter rail safety data are reported in the rail mode and in the transit mode.  Commuter rail train-miles are included in Class I rail and Group II rail in this table.</t>
    </r>
  </si>
  <si>
    <t>2000-07: Ibid., Internet site http://safetydata.fra.dot.gov/OfficeofSafety/Query/Default.asp as of Mar. 9, 2008.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</si>
</sst>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0.000"/>
    <numFmt numFmtId="170" formatCode="0.0"/>
    <numFmt numFmtId="171" formatCode="&quot;(R)&quot;\ #,##0;&quot;(R) -&quot;#,##0;&quot;(R) &quot;\ 0"/>
    <numFmt numFmtId="172" formatCode="&quot;(R)&quot;\ #,##0.0;&quot;(R) -&quot;#,##0.0;&quot;(R) &quot;\ 0.0"/>
    <numFmt numFmtId="173" formatCode="&quot;(R)&quot;\ #,##0.00;&quot;(R) -&quot;#,##0.00;&quot;(R) &quot;\ 0.00"/>
    <numFmt numFmtId="174" formatCode="#,##0.000"/>
    <numFmt numFmtId="175" formatCode="#,##0.0000"/>
    <numFmt numFmtId="176" formatCode="&quot;(R) &quot;#,##0;&quot;(R) &quot;\-#,##0;&quot;(R) &quot;0"/>
    <numFmt numFmtId="177" formatCode="&quot;(P) &quot;#,##0;&quot;(R) &quot;\-#,##0;&quot;(R) &quot;0"/>
    <numFmt numFmtId="178" formatCode="&quot;(R) &quot;#,##0.00;&quot;(R) &quot;\-#,##0.00;&quot;(R) &quot;0.00"/>
    <numFmt numFmtId="179" formatCode="&quot;(R) &quot;#,##0.0;&quot;(R) &quot;\-#,##0.0;&quot;(R) &quot;0.0"/>
    <numFmt numFmtId="180" formatCode="[$-409]h:mm:ss\ AM/PM"/>
    <numFmt numFmtId="181" formatCode="[$-409]dddd\,\ mmmm\ dd\,\ yyyy"/>
    <numFmt numFmtId="182" formatCode="[&gt;=0.01]#,##0.00_);[&lt;0.01]\&lt;#,##0.0\1;0.00;"/>
    <numFmt numFmtId="183" formatCode="0.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5" fontId="1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1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170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49" fontId="16" fillId="0" borderId="3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21" fillId="0" borderId="0" xfId="46" applyFont="1" applyFill="1" applyAlignment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1" fillId="0" borderId="0" xfId="46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9" fillId="0" borderId="0" xfId="46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46" applyNumberFormat="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0" fontId="20" fillId="0" borderId="0" xfId="46" applyFont="1" applyFill="1" applyAlignment="1">
      <alignment wrapText="1"/>
      <protection/>
    </xf>
    <xf numFmtId="49" fontId="21" fillId="0" borderId="0" xfId="0" applyNumberFormat="1" applyFont="1" applyFill="1" applyAlignment="1">
      <alignment wrapText="1"/>
    </xf>
    <xf numFmtId="176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/>
    </xf>
    <xf numFmtId="176" fontId="17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/>
    </xf>
    <xf numFmtId="173" fontId="17" fillId="0" borderId="0" xfId="0" applyNumberFormat="1" applyFont="1" applyFill="1" applyBorder="1" applyAlignment="1">
      <alignment horizontal="right"/>
    </xf>
    <xf numFmtId="182" fontId="0" fillId="0" borderId="0" xfId="0" applyNumberFormat="1" applyFill="1" applyAlignment="1">
      <alignment/>
    </xf>
    <xf numFmtId="172" fontId="17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Alignment="1">
      <alignment/>
    </xf>
    <xf numFmtId="172" fontId="17" fillId="0" borderId="6" xfId="0" applyNumberFormat="1" applyFont="1" applyFill="1" applyBorder="1" applyAlignment="1">
      <alignment horizontal="righ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49.421875" style="1" customWidth="1"/>
    <col min="2" max="19" width="8.57421875" style="1" customWidth="1"/>
    <col min="20" max="16384" width="9.140625" style="1" customWidth="1"/>
  </cols>
  <sheetData>
    <row r="1" spans="1:19" ht="14.25" thickBot="1">
      <c r="A1" s="34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0" customFormat="1" ht="16.5">
      <c r="A2" s="19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</v>
      </c>
      <c r="I2" s="26" t="s">
        <v>3</v>
      </c>
      <c r="J2" s="26" t="s">
        <v>4</v>
      </c>
      <c r="K2" s="26" t="s">
        <v>5</v>
      </c>
      <c r="L2" s="26" t="s">
        <v>27</v>
      </c>
      <c r="M2" s="27" t="s">
        <v>28</v>
      </c>
      <c r="N2" s="27" t="s">
        <v>19</v>
      </c>
      <c r="O2" s="27" t="s">
        <v>29</v>
      </c>
      <c r="P2" s="27" t="s">
        <v>33</v>
      </c>
      <c r="Q2" s="28">
        <v>2005</v>
      </c>
      <c r="R2" s="28">
        <v>2006</v>
      </c>
      <c r="S2" s="28">
        <v>2007</v>
      </c>
    </row>
    <row r="3" spans="1:19" s="2" customFormat="1" ht="16.5">
      <c r="A3" s="6" t="s">
        <v>31</v>
      </c>
      <c r="B3" s="3">
        <v>40</v>
      </c>
      <c r="C3" s="3">
        <v>35</v>
      </c>
      <c r="D3" s="3">
        <v>34</v>
      </c>
      <c r="E3" s="3">
        <v>47</v>
      </c>
      <c r="F3" s="3">
        <v>31</v>
      </c>
      <c r="G3" s="3">
        <v>34</v>
      </c>
      <c r="H3" s="3">
        <v>33</v>
      </c>
      <c r="I3" s="3">
        <v>37</v>
      </c>
      <c r="J3" s="3">
        <v>27</v>
      </c>
      <c r="K3" s="3">
        <v>31</v>
      </c>
      <c r="L3" s="13">
        <v>24</v>
      </c>
      <c r="M3" s="13">
        <v>22</v>
      </c>
      <c r="N3" s="13">
        <v>20</v>
      </c>
      <c r="O3" s="3">
        <v>19</v>
      </c>
      <c r="P3" s="3">
        <v>25</v>
      </c>
      <c r="Q3" s="3">
        <v>25</v>
      </c>
      <c r="R3" s="3">
        <v>16</v>
      </c>
      <c r="S3" s="6">
        <v>17</v>
      </c>
    </row>
    <row r="4" spans="1:19" ht="16.5">
      <c r="A4" s="7" t="s">
        <v>11</v>
      </c>
      <c r="B4" s="4">
        <v>5</v>
      </c>
      <c r="C4" s="4">
        <v>1</v>
      </c>
      <c r="D4" s="4">
        <v>2</v>
      </c>
      <c r="E4" s="4">
        <v>3</v>
      </c>
      <c r="F4" s="4">
        <v>1</v>
      </c>
      <c r="G4" s="4">
        <v>2</v>
      </c>
      <c r="H4" s="4">
        <v>1</v>
      </c>
      <c r="I4" s="4">
        <v>0</v>
      </c>
      <c r="J4" s="4">
        <v>4</v>
      </c>
      <c r="K4" s="4">
        <v>2</v>
      </c>
      <c r="L4" s="4">
        <v>2</v>
      </c>
      <c r="M4" s="4">
        <v>1</v>
      </c>
      <c r="N4" s="4">
        <v>1</v>
      </c>
      <c r="O4" s="4">
        <v>1</v>
      </c>
      <c r="P4" s="4">
        <v>2</v>
      </c>
      <c r="Q4" s="4">
        <v>2</v>
      </c>
      <c r="R4" s="4">
        <v>4</v>
      </c>
      <c r="S4" s="4">
        <v>1</v>
      </c>
    </row>
    <row r="5" spans="1:19" ht="16.5">
      <c r="A5" s="17" t="s">
        <v>12</v>
      </c>
      <c r="B5" s="4">
        <v>35</v>
      </c>
      <c r="C5" s="4">
        <v>34</v>
      </c>
      <c r="D5" s="14">
        <v>32</v>
      </c>
      <c r="E5" s="4">
        <v>44</v>
      </c>
      <c r="F5" s="4">
        <v>30</v>
      </c>
      <c r="G5" s="4">
        <v>32</v>
      </c>
      <c r="H5" s="4">
        <v>32</v>
      </c>
      <c r="I5" s="14">
        <v>37</v>
      </c>
      <c r="J5" s="14">
        <v>23</v>
      </c>
      <c r="K5" s="14">
        <v>29</v>
      </c>
      <c r="L5" s="14">
        <v>22</v>
      </c>
      <c r="M5" s="4">
        <v>21</v>
      </c>
      <c r="N5" s="4">
        <v>19</v>
      </c>
      <c r="O5" s="4">
        <v>18</v>
      </c>
      <c r="P5" s="4">
        <v>23</v>
      </c>
      <c r="Q5" s="4">
        <v>23</v>
      </c>
      <c r="R5" s="4">
        <v>12</v>
      </c>
      <c r="S5" s="4">
        <v>16</v>
      </c>
    </row>
    <row r="6" spans="1:19" s="2" customFormat="1" ht="16.5">
      <c r="A6" s="6" t="s">
        <v>32</v>
      </c>
      <c r="B6" s="8">
        <v>20970</v>
      </c>
      <c r="C6" s="8">
        <v>19626</v>
      </c>
      <c r="D6" s="8">
        <v>17755</v>
      </c>
      <c r="E6" s="8">
        <v>15363</v>
      </c>
      <c r="F6" s="8">
        <v>13080</v>
      </c>
      <c r="G6" s="8">
        <v>10777</v>
      </c>
      <c r="H6" s="8">
        <v>9199</v>
      </c>
      <c r="I6" s="8">
        <v>8295</v>
      </c>
      <c r="J6" s="8">
        <v>8398</v>
      </c>
      <c r="K6" s="8">
        <v>8622</v>
      </c>
      <c r="L6" s="8">
        <v>8423</v>
      </c>
      <c r="M6" s="8">
        <v>7815</v>
      </c>
      <c r="N6" s="8">
        <v>6644</v>
      </c>
      <c r="O6" s="47">
        <v>6248</v>
      </c>
      <c r="P6" s="47">
        <v>6018</v>
      </c>
      <c r="Q6" s="47">
        <v>5809</v>
      </c>
      <c r="R6" s="47">
        <v>5219</v>
      </c>
      <c r="S6" s="48">
        <v>5233</v>
      </c>
    </row>
    <row r="7" spans="1:19" ht="16.5">
      <c r="A7" s="7" t="s">
        <v>11</v>
      </c>
      <c r="B7" s="4">
        <v>169</v>
      </c>
      <c r="C7" s="4">
        <v>147</v>
      </c>
      <c r="D7" s="4">
        <v>157</v>
      </c>
      <c r="E7" s="4">
        <v>143</v>
      </c>
      <c r="F7" s="4">
        <v>126</v>
      </c>
      <c r="G7" s="4">
        <v>123</v>
      </c>
      <c r="H7" s="4">
        <v>79</v>
      </c>
      <c r="I7" s="4">
        <v>111</v>
      </c>
      <c r="J7" s="4">
        <v>122</v>
      </c>
      <c r="K7" s="4">
        <v>140</v>
      </c>
      <c r="L7" s="15">
        <v>100</v>
      </c>
      <c r="M7" s="15">
        <v>97</v>
      </c>
      <c r="N7" s="15">
        <v>110</v>
      </c>
      <c r="O7" s="4">
        <v>76</v>
      </c>
      <c r="P7" s="4">
        <v>116</v>
      </c>
      <c r="Q7" s="49">
        <v>110</v>
      </c>
      <c r="R7" s="49">
        <v>95</v>
      </c>
      <c r="S7" s="15">
        <v>102</v>
      </c>
    </row>
    <row r="8" spans="1:19" ht="16.5">
      <c r="A8" s="17" t="s">
        <v>12</v>
      </c>
      <c r="B8" s="15">
        <v>20801</v>
      </c>
      <c r="C8" s="15">
        <v>19479</v>
      </c>
      <c r="D8" s="15">
        <v>17598</v>
      </c>
      <c r="E8" s="15">
        <v>15220</v>
      </c>
      <c r="F8" s="15">
        <v>12954</v>
      </c>
      <c r="G8" s="15">
        <v>10654</v>
      </c>
      <c r="H8" s="15">
        <v>9120</v>
      </c>
      <c r="I8" s="15">
        <v>8184</v>
      </c>
      <c r="J8" s="15">
        <v>8276</v>
      </c>
      <c r="K8" s="15">
        <v>8482</v>
      </c>
      <c r="L8" s="15">
        <v>8323</v>
      </c>
      <c r="M8" s="15">
        <v>7718</v>
      </c>
      <c r="N8" s="15">
        <f aca="true" t="shared" si="0" ref="N8:S8">N6-N7</f>
        <v>6534</v>
      </c>
      <c r="O8" s="49">
        <f t="shared" si="0"/>
        <v>6172</v>
      </c>
      <c r="P8" s="49">
        <f t="shared" si="0"/>
        <v>5902</v>
      </c>
      <c r="Q8" s="49">
        <f t="shared" si="0"/>
        <v>5699</v>
      </c>
      <c r="R8" s="49">
        <f t="shared" si="0"/>
        <v>5124</v>
      </c>
      <c r="S8" s="15">
        <f t="shared" si="0"/>
        <v>5131</v>
      </c>
    </row>
    <row r="9" spans="1:19" s="2" customFormat="1" ht="16.5">
      <c r="A9" s="6" t="s">
        <v>0</v>
      </c>
      <c r="B9" s="9">
        <v>553.603</v>
      </c>
      <c r="C9" s="9">
        <v>530.66076</v>
      </c>
      <c r="D9" s="9">
        <v>517.041068</v>
      </c>
      <c r="E9" s="9">
        <v>519.673313</v>
      </c>
      <c r="F9" s="9">
        <v>518.634056</v>
      </c>
      <c r="G9" s="9">
        <v>510.259867</v>
      </c>
      <c r="H9" s="9">
        <v>504.598777</v>
      </c>
      <c r="I9" s="9">
        <v>503.9</v>
      </c>
      <c r="J9" s="9">
        <v>514.9</v>
      </c>
      <c r="K9" s="9">
        <v>510</v>
      </c>
      <c r="L9" s="24">
        <v>490.926324</v>
      </c>
      <c r="M9" s="24">
        <v>475.119692</v>
      </c>
      <c r="N9" s="25">
        <v>454.102243</v>
      </c>
      <c r="O9" s="9">
        <v>451.139494</v>
      </c>
      <c r="P9" s="9">
        <v>458.386778</v>
      </c>
      <c r="Q9" s="9">
        <v>478.432474</v>
      </c>
      <c r="R9" s="50">
        <v>485.68237</v>
      </c>
      <c r="S9" s="51">
        <v>482.829857</v>
      </c>
    </row>
    <row r="10" spans="1:19" ht="16.5">
      <c r="A10" s="6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/>
      <c r="Q10" s="30"/>
      <c r="R10" s="30"/>
      <c r="S10" s="30"/>
    </row>
    <row r="11" spans="1:19" ht="16.5">
      <c r="A11" s="7" t="s">
        <v>18</v>
      </c>
      <c r="B11" s="11">
        <f aca="true" t="shared" si="1" ref="B11:H11">+B3/(B9)</f>
        <v>0.07225394371056516</v>
      </c>
      <c r="C11" s="11">
        <f t="shared" si="1"/>
        <v>0.06595550799723726</v>
      </c>
      <c r="D11" s="11">
        <f t="shared" si="1"/>
        <v>0.06575879964722647</v>
      </c>
      <c r="E11" s="11">
        <f t="shared" si="1"/>
        <v>0.0904414346941845</v>
      </c>
      <c r="F11" s="11">
        <f t="shared" si="1"/>
        <v>0.05977239566388984</v>
      </c>
      <c r="G11" s="11">
        <f t="shared" si="1"/>
        <v>0.06663271442431509</v>
      </c>
      <c r="H11" s="11">
        <f t="shared" si="1"/>
        <v>0.06539849382155756</v>
      </c>
      <c r="I11" s="11">
        <f>+I3/(I9)</f>
        <v>0.07342726731494345</v>
      </c>
      <c r="J11" s="11">
        <f>+J3/(J9)</f>
        <v>0.05243736647892795</v>
      </c>
      <c r="K11" s="11">
        <f>+K3/(K9)</f>
        <v>0.060784313725490195</v>
      </c>
      <c r="L11" s="11">
        <f>+L3/(L9)</f>
        <v>0.04888717273184968</v>
      </c>
      <c r="M11" s="11">
        <v>0.05</v>
      </c>
      <c r="N11" s="11">
        <f aca="true" t="shared" si="2" ref="N11:S11">+N3/(N9)</f>
        <v>0.044042944751541344</v>
      </c>
      <c r="O11" s="52">
        <f t="shared" si="2"/>
        <v>0.042115576784328264</v>
      </c>
      <c r="P11" s="52">
        <f t="shared" si="2"/>
        <v>0.054539094930002543</v>
      </c>
      <c r="Q11" s="11">
        <f t="shared" si="2"/>
        <v>0.05225397806086215</v>
      </c>
      <c r="R11" s="11">
        <f t="shared" si="2"/>
        <v>0.032943341138777595</v>
      </c>
      <c r="S11" s="11">
        <f t="shared" si="2"/>
        <v>0.03520909022823748</v>
      </c>
    </row>
    <row r="12" spans="1:19" ht="16.5">
      <c r="A12" s="7" t="s">
        <v>11</v>
      </c>
      <c r="B12" s="53">
        <f>+B4/(B9)</f>
        <v>0.009031742963820645</v>
      </c>
      <c r="C12" s="53">
        <f>+C4/(C9)</f>
        <v>0.0018844430856353501</v>
      </c>
      <c r="D12" s="53">
        <f aca="true" t="shared" si="3" ref="D12:S12">+D4/(D9)</f>
        <v>0.003868164685130969</v>
      </c>
      <c r="E12" s="53">
        <f t="shared" si="3"/>
        <v>0.005772857533671351</v>
      </c>
      <c r="F12" s="53">
        <f t="shared" si="3"/>
        <v>0.0019281417956093496</v>
      </c>
      <c r="G12" s="53">
        <f t="shared" si="3"/>
        <v>0.003919571436724417</v>
      </c>
      <c r="H12" s="53">
        <f t="shared" si="3"/>
        <v>0.001981772540047199</v>
      </c>
      <c r="I12" s="53">
        <f t="shared" si="3"/>
        <v>0</v>
      </c>
      <c r="J12" s="53">
        <f t="shared" si="3"/>
        <v>0.007768498737618955</v>
      </c>
      <c r="K12" s="53">
        <f t="shared" si="3"/>
        <v>0.00392156862745098</v>
      </c>
      <c r="L12" s="53">
        <f t="shared" si="3"/>
        <v>0.004073931060987473</v>
      </c>
      <c r="M12" s="53">
        <f t="shared" si="3"/>
        <v>0.0021047328006770978</v>
      </c>
      <c r="N12" s="53">
        <f t="shared" si="3"/>
        <v>0.002202147237577067</v>
      </c>
      <c r="O12" s="53">
        <f t="shared" si="3"/>
        <v>0.0022166093044383296</v>
      </c>
      <c r="P12" s="53">
        <f t="shared" si="3"/>
        <v>0.004363127594400203</v>
      </c>
      <c r="Q12" s="53">
        <f t="shared" si="3"/>
        <v>0.004180318244868972</v>
      </c>
      <c r="R12" s="53">
        <f t="shared" si="3"/>
        <v>0.008235835284694399</v>
      </c>
      <c r="S12" s="53">
        <f t="shared" si="3"/>
        <v>0.002071122954602205</v>
      </c>
    </row>
    <row r="13" spans="1:19" ht="16.5">
      <c r="A13" s="17" t="s">
        <v>12</v>
      </c>
      <c r="B13" s="11">
        <f aca="true" t="shared" si="4" ref="B13:L13">+B5/(B9)</f>
        <v>0.06322220074674452</v>
      </c>
      <c r="C13" s="11">
        <f t="shared" si="4"/>
        <v>0.0640710649116019</v>
      </c>
      <c r="D13" s="11">
        <f t="shared" si="4"/>
        <v>0.06189063496209551</v>
      </c>
      <c r="E13" s="11">
        <f t="shared" si="4"/>
        <v>0.08466857716051314</v>
      </c>
      <c r="F13" s="11">
        <f t="shared" si="4"/>
        <v>0.057844253868280494</v>
      </c>
      <c r="G13" s="11">
        <f t="shared" si="4"/>
        <v>0.06271314298759068</v>
      </c>
      <c r="H13" s="11">
        <f t="shared" si="4"/>
        <v>0.06341672128151037</v>
      </c>
      <c r="I13" s="11">
        <f t="shared" si="4"/>
        <v>0.07342726731494345</v>
      </c>
      <c r="J13" s="11">
        <f t="shared" si="4"/>
        <v>0.044668867741308994</v>
      </c>
      <c r="K13" s="11">
        <f t="shared" si="4"/>
        <v>0.056862745098039215</v>
      </c>
      <c r="L13" s="11">
        <f t="shared" si="4"/>
        <v>0.0448132416708622</v>
      </c>
      <c r="M13" s="11">
        <v>0.04</v>
      </c>
      <c r="N13" s="11">
        <f aca="true" t="shared" si="5" ref="N13:S13">+N5/(N9)</f>
        <v>0.04184079751396427</v>
      </c>
      <c r="O13" s="52">
        <f t="shared" si="5"/>
        <v>0.039898967479889934</v>
      </c>
      <c r="P13" s="52">
        <f t="shared" si="5"/>
        <v>0.05017596733560234</v>
      </c>
      <c r="Q13" s="11">
        <f t="shared" si="5"/>
        <v>0.048073659815993174</v>
      </c>
      <c r="R13" s="11">
        <f t="shared" si="5"/>
        <v>0.024707505854083194</v>
      </c>
      <c r="S13" s="11">
        <f t="shared" si="5"/>
        <v>0.03313796727363528</v>
      </c>
    </row>
    <row r="14" spans="1:19" ht="16.5">
      <c r="A14" s="6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5"/>
      <c r="Q14" s="30"/>
      <c r="R14" s="30"/>
      <c r="S14" s="30"/>
    </row>
    <row r="15" spans="1:19" ht="16.5">
      <c r="A15" s="7" t="s">
        <v>18</v>
      </c>
      <c r="B15" s="10">
        <f aca="true" t="shared" si="6" ref="B15:H15">+B6/(B9)</f>
        <v>37.879129990263785</v>
      </c>
      <c r="C15" s="10">
        <f t="shared" si="6"/>
        <v>36.984079998679384</v>
      </c>
      <c r="D15" s="10">
        <f t="shared" si="6"/>
        <v>34.339631992250176</v>
      </c>
      <c r="E15" s="10">
        <f t="shared" si="6"/>
        <v>29.562803429930987</v>
      </c>
      <c r="F15" s="10">
        <f t="shared" si="6"/>
        <v>25.220094686570295</v>
      </c>
      <c r="G15" s="10">
        <f t="shared" si="6"/>
        <v>21.120610686789522</v>
      </c>
      <c r="H15" s="10">
        <f t="shared" si="6"/>
        <v>18.230325595894183</v>
      </c>
      <c r="I15" s="10">
        <f aca="true" t="shared" si="7" ref="I15:R15">+I6/(I9)</f>
        <v>16.461599523715023</v>
      </c>
      <c r="J15" s="10">
        <f t="shared" si="7"/>
        <v>16.309963099631</v>
      </c>
      <c r="K15" s="10">
        <f t="shared" si="7"/>
        <v>16.905882352941177</v>
      </c>
      <c r="L15" s="10">
        <f t="shared" si="7"/>
        <v>17.157360663348744</v>
      </c>
      <c r="M15" s="10">
        <f t="shared" si="7"/>
        <v>16.44848683729152</v>
      </c>
      <c r="N15" s="10">
        <f t="shared" si="7"/>
        <v>14.631066246462034</v>
      </c>
      <c r="O15" s="54">
        <f t="shared" si="7"/>
        <v>13.849374934130683</v>
      </c>
      <c r="P15" s="54">
        <f t="shared" si="7"/>
        <v>13.128650931550212</v>
      </c>
      <c r="Q15" s="54">
        <f t="shared" si="7"/>
        <v>12.141734342221929</v>
      </c>
      <c r="R15" s="3">
        <f t="shared" si="7"/>
        <v>10.745706087705017</v>
      </c>
      <c r="S15" s="10">
        <f>+S6/(S9)</f>
        <v>10.838186421433337</v>
      </c>
    </row>
    <row r="16" spans="1:19" ht="16.5">
      <c r="A16" s="7" t="s">
        <v>11</v>
      </c>
      <c r="B16" s="10">
        <f aca="true" t="shared" si="8" ref="B16:H16">B7/B9</f>
        <v>0.3052729121771378</v>
      </c>
      <c r="C16" s="10">
        <f t="shared" si="8"/>
        <v>0.27701313358839647</v>
      </c>
      <c r="D16" s="10">
        <f t="shared" si="8"/>
        <v>0.3036509277827811</v>
      </c>
      <c r="E16" s="10">
        <f t="shared" si="8"/>
        <v>0.2751728757716677</v>
      </c>
      <c r="F16" s="10">
        <f t="shared" si="8"/>
        <v>0.24294586624677805</v>
      </c>
      <c r="G16" s="10">
        <f t="shared" si="8"/>
        <v>0.24105364335855167</v>
      </c>
      <c r="H16" s="10">
        <f t="shared" si="8"/>
        <v>0.1565600306637287</v>
      </c>
      <c r="I16" s="10">
        <f aca="true" t="shared" si="9" ref="I16:R16">I7/I9</f>
        <v>0.22028180194483032</v>
      </c>
      <c r="J16" s="10">
        <f t="shared" si="9"/>
        <v>0.23693921149737815</v>
      </c>
      <c r="K16" s="10">
        <f t="shared" si="9"/>
        <v>0.27450980392156865</v>
      </c>
      <c r="L16" s="10">
        <f t="shared" si="9"/>
        <v>0.20369655304937365</v>
      </c>
      <c r="M16" s="10">
        <f t="shared" si="9"/>
        <v>0.20415908166567848</v>
      </c>
      <c r="N16" s="10">
        <f t="shared" si="9"/>
        <v>0.24223619613347738</v>
      </c>
      <c r="O16" s="10">
        <f t="shared" si="9"/>
        <v>0.16846230713731306</v>
      </c>
      <c r="P16" s="10">
        <f t="shared" si="9"/>
        <v>0.2530614004752118</v>
      </c>
      <c r="Q16" s="54">
        <f t="shared" si="9"/>
        <v>0.22991750346779344</v>
      </c>
      <c r="R16" s="10">
        <f t="shared" si="9"/>
        <v>0.19560108801149195</v>
      </c>
      <c r="S16" s="10">
        <f>S7/S9</f>
        <v>0.21125454136942487</v>
      </c>
    </row>
    <row r="17" spans="1:19" ht="16.5">
      <c r="A17" s="17" t="s">
        <v>12</v>
      </c>
      <c r="B17" s="10">
        <f aca="true" t="shared" si="10" ref="B17:L17">B8/B9</f>
        <v>37.57385707808665</v>
      </c>
      <c r="C17" s="10">
        <f t="shared" si="10"/>
        <v>36.70706686509099</v>
      </c>
      <c r="D17" s="10">
        <f t="shared" si="10"/>
        <v>34.0359810644674</v>
      </c>
      <c r="E17" s="10">
        <f t="shared" si="10"/>
        <v>29.28763055415932</v>
      </c>
      <c r="F17" s="10">
        <f t="shared" si="10"/>
        <v>24.977148820323517</v>
      </c>
      <c r="G17" s="10">
        <f t="shared" si="10"/>
        <v>20.87955704343097</v>
      </c>
      <c r="H17" s="10">
        <f t="shared" si="10"/>
        <v>18.073765565230453</v>
      </c>
      <c r="I17" s="10">
        <f t="shared" si="10"/>
        <v>16.241317721770194</v>
      </c>
      <c r="J17" s="10">
        <f t="shared" si="10"/>
        <v>16.07302388813362</v>
      </c>
      <c r="K17" s="10">
        <f t="shared" si="10"/>
        <v>16.63137254901961</v>
      </c>
      <c r="L17" s="10">
        <f t="shared" si="10"/>
        <v>16.953664110299368</v>
      </c>
      <c r="M17" s="10">
        <f aca="true" t="shared" si="11" ref="M17:S17">M8/M9</f>
        <v>16.24432775562584</v>
      </c>
      <c r="N17" s="10">
        <f t="shared" si="11"/>
        <v>14.388830050328556</v>
      </c>
      <c r="O17" s="10">
        <f t="shared" si="11"/>
        <v>13.68091262699337</v>
      </c>
      <c r="P17" s="54">
        <f t="shared" si="11"/>
        <v>12.875589531075</v>
      </c>
      <c r="Q17" s="54">
        <f t="shared" si="11"/>
        <v>11.911816838754135</v>
      </c>
      <c r="R17" s="10">
        <f t="shared" si="11"/>
        <v>10.550104999693524</v>
      </c>
      <c r="S17" s="10">
        <f t="shared" si="11"/>
        <v>10.626931880063912</v>
      </c>
    </row>
    <row r="18" spans="1:19" s="2" customFormat="1" ht="18">
      <c r="A18" s="6" t="s">
        <v>6</v>
      </c>
      <c r="B18" s="12">
        <v>608.837284</v>
      </c>
      <c r="C18" s="12">
        <v>576.83489</v>
      </c>
      <c r="D18" s="12">
        <v>593.703777</v>
      </c>
      <c r="E18" s="12">
        <v>613.973971</v>
      </c>
      <c r="F18" s="12">
        <v>655.083056</v>
      </c>
      <c r="G18" s="12">
        <v>669.823264</v>
      </c>
      <c r="H18" s="12">
        <v>670.92396</v>
      </c>
      <c r="I18" s="12">
        <v>677</v>
      </c>
      <c r="J18" s="12">
        <v>683</v>
      </c>
      <c r="K18" s="12">
        <v>712</v>
      </c>
      <c r="L18" s="23">
        <v>722.876632</v>
      </c>
      <c r="M18" s="22">
        <v>711.549906</v>
      </c>
      <c r="N18" s="23">
        <v>728.674146</v>
      </c>
      <c r="O18" s="23">
        <v>743.525491</v>
      </c>
      <c r="P18" s="23">
        <v>770.258319</v>
      </c>
      <c r="Q18" s="22">
        <v>790.491238</v>
      </c>
      <c r="R18" s="23">
        <v>809.049049</v>
      </c>
      <c r="S18" s="55">
        <v>791.677968</v>
      </c>
    </row>
    <row r="19" spans="1:19" ht="16.5">
      <c r="A19" s="6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Q19" s="30"/>
      <c r="R19" s="30"/>
      <c r="S19" s="30"/>
    </row>
    <row r="20" spans="1:19" ht="16.5">
      <c r="A20" s="7" t="s">
        <v>18</v>
      </c>
      <c r="B20" s="11">
        <f aca="true" t="shared" si="12" ref="B20:M20">+B3/(B18)</f>
        <v>0.06569899881492804</v>
      </c>
      <c r="C20" s="11">
        <f t="shared" si="12"/>
        <v>0.06067594142927104</v>
      </c>
      <c r="D20" s="11">
        <f t="shared" si="12"/>
        <v>0.05726761613645588</v>
      </c>
      <c r="E20" s="11">
        <f t="shared" si="12"/>
        <v>0.07655047643705404</v>
      </c>
      <c r="F20" s="11">
        <f t="shared" si="12"/>
        <v>0.047322243669816424</v>
      </c>
      <c r="G20" s="11">
        <f t="shared" si="12"/>
        <v>0.05075965829696832</v>
      </c>
      <c r="H20" s="11">
        <f t="shared" si="12"/>
        <v>0.04918590178237188</v>
      </c>
      <c r="I20" s="11">
        <f t="shared" si="12"/>
        <v>0.05465288035450517</v>
      </c>
      <c r="J20" s="11">
        <f t="shared" si="12"/>
        <v>0.03953147877013177</v>
      </c>
      <c r="K20" s="11">
        <f t="shared" si="12"/>
        <v>0.04353932584269663</v>
      </c>
      <c r="L20" s="11">
        <f t="shared" si="12"/>
        <v>0.03320068589518329</v>
      </c>
      <c r="M20" s="11">
        <f t="shared" si="12"/>
        <v>0.030918421623682992</v>
      </c>
      <c r="N20" s="11">
        <f aca="true" t="shared" si="13" ref="N20:S20">+N3/(N18)</f>
        <v>0.02744711076931773</v>
      </c>
      <c r="O20" s="4">
        <f t="shared" si="13"/>
        <v>0.025553932218848434</v>
      </c>
      <c r="P20" s="4">
        <f t="shared" si="13"/>
        <v>0.032456643937915065</v>
      </c>
      <c r="Q20" s="4">
        <f t="shared" si="13"/>
        <v>0.031625903992625916</v>
      </c>
      <c r="R20" s="4">
        <f t="shared" si="13"/>
        <v>0.019776304069297534</v>
      </c>
      <c r="S20" s="11">
        <f t="shared" si="13"/>
        <v>0.02147337767014883</v>
      </c>
    </row>
    <row r="21" spans="1:19" ht="16.5">
      <c r="A21" s="7" t="s">
        <v>11</v>
      </c>
      <c r="B21" s="53">
        <f>+B13/(B18)</f>
        <v>0.00010384088229843776</v>
      </c>
      <c r="C21" s="53">
        <f>+C13/(C18)</f>
        <v>0.000111073490911068</v>
      </c>
      <c r="D21" s="53">
        <f aca="true" t="shared" si="14" ref="D21:S21">+D13/(D18)</f>
        <v>0.00010424497427796474</v>
      </c>
      <c r="E21" s="53">
        <f t="shared" si="14"/>
        <v>0.00013790255150818623</v>
      </c>
      <c r="F21" s="53">
        <f t="shared" si="14"/>
        <v>8.830064117591906E-05</v>
      </c>
      <c r="G21" s="53">
        <f t="shared" si="14"/>
        <v>9.362640319938287E-05</v>
      </c>
      <c r="H21" s="53">
        <f t="shared" si="14"/>
        <v>9.452147346401277E-05</v>
      </c>
      <c r="I21" s="53">
        <f t="shared" si="14"/>
        <v>0.00010845977446815871</v>
      </c>
      <c r="J21" s="53">
        <f t="shared" si="14"/>
        <v>6.540097765931039E-05</v>
      </c>
      <c r="K21" s="53">
        <f t="shared" si="14"/>
        <v>7.986340603657194E-05</v>
      </c>
      <c r="L21" s="53">
        <f t="shared" si="14"/>
        <v>6.199293169413478E-05</v>
      </c>
      <c r="M21" s="53">
        <f t="shared" si="14"/>
        <v>5.621531204305999E-05</v>
      </c>
      <c r="N21" s="53">
        <f t="shared" si="14"/>
        <v>5.742045020211857E-05</v>
      </c>
      <c r="O21" s="53">
        <f t="shared" si="14"/>
        <v>5.366186897806028E-05</v>
      </c>
      <c r="P21" s="53">
        <f t="shared" si="14"/>
        <v>6.514174024208408E-05</v>
      </c>
      <c r="Q21" s="53">
        <f t="shared" si="14"/>
        <v>6.0814917996590335E-05</v>
      </c>
      <c r="R21" s="53">
        <f t="shared" si="14"/>
        <v>3.053894678526863E-05</v>
      </c>
      <c r="S21" s="53">
        <f t="shared" si="14"/>
        <v>4.185788744045897E-05</v>
      </c>
    </row>
    <row r="22" spans="1:19" ht="16.5">
      <c r="A22" s="17" t="s">
        <v>12</v>
      </c>
      <c r="B22" s="11">
        <f aca="true" t="shared" si="15" ref="B22:M22">+B5/(B18)</f>
        <v>0.05748662396306203</v>
      </c>
      <c r="C22" s="11">
        <f t="shared" si="15"/>
        <v>0.05894234310272044</v>
      </c>
      <c r="D22" s="11">
        <f t="shared" si="15"/>
        <v>0.053898932834311415</v>
      </c>
      <c r="E22" s="11">
        <f t="shared" si="15"/>
        <v>0.0716642758134123</v>
      </c>
      <c r="F22" s="11">
        <f t="shared" si="15"/>
        <v>0.04579571968046751</v>
      </c>
      <c r="G22" s="11">
        <f t="shared" si="15"/>
        <v>0.04777379604420547</v>
      </c>
      <c r="H22" s="11">
        <f t="shared" si="15"/>
        <v>0.047695419910178796</v>
      </c>
      <c r="I22" s="11">
        <f t="shared" si="15"/>
        <v>0.05465288035450517</v>
      </c>
      <c r="J22" s="11">
        <f t="shared" si="15"/>
        <v>0.03367496339677892</v>
      </c>
      <c r="K22" s="11">
        <f t="shared" si="15"/>
        <v>0.04073033707865169</v>
      </c>
      <c r="L22" s="11">
        <f t="shared" si="15"/>
        <v>0.030433962070584682</v>
      </c>
      <c r="M22" s="11">
        <f t="shared" si="15"/>
        <v>0.02951303882260649</v>
      </c>
      <c r="N22" s="11">
        <f aca="true" t="shared" si="16" ref="N22:S22">+N5/(N18)</f>
        <v>0.026074755230851846</v>
      </c>
      <c r="O22" s="11">
        <f t="shared" si="16"/>
        <v>0.02420898841785641</v>
      </c>
      <c r="P22" s="11">
        <f t="shared" si="16"/>
        <v>0.02986011242288186</v>
      </c>
      <c r="Q22" s="11">
        <f t="shared" si="16"/>
        <v>0.02909583167321584</v>
      </c>
      <c r="R22" s="11">
        <f t="shared" si="16"/>
        <v>0.01483222805197315</v>
      </c>
      <c r="S22" s="11">
        <f t="shared" si="16"/>
        <v>0.0202102378071989</v>
      </c>
    </row>
    <row r="23" spans="1:19" ht="16.5">
      <c r="A23" s="6" t="s">
        <v>17</v>
      </c>
      <c r="B23" s="29"/>
      <c r="C23" s="10"/>
      <c r="D23" s="10"/>
      <c r="E23" s="10"/>
      <c r="F23" s="10"/>
      <c r="G23" s="10"/>
      <c r="H23" s="10"/>
      <c r="I23" s="10"/>
      <c r="J23" s="10"/>
      <c r="K23" s="10"/>
      <c r="L23" s="5"/>
      <c r="Q23" s="30"/>
      <c r="R23" s="30"/>
      <c r="S23" s="30"/>
    </row>
    <row r="24" spans="1:19" ht="16.5">
      <c r="A24" s="7" t="s">
        <v>14</v>
      </c>
      <c r="B24" s="10">
        <f aca="true" t="shared" si="17" ref="B24:M24">+B6/(B18)</f>
        <v>34.442700128726024</v>
      </c>
      <c r="C24" s="10">
        <f t="shared" si="17"/>
        <v>34.0236007568821</v>
      </c>
      <c r="D24" s="10">
        <f t="shared" si="17"/>
        <v>29.905486014787474</v>
      </c>
      <c r="E24" s="10">
        <f t="shared" si="17"/>
        <v>25.02223339366939</v>
      </c>
      <c r="F24" s="10">
        <f t="shared" si="17"/>
        <v>19.96693378068383</v>
      </c>
      <c r="G24" s="10">
        <f t="shared" si="17"/>
        <v>16.089318749012577</v>
      </c>
      <c r="H24" s="10">
        <f t="shared" si="17"/>
        <v>13.71094274230421</v>
      </c>
      <c r="I24" s="10">
        <f t="shared" si="17"/>
        <v>12.252584933530281</v>
      </c>
      <c r="J24" s="10">
        <f t="shared" si="17"/>
        <v>12.295754026354318</v>
      </c>
      <c r="K24" s="10">
        <f t="shared" si="17"/>
        <v>12.109550561797754</v>
      </c>
      <c r="L24" s="10">
        <f t="shared" si="17"/>
        <v>11.652057387297035</v>
      </c>
      <c r="M24" s="10">
        <f t="shared" si="17"/>
        <v>10.983066590412845</v>
      </c>
      <c r="N24" s="10">
        <f aca="true" t="shared" si="18" ref="N24:S24">+N6/(N18)</f>
        <v>9.11793019756735</v>
      </c>
      <c r="O24" s="54">
        <f t="shared" si="18"/>
        <v>8.403208868598158</v>
      </c>
      <c r="P24" s="54">
        <f t="shared" si="18"/>
        <v>7.812963328734915</v>
      </c>
      <c r="Q24" s="54">
        <f t="shared" si="18"/>
        <v>7.348595051726558</v>
      </c>
      <c r="R24" s="54">
        <f t="shared" si="18"/>
        <v>6.450783183603989</v>
      </c>
      <c r="S24" s="10">
        <f t="shared" si="18"/>
        <v>6.61001090281699</v>
      </c>
    </row>
    <row r="25" spans="1:19" ht="16.5">
      <c r="A25" s="7" t="s">
        <v>11</v>
      </c>
      <c r="B25" s="10">
        <f aca="true" t="shared" si="19" ref="B25:L25">+B7/(B18)</f>
        <v>0.27757826999307095</v>
      </c>
      <c r="C25" s="10">
        <f t="shared" si="19"/>
        <v>0.2548389540029384</v>
      </c>
      <c r="D25" s="10">
        <f t="shared" si="19"/>
        <v>0.2644416392183404</v>
      </c>
      <c r="E25" s="10">
        <f t="shared" si="19"/>
        <v>0.23290889639358994</v>
      </c>
      <c r="F25" s="10">
        <f t="shared" si="19"/>
        <v>0.19234202265796352</v>
      </c>
      <c r="G25" s="10">
        <f t="shared" si="19"/>
        <v>0.1836305285449148</v>
      </c>
      <c r="H25" s="10">
        <f t="shared" si="19"/>
        <v>0.1177480679032539</v>
      </c>
      <c r="I25" s="10">
        <f t="shared" si="19"/>
        <v>0.16395864106351551</v>
      </c>
      <c r="J25" s="10">
        <f t="shared" si="19"/>
        <v>0.17862371888726208</v>
      </c>
      <c r="K25" s="10">
        <f t="shared" si="19"/>
        <v>0.19662921348314608</v>
      </c>
      <c r="L25" s="10">
        <f t="shared" si="19"/>
        <v>0.13833619122993038</v>
      </c>
      <c r="M25" s="10">
        <f aca="true" t="shared" si="20" ref="M25:R25">+M7/(M18)</f>
        <v>0.13632213170442048</v>
      </c>
      <c r="N25" s="10">
        <f t="shared" si="20"/>
        <v>0.15095910923124753</v>
      </c>
      <c r="O25" s="10">
        <f t="shared" si="20"/>
        <v>0.10221572887539374</v>
      </c>
      <c r="P25" s="54">
        <f t="shared" si="20"/>
        <v>0.1505988278719259</v>
      </c>
      <c r="Q25" s="54">
        <f t="shared" si="20"/>
        <v>0.13915397756755402</v>
      </c>
      <c r="R25" s="54">
        <f t="shared" si="20"/>
        <v>0.11742180541145411</v>
      </c>
      <c r="S25" s="10">
        <f>+S7/(S18)</f>
        <v>0.128840266020893</v>
      </c>
    </row>
    <row r="26" spans="1:19" ht="17.25" thickBot="1">
      <c r="A26" s="18" t="s">
        <v>12</v>
      </c>
      <c r="B26" s="16">
        <f aca="true" t="shared" si="21" ref="B26:L26">B8/B18</f>
        <v>34.16512185873295</v>
      </c>
      <c r="C26" s="16">
        <f t="shared" si="21"/>
        <v>33.768761802879155</v>
      </c>
      <c r="D26" s="16">
        <f t="shared" si="21"/>
        <v>29.641044375569134</v>
      </c>
      <c r="E26" s="16">
        <f t="shared" si="21"/>
        <v>24.789324497275796</v>
      </c>
      <c r="F26" s="16">
        <f t="shared" si="21"/>
        <v>19.77459175802587</v>
      </c>
      <c r="G26" s="16">
        <f t="shared" si="21"/>
        <v>15.905688220467662</v>
      </c>
      <c r="H26" s="16">
        <f t="shared" si="21"/>
        <v>13.593194674400957</v>
      </c>
      <c r="I26" s="16">
        <f t="shared" si="21"/>
        <v>12.088626292466765</v>
      </c>
      <c r="J26" s="16">
        <f t="shared" si="21"/>
        <v>12.117130307467058</v>
      </c>
      <c r="K26" s="16">
        <f t="shared" si="21"/>
        <v>11.912921348314606</v>
      </c>
      <c r="L26" s="16">
        <f t="shared" si="21"/>
        <v>11.513721196067104</v>
      </c>
      <c r="M26" s="16">
        <f aca="true" t="shared" si="22" ref="M26:R26">M8/M18</f>
        <v>10.846744458708425</v>
      </c>
      <c r="N26" s="16">
        <f t="shared" si="22"/>
        <v>8.966971088336104</v>
      </c>
      <c r="O26" s="56">
        <f t="shared" si="22"/>
        <v>8.300993139722765</v>
      </c>
      <c r="P26" s="56">
        <f t="shared" si="22"/>
        <v>7.662364500862989</v>
      </c>
      <c r="Q26" s="56">
        <f t="shared" si="22"/>
        <v>7.209441074159003</v>
      </c>
      <c r="R26" s="56">
        <f t="shared" si="22"/>
        <v>6.333361378192535</v>
      </c>
      <c r="S26" s="16">
        <f>S8/S18</f>
        <v>6.481170636796097</v>
      </c>
    </row>
    <row r="27" spans="1:10" ht="12.75">
      <c r="A27" s="31" t="s">
        <v>20</v>
      </c>
      <c r="B27" s="32"/>
      <c r="C27" s="32"/>
      <c r="D27" s="32"/>
      <c r="E27" s="32"/>
      <c r="F27" s="32"/>
      <c r="G27" s="32"/>
      <c r="H27" s="33"/>
      <c r="I27" s="33"/>
      <c r="J27" s="33"/>
    </row>
    <row r="28" spans="1:10" ht="11.2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</row>
    <row r="29" spans="1:13" ht="60.75" customHeight="1">
      <c r="A29" s="39" t="s">
        <v>35</v>
      </c>
      <c r="B29" s="40"/>
      <c r="C29" s="40"/>
      <c r="D29" s="40"/>
      <c r="E29" s="40"/>
      <c r="F29" s="40"/>
      <c r="G29" s="40"/>
      <c r="H29" s="40"/>
      <c r="I29" s="38"/>
      <c r="J29" s="38"/>
      <c r="K29" s="21"/>
      <c r="L29" s="21"/>
      <c r="M29" s="21"/>
    </row>
    <row r="30" spans="1:13" ht="36.75" customHeight="1">
      <c r="A30" s="42" t="s">
        <v>34</v>
      </c>
      <c r="B30" s="43"/>
      <c r="C30" s="43"/>
      <c r="D30" s="43"/>
      <c r="E30" s="43"/>
      <c r="F30" s="43"/>
      <c r="G30" s="43"/>
      <c r="H30" s="43"/>
      <c r="I30" s="38"/>
      <c r="J30" s="38"/>
      <c r="K30" s="21"/>
      <c r="L30" s="21"/>
      <c r="M30" s="21"/>
    </row>
    <row r="31" spans="1:13" ht="12" customHeight="1">
      <c r="A31" s="42"/>
      <c r="B31" s="38"/>
      <c r="C31" s="38"/>
      <c r="D31" s="38"/>
      <c r="E31" s="38"/>
      <c r="F31" s="38"/>
      <c r="G31" s="38"/>
      <c r="H31" s="38"/>
      <c r="I31" s="38"/>
      <c r="J31" s="38"/>
      <c r="K31" s="21"/>
      <c r="L31" s="21"/>
      <c r="M31" s="21"/>
    </row>
    <row r="32" spans="1:10" ht="12.75" customHeight="1">
      <c r="A32" s="37" t="s">
        <v>8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45" t="s">
        <v>7</v>
      </c>
      <c r="B33" s="43"/>
      <c r="C33" s="43"/>
      <c r="D33" s="43"/>
      <c r="E33" s="43"/>
      <c r="F33" s="43"/>
      <c r="G33" s="38"/>
      <c r="H33" s="38"/>
      <c r="I33" s="38"/>
      <c r="J33" s="38"/>
    </row>
    <row r="34" spans="1:10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2.75">
      <c r="A35" s="46" t="s">
        <v>9</v>
      </c>
      <c r="B35" s="46"/>
      <c r="C35" s="46"/>
      <c r="D35" s="46"/>
      <c r="E35" s="46"/>
      <c r="F35" s="46"/>
      <c r="G35" s="46"/>
      <c r="H35" s="46"/>
      <c r="I35" s="38"/>
      <c r="J35" s="38"/>
    </row>
    <row r="36" spans="1:13" ht="24.75" customHeight="1">
      <c r="A36" s="41" t="s">
        <v>10</v>
      </c>
      <c r="B36" s="43"/>
      <c r="C36" s="43"/>
      <c r="D36" s="43"/>
      <c r="E36" s="43"/>
      <c r="F36" s="43"/>
      <c r="G36" s="43"/>
      <c r="H36" s="43"/>
      <c r="I36" s="38"/>
      <c r="J36" s="38"/>
      <c r="K36" s="21"/>
      <c r="L36" s="21"/>
      <c r="M36" s="21"/>
    </row>
    <row r="37" spans="1:10" ht="12.75" customHeight="1">
      <c r="A37" s="44" t="s">
        <v>30</v>
      </c>
      <c r="B37" s="44"/>
      <c r="C37" s="44"/>
      <c r="D37" s="44"/>
      <c r="E37" s="44"/>
      <c r="F37" s="44"/>
      <c r="G37" s="44"/>
      <c r="H37" s="44"/>
      <c r="I37" s="38"/>
      <c r="J37" s="38"/>
    </row>
    <row r="38" spans="1:10" ht="12.75" customHeight="1">
      <c r="A38" s="41" t="s">
        <v>36</v>
      </c>
      <c r="B38" s="41"/>
      <c r="C38" s="41"/>
      <c r="D38" s="41"/>
      <c r="E38" s="41"/>
      <c r="F38" s="41"/>
      <c r="G38" s="41"/>
      <c r="H38" s="38"/>
      <c r="I38" s="38"/>
      <c r="J38" s="38"/>
    </row>
  </sheetData>
  <mergeCells count="13">
    <mergeCell ref="A38:J38"/>
    <mergeCell ref="A30:J30"/>
    <mergeCell ref="A31:J31"/>
    <mergeCell ref="A32:J32"/>
    <mergeCell ref="A37:J37"/>
    <mergeCell ref="A33:J33"/>
    <mergeCell ref="A34:J34"/>
    <mergeCell ref="A35:J35"/>
    <mergeCell ref="A36:J36"/>
    <mergeCell ref="A27:J27"/>
    <mergeCell ref="A28:J28"/>
    <mergeCell ref="A29:J29"/>
    <mergeCell ref="A1:S1"/>
  </mergeCells>
  <printOptions/>
  <pageMargins left="0.5" right="0.5" top="0.5" bottom="0.5" header="0.25" footer="0.25"/>
  <pageSetup fitToHeight="1" fitToWidth="1" horizontalDpi="300" verticalDpi="300" orientation="landscape" scale="64" r:id="rId1"/>
  <ignoredErrors>
    <ignoredError sqref="B2:P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2008-07-01T15:00:43Z</cp:lastPrinted>
  <dcterms:created xsi:type="dcterms:W3CDTF">1980-01-01T04:00:00Z</dcterms:created>
  <dcterms:modified xsi:type="dcterms:W3CDTF">2008-07-01T18:04:20Z</dcterms:modified>
  <cp:category/>
  <cp:version/>
  <cp:contentType/>
  <cp:contentStatus/>
</cp:coreProperties>
</file>