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90" windowWidth="11700" windowHeight="4245" tabRatio="570" activeTab="0"/>
  </bookViews>
  <sheets>
    <sheet name="non-monet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/>
  <calcPr fullCalcOnLoad="1"/>
</workbook>
</file>

<file path=xl/sharedStrings.xml><?xml version="1.0" encoding="utf-8"?>
<sst xmlns="http://schemas.openxmlformats.org/spreadsheetml/2006/main" count="89" uniqueCount="84">
  <si>
    <t>Agency</t>
  </si>
  <si>
    <t>TOTALS</t>
  </si>
  <si>
    <t>Commodity Futures Trading Commission</t>
  </si>
  <si>
    <t>Consumer Product Safety Commission</t>
  </si>
  <si>
    <t>Defense Intelligence Agency</t>
  </si>
  <si>
    <t>Department of Commerce</t>
  </si>
  <si>
    <t>Department of Energy</t>
  </si>
  <si>
    <t>Department of Health &amp; Human Services</t>
  </si>
  <si>
    <t>Department of Justice</t>
  </si>
  <si>
    <t>Department of Labor</t>
  </si>
  <si>
    <t>Department of the Treasury</t>
  </si>
  <si>
    <t>Environmental Protection Agency</t>
  </si>
  <si>
    <t>Farm Credit Administration</t>
  </si>
  <si>
    <t>Federal Communications Commission</t>
  </si>
  <si>
    <t>Federal Trade Commission</t>
  </si>
  <si>
    <t>General Services Administration</t>
  </si>
  <si>
    <t>International Trade Commission</t>
  </si>
  <si>
    <t>Marine Corps</t>
  </si>
  <si>
    <t>National Labor Relations Board</t>
  </si>
  <si>
    <t>National Science Foundation</t>
  </si>
  <si>
    <t>National Transportation Safety Board</t>
  </si>
  <si>
    <t>Nuclear Regulatory Commission</t>
  </si>
  <si>
    <t>Peace Corps</t>
  </si>
  <si>
    <t>Pension Benefit Guaranty Corporation</t>
  </si>
  <si>
    <t>Securities and Exchange Commission</t>
  </si>
  <si>
    <t>Tennessee Valley Authority</t>
  </si>
  <si>
    <t>Department of Agriculture</t>
  </si>
  <si>
    <t>Agency for International Development</t>
  </si>
  <si>
    <t>Defense Logistics Agency</t>
  </si>
  <si>
    <t>Department of the Army</t>
  </si>
  <si>
    <t>Department of Education</t>
  </si>
  <si>
    <t>Export-Import Bank of the United States</t>
  </si>
  <si>
    <t>National Aeronautics and Space Administration</t>
  </si>
  <si>
    <t>National Archives and Records Administration</t>
  </si>
  <si>
    <t xml:space="preserve">Office of Personnel Management </t>
  </si>
  <si>
    <t>Railroad Retirement Board</t>
  </si>
  <si>
    <t>Department of the Navy</t>
  </si>
  <si>
    <t>Department of Transportation</t>
  </si>
  <si>
    <t>Total Cost</t>
  </si>
  <si>
    <t>Total Employees Participating</t>
  </si>
  <si>
    <t>NON-MONETARY INCENTIVES PROGRAM</t>
  </si>
  <si>
    <t>Van/carpool Parking Spaces</t>
  </si>
  <si>
    <t>Executive Parking Spaces</t>
  </si>
  <si>
    <t>Agency Cost Executive Parking</t>
  </si>
  <si>
    <t>Shuttle Service</t>
  </si>
  <si>
    <t>Other</t>
  </si>
  <si>
    <t>Agency Cost Shuttle and Other</t>
  </si>
  <si>
    <t>Federal Housing Finance Board</t>
  </si>
  <si>
    <t>Federal Retirement Thrift Investment Board</t>
  </si>
  <si>
    <t>Inter-American Foundation</t>
  </si>
  <si>
    <t>Corporation for National and Community Service</t>
  </si>
  <si>
    <t>National Capital Planning Commission</t>
  </si>
  <si>
    <t>African Development Foundation</t>
  </si>
  <si>
    <t>Department of Veterans Affairs</t>
  </si>
  <si>
    <t>Defense Nuclear Facilities Safety Board</t>
  </si>
  <si>
    <t>Defense Security Service</t>
  </si>
  <si>
    <t>Federal Deposit Insurance Corporation</t>
  </si>
  <si>
    <t>Federal Election Commission</t>
  </si>
  <si>
    <t>Federal Maritime Commission</t>
  </si>
  <si>
    <t>National Mediation Board</t>
  </si>
  <si>
    <t>Office of Special Counsel</t>
  </si>
  <si>
    <t>Dept of Defense</t>
  </si>
  <si>
    <t>Office of Government Ethics</t>
  </si>
  <si>
    <t>Overseas Private Investment Corporation</t>
  </si>
  <si>
    <t>Small Business Administration</t>
  </si>
  <si>
    <t>Social Security Administration</t>
  </si>
  <si>
    <t>Merit Systems Protection Board</t>
  </si>
  <si>
    <t>Federal Emergency Management Agency</t>
  </si>
  <si>
    <t>Occupational Safety and Health Review Commission</t>
  </si>
  <si>
    <t>Department of Housing and Urban Development</t>
  </si>
  <si>
    <t xml:space="preserve">Alternative Work Schedule </t>
  </si>
  <si>
    <t xml:space="preserve">Flextime  </t>
  </si>
  <si>
    <t>Agency Cost Van &amp; Carpool</t>
  </si>
  <si>
    <t>Central Intelligence Agency</t>
  </si>
  <si>
    <t>Telework</t>
  </si>
  <si>
    <t>S</t>
  </si>
  <si>
    <t>E</t>
  </si>
  <si>
    <t>O</t>
  </si>
  <si>
    <t>P</t>
  </si>
  <si>
    <t>M</t>
  </si>
  <si>
    <t>R</t>
  </si>
  <si>
    <t>T</t>
  </si>
  <si>
    <t xml:space="preserve"> </t>
  </si>
  <si>
    <t>Total Flexible Work Arrangements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</si>
</sst>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5" fontId="2" fillId="0" borderId="2" xfId="15" applyNumberFormat="1" applyFont="1" applyBorder="1" applyAlignment="1">
      <alignment horizontal="right"/>
    </xf>
    <xf numFmtId="165" fontId="2" fillId="0" borderId="2" xfId="15" applyNumberFormat="1" applyFont="1" applyBorder="1" applyAlignment="1">
      <alignment/>
    </xf>
    <xf numFmtId="167" fontId="2" fillId="0" borderId="2" xfId="17" applyNumberFormat="1" applyFont="1" applyBorder="1" applyAlignment="1">
      <alignment/>
    </xf>
    <xf numFmtId="0" fontId="3" fillId="0" borderId="3" xfId="0" applyFont="1" applyBorder="1" applyAlignment="1">
      <alignment horizontal="center" wrapText="1"/>
    </xf>
    <xf numFmtId="167" fontId="2" fillId="0" borderId="2" xfId="17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5" fontId="2" fillId="0" borderId="0" xfId="15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5" fontId="2" fillId="0" borderId="0" xfId="15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5" fontId="2" fillId="0" borderId="4" xfId="15" applyNumberFormat="1" applyFont="1" applyBorder="1" applyAlignment="1">
      <alignment horizontal="right"/>
    </xf>
    <xf numFmtId="165" fontId="2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5" fontId="2" fillId="2" borderId="2" xfId="15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1" xfId="0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167" fontId="1" fillId="0" borderId="13" xfId="17" applyNumberFormat="1" applyFont="1" applyBorder="1" applyAlignment="1">
      <alignment/>
    </xf>
    <xf numFmtId="165" fontId="1" fillId="2" borderId="13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6" fillId="2" borderId="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" fontId="2" fillId="0" borderId="2" xfId="17" applyNumberFormat="1" applyFont="1" applyBorder="1" applyAlignment="1">
      <alignment horizontal="center"/>
    </xf>
    <xf numFmtId="165" fontId="1" fillId="0" borderId="13" xfId="15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ed%20Comm%20Co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env%20protect%20ag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comm%20trading%20com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con%20prod%20safety%20com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pt%20educat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pt%20of%20va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Ex%20Imp%20Bank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arm%20credit%20admi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gsa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int%20nat%20trade%20com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hh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ed%20house%20fin%20boar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OJ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f%20intell%20agy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f%20log%20agy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p%20commerc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pt%20of%20labor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pt%20of%20navy%20tot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OT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ed%20trade%20comm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marines%20tot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at%20archiv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ed%20retire%20thrift%20invst%20boar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at%20lab%20rel%20boar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at%20science%20found0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at%20trans%20safe%20board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sec%20&amp;%20Exch%20comm0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TN%20Val%20Auth0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pt%20of%20energy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f%20nuc%20fac%20safe%20brd0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f%20sec%20services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pt%20of%20trea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ed%20dep%20ins%20corp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inter-Am%20foundation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ed%20elect%20comm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ed%20maritime%20com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usaid0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asa0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at%20med%20board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off%20per%20mgmt0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occ%20safety%20&amp;%20health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Off%20Gov%20Ethics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office%20spec%20couns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OS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ational%20comm%20servic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overseas%20priv%20inv%20cor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pen%20ben%20guar%20corp0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sba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soc%20sec%20admin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fema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merit%20sys%20prot%20board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dept%20ag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ucl%20reg%20com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agency%20int%20dev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hu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Nat%20Cap%20Plan%20Comm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cen%20int%20ag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Peace%20Corp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African%20Dev%20Fdt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gency%20submits\Rail%20Retire%20Bo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28</v>
          </cell>
        </row>
        <row r="31">
          <cell r="C31">
            <v>1988</v>
          </cell>
        </row>
        <row r="33">
          <cell r="C33">
            <v>500</v>
          </cell>
        </row>
        <row r="34">
          <cell r="C34">
            <v>5</v>
          </cell>
          <cell r="D34">
            <v>20990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1">
          <cell r="C31">
            <v>3667</v>
          </cell>
        </row>
        <row r="33">
          <cell r="C33">
            <v>430</v>
          </cell>
          <cell r="D33">
            <v>796260</v>
          </cell>
        </row>
        <row r="35">
          <cell r="D35">
            <v>960400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223</v>
          </cell>
        </row>
        <row r="31">
          <cell r="C31">
            <v>306</v>
          </cell>
        </row>
        <row r="34">
          <cell r="C34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238</v>
          </cell>
        </row>
        <row r="31">
          <cell r="C31">
            <v>232</v>
          </cell>
        </row>
        <row r="35">
          <cell r="C35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1387</v>
          </cell>
        </row>
        <row r="31">
          <cell r="C31">
            <v>2196</v>
          </cell>
        </row>
        <row r="33">
          <cell r="C33">
            <v>123</v>
          </cell>
          <cell r="D33">
            <v>195530</v>
          </cell>
        </row>
        <row r="34">
          <cell r="C34">
            <v>36</v>
          </cell>
          <cell r="D34">
            <v>81470</v>
          </cell>
        </row>
        <row r="35">
          <cell r="D35">
            <v>540000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5">
          <cell r="C35">
            <v>50</v>
          </cell>
          <cell r="D35">
            <v>20000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155</v>
          </cell>
        </row>
        <row r="31">
          <cell r="C31">
            <v>102</v>
          </cell>
        </row>
        <row r="33">
          <cell r="C33">
            <v>38</v>
          </cell>
          <cell r="D33">
            <v>2774</v>
          </cell>
        </row>
        <row r="34">
          <cell r="C34">
            <v>29</v>
          </cell>
          <cell r="D34">
            <v>2117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8521</v>
          </cell>
        </row>
        <row r="33">
          <cell r="E33">
            <v>417</v>
          </cell>
        </row>
        <row r="34">
          <cell r="E34">
            <v>35</v>
          </cell>
        </row>
        <row r="35">
          <cell r="C35">
            <v>101600</v>
          </cell>
          <cell r="D35">
            <v>147992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1">
        <row r="32">
          <cell r="B32" t="str">
            <v>no records</v>
          </cell>
        </row>
        <row r="35">
          <cell r="C35">
            <v>165405</v>
          </cell>
          <cell r="D35">
            <v>82</v>
          </cell>
        </row>
        <row r="36">
          <cell r="D36">
            <v>6</v>
          </cell>
        </row>
        <row r="38">
          <cell r="C38">
            <v>4464</v>
          </cell>
          <cell r="D38">
            <v>2</v>
          </cell>
        </row>
        <row r="39">
          <cell r="C39">
            <v>1680</v>
          </cell>
          <cell r="D39">
            <v>10</v>
          </cell>
        </row>
        <row r="40">
          <cell r="D40">
            <v>144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19474</v>
          </cell>
        </row>
        <row r="31">
          <cell r="C31">
            <v>9066</v>
          </cell>
        </row>
        <row r="33">
          <cell r="D33">
            <v>183526</v>
          </cell>
          <cell r="E33">
            <v>981</v>
          </cell>
        </row>
        <row r="34">
          <cell r="D34">
            <v>997660</v>
          </cell>
          <cell r="E34">
            <v>1308</v>
          </cell>
        </row>
        <row r="35">
          <cell r="D35">
            <v>3017125</v>
          </cell>
          <cell r="E35">
            <v>6497</v>
          </cell>
        </row>
        <row r="36">
          <cell r="D36">
            <v>528897</v>
          </cell>
          <cell r="E36">
            <v>829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55</v>
          </cell>
        </row>
        <row r="31">
          <cell r="C31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1">
          <cell r="C31">
            <v>15689</v>
          </cell>
        </row>
        <row r="32">
          <cell r="C32">
            <v>7565</v>
          </cell>
        </row>
        <row r="34">
          <cell r="C34">
            <v>2047</v>
          </cell>
          <cell r="D34">
            <v>1643166.3492286117</v>
          </cell>
        </row>
        <row r="35">
          <cell r="C35">
            <v>46335</v>
          </cell>
          <cell r="D35">
            <v>27603600.305828307</v>
          </cell>
        </row>
        <row r="36">
          <cell r="C36">
            <v>5</v>
          </cell>
          <cell r="D36">
            <v>5760</v>
          </cell>
        </row>
        <row r="37">
          <cell r="C37">
            <v>248</v>
          </cell>
          <cell r="D37">
            <v>571841.3449430829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3">
          <cell r="E33">
            <v>260</v>
          </cell>
        </row>
        <row r="34">
          <cell r="E34">
            <v>124</v>
          </cell>
        </row>
        <row r="37">
          <cell r="D37">
            <v>96600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3">
          <cell r="E33">
            <v>6</v>
          </cell>
        </row>
        <row r="34">
          <cell r="E34">
            <v>502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21251</v>
          </cell>
        </row>
        <row r="31">
          <cell r="C31">
            <v>13383</v>
          </cell>
        </row>
        <row r="33">
          <cell r="D33">
            <v>243000</v>
          </cell>
          <cell r="E33">
            <v>736</v>
          </cell>
        </row>
        <row r="34">
          <cell r="D34">
            <v>551000</v>
          </cell>
          <cell r="E34">
            <v>548</v>
          </cell>
        </row>
        <row r="35">
          <cell r="C35">
            <v>45500</v>
          </cell>
          <cell r="D35">
            <v>972000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359</v>
          </cell>
        </row>
        <row r="31">
          <cell r="C31">
            <v>11259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2852</v>
          </cell>
        </row>
        <row r="31">
          <cell r="C31">
            <v>101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</sheetNames>
    <sheetDataSet>
      <sheetData sheetId="0">
        <row r="28">
          <cell r="C28">
            <v>25159</v>
          </cell>
        </row>
        <row r="29">
          <cell r="C29">
            <v>43866</v>
          </cell>
        </row>
        <row r="31">
          <cell r="C31">
            <v>2017</v>
          </cell>
        </row>
        <row r="32">
          <cell r="C32">
            <v>1037</v>
          </cell>
        </row>
        <row r="33">
          <cell r="C33">
            <v>10</v>
          </cell>
        </row>
        <row r="35">
          <cell r="D35">
            <v>417260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314</v>
          </cell>
        </row>
        <row r="33">
          <cell r="C33">
            <v>51</v>
          </cell>
        </row>
        <row r="34">
          <cell r="C34">
            <v>89</v>
          </cell>
          <cell r="D34">
            <v>300000</v>
          </cell>
        </row>
        <row r="35">
          <cell r="C35">
            <v>800</v>
          </cell>
          <cell r="D35">
            <v>40000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5089</v>
          </cell>
        </row>
        <row r="31">
          <cell r="C31">
            <v>607</v>
          </cell>
        </row>
        <row r="34">
          <cell r="C34">
            <v>322</v>
          </cell>
        </row>
        <row r="36">
          <cell r="C36">
            <v>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28">
          <cell r="C28">
            <v>127</v>
          </cell>
        </row>
        <row r="29">
          <cell r="C29">
            <v>976</v>
          </cell>
        </row>
        <row r="31">
          <cell r="E31">
            <v>43</v>
          </cell>
        </row>
        <row r="32">
          <cell r="E32">
            <v>79</v>
          </cell>
        </row>
        <row r="33">
          <cell r="D33">
            <v>1700</v>
          </cell>
          <cell r="E33">
            <v>1</v>
          </cell>
        </row>
        <row r="34">
          <cell r="E3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4">
          <cell r="C34">
            <v>9</v>
          </cell>
          <cell r="D34">
            <v>15000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624</v>
          </cell>
        </row>
        <row r="31">
          <cell r="C31">
            <v>139</v>
          </cell>
        </row>
        <row r="34">
          <cell r="C34">
            <v>11</v>
          </cell>
        </row>
        <row r="36">
          <cell r="C36">
            <v>53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4">
          <cell r="C34">
            <v>2</v>
          </cell>
          <cell r="D34">
            <v>4080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95</v>
          </cell>
        </row>
        <row r="31">
          <cell r="C31">
            <v>60</v>
          </cell>
        </row>
        <row r="33">
          <cell r="C33">
            <v>58</v>
          </cell>
        </row>
        <row r="34">
          <cell r="C34">
            <v>43</v>
          </cell>
        </row>
        <row r="36">
          <cell r="C36">
            <v>36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1153</v>
          </cell>
        </row>
        <row r="31">
          <cell r="C31">
            <v>40</v>
          </cell>
        </row>
        <row r="33">
          <cell r="C33">
            <v>100</v>
          </cell>
          <cell r="D33">
            <v>42069</v>
          </cell>
        </row>
        <row r="34">
          <cell r="C34">
            <v>40</v>
          </cell>
          <cell r="D34">
            <v>28800</v>
          </cell>
        </row>
        <row r="35">
          <cell r="D35">
            <v>205377</v>
          </cell>
        </row>
        <row r="36">
          <cell r="D36">
            <v>1920</v>
          </cell>
          <cell r="E36">
            <v>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2290</v>
          </cell>
        </row>
        <row r="31">
          <cell r="C31">
            <v>7848</v>
          </cell>
        </row>
        <row r="33">
          <cell r="D33">
            <v>272699</v>
          </cell>
          <cell r="E33">
            <v>90</v>
          </cell>
        </row>
        <row r="34">
          <cell r="C34">
            <v>78</v>
          </cell>
          <cell r="D34">
            <v>60180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5774</v>
          </cell>
        </row>
        <row r="31">
          <cell r="C31">
            <v>912</v>
          </cell>
        </row>
        <row r="33">
          <cell r="E33">
            <v>389</v>
          </cell>
        </row>
        <row r="34">
          <cell r="C34">
            <v>123</v>
          </cell>
        </row>
        <row r="35">
          <cell r="C35">
            <v>5631</v>
          </cell>
          <cell r="D35">
            <v>458929</v>
          </cell>
        </row>
        <row r="36">
          <cell r="C36">
            <v>81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1</v>
          </cell>
        </row>
        <row r="31">
          <cell r="C31">
            <v>1</v>
          </cell>
        </row>
        <row r="33">
          <cell r="D33">
            <v>11100</v>
          </cell>
          <cell r="E33">
            <v>11</v>
          </cell>
        </row>
        <row r="34">
          <cell r="D34">
            <v>4440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</sheetNames>
    <sheetDataSet>
      <sheetData sheetId="0">
        <row r="32">
          <cell r="C32">
            <v>33083</v>
          </cell>
        </row>
        <row r="33">
          <cell r="C33">
            <v>77711</v>
          </cell>
        </row>
        <row r="35">
          <cell r="C35">
            <v>1486</v>
          </cell>
          <cell r="D35">
            <v>939670</v>
          </cell>
        </row>
        <row r="36">
          <cell r="C36">
            <v>511</v>
          </cell>
          <cell r="D36">
            <v>731537</v>
          </cell>
        </row>
        <row r="37">
          <cell r="C37">
            <v>700</v>
          </cell>
          <cell r="D37">
            <v>170301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2192</v>
          </cell>
        </row>
        <row r="31">
          <cell r="C31">
            <v>2741</v>
          </cell>
        </row>
        <row r="33">
          <cell r="C33">
            <v>1100</v>
          </cell>
          <cell r="D33">
            <v>430000</v>
          </cell>
        </row>
        <row r="34">
          <cell r="C34">
            <v>79</v>
          </cell>
          <cell r="D34">
            <v>20000</v>
          </cell>
        </row>
        <row r="35">
          <cell r="C35">
            <v>700</v>
          </cell>
          <cell r="D35">
            <v>252000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1">
          <cell r="C31">
            <v>42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291</v>
          </cell>
        </row>
        <row r="31">
          <cell r="C31">
            <v>291</v>
          </cell>
        </row>
        <row r="33">
          <cell r="C33">
            <v>5</v>
          </cell>
        </row>
        <row r="34">
          <cell r="C34">
            <v>10</v>
          </cell>
        </row>
        <row r="35">
          <cell r="C35">
            <v>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61</v>
          </cell>
        </row>
        <row r="31">
          <cell r="C31">
            <v>56</v>
          </cell>
        </row>
        <row r="34">
          <cell r="C34">
            <v>5</v>
          </cell>
          <cell r="D34">
            <v>8700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NASA"/>
    </sheetNames>
    <sheetDataSet>
      <sheetData sheetId="0">
        <row r="30">
          <cell r="C30">
            <v>2120</v>
          </cell>
        </row>
        <row r="31">
          <cell r="C31">
            <v>11595</v>
          </cell>
        </row>
        <row r="33">
          <cell r="D33">
            <v>277440</v>
          </cell>
          <cell r="E33">
            <v>203</v>
          </cell>
        </row>
        <row r="34">
          <cell r="C34">
            <v>1048</v>
          </cell>
          <cell r="D34">
            <v>88280</v>
          </cell>
        </row>
        <row r="35">
          <cell r="C35">
            <v>30</v>
          </cell>
          <cell r="D35">
            <v>196000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4">
          <cell r="C34">
            <v>5</v>
          </cell>
          <cell r="D34">
            <v>10500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3">
          <cell r="C33">
            <v>160</v>
          </cell>
          <cell r="D33">
            <v>40736</v>
          </cell>
        </row>
        <row r="34">
          <cell r="C34">
            <v>72</v>
          </cell>
          <cell r="D34">
            <v>18331.2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B28">
            <v>7</v>
          </cell>
        </row>
        <row r="32">
          <cell r="B32">
            <v>4</v>
          </cell>
          <cell r="C32">
            <v>878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34</v>
          </cell>
        </row>
        <row r="33">
          <cell r="C33">
            <v>1</v>
          </cell>
          <cell r="D33">
            <v>2280</v>
          </cell>
        </row>
        <row r="34">
          <cell r="C34">
            <v>7</v>
          </cell>
          <cell r="D34">
            <v>15960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1">
          <cell r="C31">
            <v>106</v>
          </cell>
        </row>
        <row r="33">
          <cell r="C33">
            <v>1</v>
          </cell>
          <cell r="D33">
            <v>2250</v>
          </cell>
        </row>
        <row r="34">
          <cell r="C34">
            <v>7</v>
          </cell>
          <cell r="D34">
            <v>15750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Back Up Data"/>
    </sheetNames>
    <sheetDataSet>
      <sheetData sheetId="0">
        <row r="33">
          <cell r="E33">
            <v>2075</v>
          </cell>
        </row>
        <row r="34">
          <cell r="E34">
            <v>787</v>
          </cell>
        </row>
        <row r="35">
          <cell r="D35">
            <v>3542554</v>
          </cell>
          <cell r="E35">
            <v>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1">
          <cell r="C31">
            <v>106</v>
          </cell>
        </row>
        <row r="33">
          <cell r="C33">
            <v>2</v>
          </cell>
          <cell r="D33">
            <v>1481.66</v>
          </cell>
        </row>
        <row r="34">
          <cell r="C34">
            <v>7</v>
          </cell>
          <cell r="D34">
            <v>12600</v>
          </cell>
        </row>
        <row r="36">
          <cell r="D36">
            <v>5400</v>
          </cell>
          <cell r="E36">
            <v>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202</v>
          </cell>
        </row>
        <row r="31">
          <cell r="C31">
            <v>541</v>
          </cell>
        </row>
        <row r="33">
          <cell r="D33">
            <v>101812.32</v>
          </cell>
          <cell r="E33">
            <v>68</v>
          </cell>
        </row>
        <row r="34">
          <cell r="D34">
            <v>23995.84</v>
          </cell>
          <cell r="E34">
            <v>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1605</v>
          </cell>
        </row>
        <row r="31">
          <cell r="C31">
            <v>1599</v>
          </cell>
        </row>
        <row r="33">
          <cell r="C33">
            <v>139</v>
          </cell>
          <cell r="D33">
            <v>171022</v>
          </cell>
        </row>
        <row r="34">
          <cell r="C34">
            <v>60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1011</v>
          </cell>
        </row>
        <row r="31">
          <cell r="C31">
            <v>64194</v>
          </cell>
        </row>
        <row r="33">
          <cell r="C33">
            <v>4844</v>
          </cell>
        </row>
        <row r="34">
          <cell r="C34">
            <v>184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905</v>
          </cell>
        </row>
        <row r="31">
          <cell r="C31">
            <v>800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7</v>
          </cell>
        </row>
        <row r="31">
          <cell r="C31">
            <v>190</v>
          </cell>
        </row>
        <row r="34">
          <cell r="C34">
            <v>20</v>
          </cell>
          <cell r="D34">
            <v>71000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21163</v>
          </cell>
        </row>
        <row r="31">
          <cell r="C31">
            <v>11640</v>
          </cell>
        </row>
        <row r="33">
          <cell r="C33">
            <v>489</v>
          </cell>
          <cell r="D33">
            <v>30000</v>
          </cell>
        </row>
        <row r="34">
          <cell r="C34">
            <v>213</v>
          </cell>
        </row>
        <row r="35">
          <cell r="C35">
            <v>2200</v>
          </cell>
          <cell r="D35">
            <v>280000</v>
          </cell>
        </row>
        <row r="36">
          <cell r="C36">
            <v>146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1860</v>
          </cell>
        </row>
        <row r="31">
          <cell r="C31">
            <v>1015</v>
          </cell>
        </row>
        <row r="33">
          <cell r="C33">
            <v>100</v>
          </cell>
        </row>
        <row r="34">
          <cell r="C34">
            <v>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519</v>
          </cell>
        </row>
        <row r="31">
          <cell r="C31">
            <v>1320</v>
          </cell>
        </row>
        <row r="33">
          <cell r="C33">
            <v>161</v>
          </cell>
          <cell r="D33">
            <v>318780</v>
          </cell>
        </row>
        <row r="34">
          <cell r="C34">
            <v>214</v>
          </cell>
          <cell r="D34">
            <v>461100</v>
          </cell>
        </row>
        <row r="35">
          <cell r="D35">
            <v>31842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B28">
            <v>10380</v>
          </cell>
        </row>
        <row r="29">
          <cell r="B29">
            <v>8336</v>
          </cell>
        </row>
        <row r="31">
          <cell r="B31">
            <v>335</v>
          </cell>
          <cell r="C31">
            <v>31300</v>
          </cell>
        </row>
        <row r="32">
          <cell r="B32">
            <v>331</v>
          </cell>
          <cell r="C32">
            <v>18612</v>
          </cell>
        </row>
        <row r="33">
          <cell r="B33">
            <v>48913</v>
          </cell>
          <cell r="C33">
            <v>87609</v>
          </cell>
        </row>
        <row r="34">
          <cell r="B34">
            <v>3</v>
          </cell>
          <cell r="C34">
            <v>5940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33</v>
          </cell>
        </row>
        <row r="34">
          <cell r="D34">
            <v>9708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4">
          <cell r="E34">
            <v>530</v>
          </cell>
        </row>
        <row r="35">
          <cell r="D35">
            <v>1169970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0</v>
          </cell>
        </row>
        <row r="31">
          <cell r="C31">
            <v>788</v>
          </cell>
        </row>
        <row r="33">
          <cell r="D33">
            <v>35940</v>
          </cell>
          <cell r="E33">
            <v>11</v>
          </cell>
        </row>
        <row r="34">
          <cell r="E34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1">
          <cell r="C31">
            <v>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y2002"/>
      <sheetName val="Sheet3"/>
    </sheetNames>
    <sheetDataSet>
      <sheetData sheetId="0">
        <row r="30">
          <cell r="C30">
            <v>393</v>
          </cell>
        </row>
        <row r="31">
          <cell r="C31">
            <v>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B3">
      <pane ySplit="1680" topLeftCell="BM11" activePane="bottomLeft" state="split"/>
      <selection pane="topLeft" activeCell="E4" sqref="E4"/>
      <selection pane="bottomLeft" activeCell="D12" sqref="D12"/>
    </sheetView>
  </sheetViews>
  <sheetFormatPr defaultColWidth="9.140625" defaultRowHeight="12.75"/>
  <cols>
    <col min="1" max="1" width="52.421875" style="0" customWidth="1"/>
    <col min="2" max="2" width="17.7109375" style="0" customWidth="1"/>
    <col min="3" max="3" width="11.57421875" style="0" customWidth="1"/>
    <col min="4" max="4" width="12.7109375" style="45" customWidth="1"/>
    <col min="5" max="5" width="13.57421875" style="32" customWidth="1"/>
    <col min="6" max="6" width="19.00390625" style="0" customWidth="1"/>
    <col min="7" max="7" width="18.00390625" style="0" customWidth="1"/>
    <col min="8" max="8" width="20.140625" style="0" customWidth="1"/>
    <col min="9" max="9" width="22.00390625" style="0" customWidth="1"/>
    <col min="10" max="10" width="11.28125" style="0" customWidth="1"/>
    <col min="11" max="11" width="10.7109375" style="0" customWidth="1"/>
    <col min="12" max="12" width="20.28125" style="0" customWidth="1"/>
    <col min="13" max="13" width="16.57421875" style="7" hidden="1" customWidth="1"/>
    <col min="14" max="14" width="15.7109375" style="7" hidden="1" customWidth="1"/>
    <col min="15" max="16384" width="9.140625" style="7" customWidth="1"/>
  </cols>
  <sheetData>
    <row r="1" spans="1:12" s="8" customFormat="1" ht="0.75" customHeight="1">
      <c r="A1" s="25"/>
      <c r="B1" s="26"/>
      <c r="D1" s="40"/>
      <c r="E1" s="31"/>
      <c r="L1" s="27"/>
    </row>
    <row r="2" spans="1:14" s="8" customFormat="1" ht="26.25" customHeight="1" thickBot="1">
      <c r="A2" s="1" t="s">
        <v>40</v>
      </c>
      <c r="B2" s="1"/>
      <c r="C2" s="1"/>
      <c r="D2" s="41"/>
      <c r="E2" s="30"/>
      <c r="F2" s="1"/>
      <c r="G2" s="1"/>
      <c r="H2" s="1"/>
      <c r="I2" s="1"/>
      <c r="J2" s="1"/>
      <c r="K2" s="1"/>
      <c r="L2" s="1"/>
      <c r="M2" s="1"/>
      <c r="N2" s="1"/>
    </row>
    <row r="3" spans="1:14" s="9" customFormat="1" ht="47.25" customHeight="1" thickTop="1">
      <c r="A3" s="5" t="s">
        <v>0</v>
      </c>
      <c r="B3" s="29" t="s">
        <v>70</v>
      </c>
      <c r="C3" s="28" t="s">
        <v>71</v>
      </c>
      <c r="D3" s="28" t="s">
        <v>74</v>
      </c>
      <c r="E3" s="39" t="s">
        <v>83</v>
      </c>
      <c r="F3" s="28" t="s">
        <v>41</v>
      </c>
      <c r="G3" s="28" t="s">
        <v>72</v>
      </c>
      <c r="H3" s="28" t="s">
        <v>42</v>
      </c>
      <c r="I3" s="28" t="s">
        <v>43</v>
      </c>
      <c r="J3" s="28" t="s">
        <v>44</v>
      </c>
      <c r="K3" s="28" t="s">
        <v>45</v>
      </c>
      <c r="L3" s="28" t="s">
        <v>46</v>
      </c>
      <c r="M3" s="9" t="s">
        <v>38</v>
      </c>
      <c r="N3" s="9" t="s">
        <v>39</v>
      </c>
    </row>
    <row r="4" spans="1:14" s="10" customFormat="1" ht="15">
      <c r="A4" s="23" t="s">
        <v>27</v>
      </c>
      <c r="B4" s="17">
        <f>SUM('[58]fy2002'!$C$30)</f>
        <v>519</v>
      </c>
      <c r="C4" s="3">
        <f>SUM('[58]fy2002'!$C$31)</f>
        <v>1320</v>
      </c>
      <c r="D4" s="42"/>
      <c r="E4" s="24">
        <f>SUM(B4:D4)</f>
        <v>1839</v>
      </c>
      <c r="F4" s="3">
        <f>SUM('[58]fy2002'!$C$33)</f>
        <v>161</v>
      </c>
      <c r="G4" s="4">
        <f>SUM('[58]fy2002'!$D$33)</f>
        <v>318780</v>
      </c>
      <c r="H4" s="3">
        <f>SUM('[58]fy2002'!$C$34)</f>
        <v>214</v>
      </c>
      <c r="I4" s="4">
        <f>SUM('[58]fy2002'!$D$34)</f>
        <v>461100</v>
      </c>
      <c r="J4" s="3"/>
      <c r="K4" s="3"/>
      <c r="L4" s="3">
        <f>SUM('[58]fy2002'!$D$35)</f>
        <v>31842</v>
      </c>
      <c r="M4" s="19" t="e">
        <f>+#REF!+G4+I4+L4</f>
        <v>#REF!</v>
      </c>
      <c r="N4" s="20">
        <f>+B4+C4+D4+F4+H4+J4+K4</f>
        <v>2214</v>
      </c>
    </row>
    <row r="5" spans="1:14" s="10" customFormat="1" ht="15">
      <c r="A5" s="23" t="s">
        <v>52</v>
      </c>
      <c r="B5" s="17">
        <v>0</v>
      </c>
      <c r="C5" s="3">
        <f>SUM('[8]fy2002'!$C$31)</f>
        <v>27</v>
      </c>
      <c r="D5" s="42"/>
      <c r="E5" s="24">
        <f aca="true" t="shared" si="0" ref="E5:E63">SUM(B5:D5)</f>
        <v>27</v>
      </c>
      <c r="F5" s="3"/>
      <c r="G5" s="4"/>
      <c r="H5" s="3"/>
      <c r="I5" s="4"/>
      <c r="J5" s="3"/>
      <c r="K5" s="3"/>
      <c r="L5" s="4"/>
      <c r="M5" s="19" t="e">
        <f>+#REF!+G5+I5+L5</f>
        <v>#REF!</v>
      </c>
      <c r="N5" s="20">
        <f>+B5+C5+D5+F5+H5+J5+K5</f>
        <v>27</v>
      </c>
    </row>
    <row r="6" spans="1:14" s="10" customFormat="1" ht="15">
      <c r="A6" s="23" t="s">
        <v>73</v>
      </c>
      <c r="B6" s="17">
        <v>0</v>
      </c>
      <c r="C6" s="3"/>
      <c r="D6" s="42"/>
      <c r="E6" s="24"/>
      <c r="F6" s="3"/>
      <c r="G6" s="4"/>
      <c r="H6" s="3">
        <f>SUM('[60]fy2002'!$E$34)</f>
        <v>530</v>
      </c>
      <c r="I6" s="4"/>
      <c r="J6" s="3"/>
      <c r="K6" s="3"/>
      <c r="L6" s="4">
        <f>SUM('[60]fy2002'!$D$35)</f>
        <v>1169970</v>
      </c>
      <c r="M6" s="19"/>
      <c r="N6" s="20"/>
    </row>
    <row r="7" spans="1:14" s="10" customFormat="1" ht="15">
      <c r="A7" s="23" t="s">
        <v>2</v>
      </c>
      <c r="B7" s="16">
        <f>SUM('[11]fy2002'!$C$30)</f>
        <v>223</v>
      </c>
      <c r="C7" s="2">
        <f>'[11]fy2002'!$C$31</f>
        <v>306</v>
      </c>
      <c r="D7" s="42"/>
      <c r="E7" s="24">
        <f t="shared" si="0"/>
        <v>529</v>
      </c>
      <c r="F7" s="2"/>
      <c r="G7" s="6"/>
      <c r="H7" s="2">
        <f>SUM('[11]fy2002'!$C$34)</f>
        <v>11</v>
      </c>
      <c r="I7" s="6"/>
      <c r="J7" s="2"/>
      <c r="K7" s="2"/>
      <c r="L7" s="6"/>
      <c r="M7" s="19" t="e">
        <f>+#REF!+G7+I7+L7</f>
        <v>#REF!</v>
      </c>
      <c r="N7" s="20">
        <f aca="true" t="shared" si="1" ref="N7:N38">+B7+C7+D7+F7+H7+J7+K7</f>
        <v>540</v>
      </c>
    </row>
    <row r="8" spans="1:28" s="10" customFormat="1" ht="15">
      <c r="A8" s="23" t="s">
        <v>3</v>
      </c>
      <c r="B8" s="16">
        <f>SUM('[12]fy2002'!$C$30)</f>
        <v>238</v>
      </c>
      <c r="C8" s="2">
        <f>SUM('[12]fy2002'!$C$31)</f>
        <v>232</v>
      </c>
      <c r="D8" s="42"/>
      <c r="E8" s="24">
        <f t="shared" si="0"/>
        <v>470</v>
      </c>
      <c r="F8" s="2"/>
      <c r="G8" s="6"/>
      <c r="H8" s="2"/>
      <c r="I8" s="6"/>
      <c r="J8" s="2">
        <f>SUM('[12]fy2002'!$C$35)</f>
        <v>5</v>
      </c>
      <c r="K8" s="2"/>
      <c r="L8" s="6"/>
      <c r="M8" s="19" t="e">
        <f>+#REF!+G8+I8+L8</f>
        <v>#REF!</v>
      </c>
      <c r="N8" s="20">
        <f t="shared" si="1"/>
        <v>475</v>
      </c>
      <c r="O8" s="12"/>
      <c r="P8" s="11"/>
      <c r="Q8" s="13"/>
      <c r="R8" s="11"/>
      <c r="S8" s="11"/>
      <c r="T8" s="13"/>
      <c r="Z8" s="13"/>
      <c r="AA8" s="14"/>
      <c r="AB8" s="15"/>
    </row>
    <row r="9" spans="1:28" s="10" customFormat="1" ht="15">
      <c r="A9" s="23" t="s">
        <v>50</v>
      </c>
      <c r="B9" s="16">
        <v>15</v>
      </c>
      <c r="C9" s="2"/>
      <c r="D9" s="42"/>
      <c r="E9" s="24">
        <f t="shared" si="0"/>
        <v>15</v>
      </c>
      <c r="F9" s="2"/>
      <c r="G9" s="6"/>
      <c r="H9" s="2"/>
      <c r="I9" s="6"/>
      <c r="J9" s="2"/>
      <c r="K9" s="2"/>
      <c r="L9" s="6"/>
      <c r="M9" s="19" t="e">
        <f>+#REF!+G9+I9+L9</f>
        <v>#REF!</v>
      </c>
      <c r="N9" s="20">
        <f t="shared" si="1"/>
        <v>15</v>
      </c>
      <c r="O9" s="12"/>
      <c r="P9" s="11"/>
      <c r="Q9" s="13"/>
      <c r="R9" s="11"/>
      <c r="S9" s="11"/>
      <c r="T9" s="13"/>
      <c r="Z9" s="13"/>
      <c r="AA9" s="14"/>
      <c r="AB9" s="15"/>
    </row>
    <row r="10" spans="1:14" s="10" customFormat="1" ht="15">
      <c r="A10" s="23" t="s">
        <v>4</v>
      </c>
      <c r="B10" s="16">
        <v>0</v>
      </c>
      <c r="C10" s="2"/>
      <c r="D10" s="42"/>
      <c r="E10" s="24"/>
      <c r="F10" s="2">
        <f>SUM('[21]fy2002'!$E$33)</f>
        <v>260</v>
      </c>
      <c r="G10" s="6"/>
      <c r="H10" s="2">
        <f>SUM('[21]fy2002'!$E$34)</f>
        <v>124</v>
      </c>
      <c r="I10" s="6"/>
      <c r="J10" s="2"/>
      <c r="K10" s="2"/>
      <c r="L10" s="6">
        <f>SUM('[21]fy2002'!$D$37)</f>
        <v>96600</v>
      </c>
      <c r="M10" s="19" t="e">
        <f>+#REF!+G10+I10+L10</f>
        <v>#REF!</v>
      </c>
      <c r="N10" s="20">
        <f t="shared" si="1"/>
        <v>384</v>
      </c>
    </row>
    <row r="11" spans="1:14" s="10" customFormat="1" ht="15">
      <c r="A11" s="23" t="s">
        <v>28</v>
      </c>
      <c r="B11" s="16">
        <v>0</v>
      </c>
      <c r="C11" s="2"/>
      <c r="D11" s="42"/>
      <c r="E11" s="24">
        <f t="shared" si="0"/>
        <v>0</v>
      </c>
      <c r="F11" s="2">
        <f>SUM('[22]fy2002'!$E$33)</f>
        <v>6</v>
      </c>
      <c r="G11" s="6"/>
      <c r="H11" s="2">
        <f>SUM('[22]fy2002'!$E$34)</f>
        <v>502</v>
      </c>
      <c r="I11" s="6"/>
      <c r="J11" s="2"/>
      <c r="K11" s="2"/>
      <c r="L11" s="6"/>
      <c r="M11" s="19" t="e">
        <f>+#REF!+G11+I11+L11</f>
        <v>#REF!</v>
      </c>
      <c r="N11" s="20">
        <f t="shared" si="1"/>
        <v>508</v>
      </c>
    </row>
    <row r="12" spans="1:14" s="10" customFormat="1" ht="15">
      <c r="A12" s="23" t="s">
        <v>54</v>
      </c>
      <c r="B12" s="16">
        <f>SUM('[36]fy2002'!$C$30)</f>
        <v>1</v>
      </c>
      <c r="C12" s="2">
        <f>SUM('[36]fy2002'!$C$31)</f>
        <v>1</v>
      </c>
      <c r="D12" s="42"/>
      <c r="E12" s="24">
        <f t="shared" si="0"/>
        <v>2</v>
      </c>
      <c r="F12" s="2">
        <f>SUM('[36]fy2002'!$E$33)</f>
        <v>11</v>
      </c>
      <c r="G12" s="6">
        <f>SUM('[36]fy2002'!$D$33)</f>
        <v>11100</v>
      </c>
      <c r="H12" s="2">
        <v>1</v>
      </c>
      <c r="I12" s="6">
        <f>SUM('[36]fy2002'!$D$34)</f>
        <v>4440</v>
      </c>
      <c r="J12" s="2"/>
      <c r="K12" s="2"/>
      <c r="L12" s="6"/>
      <c r="M12" s="19" t="e">
        <f>+#REF!+G12+I12+L12</f>
        <v>#REF!</v>
      </c>
      <c r="N12" s="20">
        <f t="shared" si="1"/>
        <v>14</v>
      </c>
    </row>
    <row r="13" spans="1:14" s="10" customFormat="1" ht="15">
      <c r="A13" s="23" t="s">
        <v>55</v>
      </c>
      <c r="B13" s="16">
        <v>0</v>
      </c>
      <c r="C13" s="2"/>
      <c r="D13" s="42"/>
      <c r="E13" s="24">
        <f t="shared" si="0"/>
        <v>0</v>
      </c>
      <c r="F13" s="2"/>
      <c r="G13" s="6"/>
      <c r="H13" s="2"/>
      <c r="I13" s="6"/>
      <c r="J13" s="2"/>
      <c r="K13" s="2"/>
      <c r="L13" s="6"/>
      <c r="M13" s="19" t="e">
        <f>+#REF!+G13+I13+L13</f>
        <v>#REF!</v>
      </c>
      <c r="N13" s="20">
        <f t="shared" si="1"/>
        <v>0</v>
      </c>
    </row>
    <row r="14" spans="1:15" s="10" customFormat="1" ht="15">
      <c r="A14" s="23" t="s">
        <v>26</v>
      </c>
      <c r="B14" s="16">
        <f>SUM('[56]fy2002'!$C$30)</f>
        <v>21163</v>
      </c>
      <c r="C14" s="2">
        <f>SUM('[56]fy2002'!$C$31)</f>
        <v>11640</v>
      </c>
      <c r="D14" s="42"/>
      <c r="E14" s="24">
        <f t="shared" si="0"/>
        <v>32803</v>
      </c>
      <c r="F14" s="2">
        <f>SUM('[56]fy2002'!$C$33)</f>
        <v>489</v>
      </c>
      <c r="G14" s="6">
        <f>SUM('[56]fy2002'!$D$33)</f>
        <v>30000</v>
      </c>
      <c r="H14" s="2">
        <f>SUM('[56]fy2002'!$C$34)</f>
        <v>213</v>
      </c>
      <c r="I14" s="6"/>
      <c r="J14" s="2">
        <f>SUM('[56]fy2002'!$C$35)</f>
        <v>2200</v>
      </c>
      <c r="K14" s="2">
        <f>SUM('[56]fy2002'!$C$36)</f>
        <v>146</v>
      </c>
      <c r="L14" s="6">
        <f>SUM('[56]fy2002'!$D$35)</f>
        <v>280000</v>
      </c>
      <c r="M14" s="19" t="e">
        <f>+#REF!+G14+I14+L14</f>
        <v>#REF!</v>
      </c>
      <c r="N14" s="20">
        <f t="shared" si="1"/>
        <v>35851</v>
      </c>
      <c r="O14" s="12"/>
    </row>
    <row r="15" spans="1:14" s="10" customFormat="1" ht="14.25" customHeight="1">
      <c r="A15" s="23" t="s">
        <v>29</v>
      </c>
      <c r="B15" s="18">
        <v>0</v>
      </c>
      <c r="C15" s="3"/>
      <c r="D15" s="42"/>
      <c r="E15" s="24">
        <f t="shared" si="0"/>
        <v>0</v>
      </c>
      <c r="F15" s="3"/>
      <c r="G15" s="4"/>
      <c r="H15" s="3"/>
      <c r="I15" s="4"/>
      <c r="J15" s="3"/>
      <c r="K15" s="3"/>
      <c r="L15" s="4"/>
      <c r="M15" s="19" t="e">
        <f>+#REF!+G15+I15+L15</f>
        <v>#REF!</v>
      </c>
      <c r="N15" s="20">
        <f t="shared" si="1"/>
        <v>0</v>
      </c>
    </row>
    <row r="16" spans="1:15" s="10" customFormat="1" ht="15">
      <c r="A16" s="23" t="s">
        <v>5</v>
      </c>
      <c r="B16" s="16">
        <f>SUM('[23]fy2002'!$C$30)</f>
        <v>21251</v>
      </c>
      <c r="C16" s="2">
        <f>SUM('[23]fy2002'!$C$31)</f>
        <v>13383</v>
      </c>
      <c r="D16" s="42"/>
      <c r="E16" s="24">
        <f t="shared" si="0"/>
        <v>34634</v>
      </c>
      <c r="F16" s="2">
        <f>SUM('[23]fy2002'!$E$33)</f>
        <v>736</v>
      </c>
      <c r="G16" s="6">
        <f>SUM('[23]fy2002'!$D$33)</f>
        <v>243000</v>
      </c>
      <c r="H16" s="2">
        <f>SUM('[23]fy2002'!$E$34)</f>
        <v>548</v>
      </c>
      <c r="I16" s="6">
        <f>SUM('[23]fy2002'!$D$34)</f>
        <v>551000</v>
      </c>
      <c r="J16" s="2">
        <f>SUM('[23]fy2002'!$C$35)</f>
        <v>45500</v>
      </c>
      <c r="K16" s="2"/>
      <c r="L16" s="6">
        <f>SUM('[23]fy2002'!$D$35)</f>
        <v>972000</v>
      </c>
      <c r="M16" s="19" t="e">
        <f>+#REF!+G16+I16+L16</f>
        <v>#REF!</v>
      </c>
      <c r="N16" s="20">
        <f t="shared" si="1"/>
        <v>81418</v>
      </c>
      <c r="O16" s="12"/>
    </row>
    <row r="17" spans="1:15" s="10" customFormat="1" ht="15">
      <c r="A17" s="23" t="s">
        <v>61</v>
      </c>
      <c r="B17" s="22">
        <v>0</v>
      </c>
      <c r="C17" s="2"/>
      <c r="D17" s="42"/>
      <c r="E17" s="24"/>
      <c r="F17" s="2">
        <f>SUM('[49]fy2002'!$E$33)</f>
        <v>2075</v>
      </c>
      <c r="G17" s="6"/>
      <c r="H17" s="2">
        <f>SUM('[49]fy2002'!$E$34)</f>
        <v>787</v>
      </c>
      <c r="I17" s="6"/>
      <c r="J17" s="2">
        <f>SUM('[49]fy2002'!$E$35)</f>
        <v>13</v>
      </c>
      <c r="K17" s="2"/>
      <c r="L17" s="6">
        <f>SUM('[49]fy2002'!$D$35)</f>
        <v>3542554</v>
      </c>
      <c r="M17" s="19" t="e">
        <f>+#REF!+G17+I17+L17</f>
        <v>#REF!</v>
      </c>
      <c r="N17" s="20">
        <f t="shared" si="1"/>
        <v>2875</v>
      </c>
      <c r="O17" s="12"/>
    </row>
    <row r="18" spans="1:14" s="10" customFormat="1" ht="15">
      <c r="A18" s="23" t="s">
        <v>30</v>
      </c>
      <c r="B18" s="18">
        <f>SUM('[13]fy2002'!$C$30)</f>
        <v>1387</v>
      </c>
      <c r="C18" s="3">
        <f>SUM('[13]fy2002'!$C$31)</f>
        <v>2196</v>
      </c>
      <c r="D18" s="42"/>
      <c r="E18" s="24">
        <f t="shared" si="0"/>
        <v>3583</v>
      </c>
      <c r="F18" s="3">
        <f>SUM('[13]fy2002'!$C$33)</f>
        <v>123</v>
      </c>
      <c r="G18" s="4">
        <f>SUM('[13]fy2002'!$D$33)</f>
        <v>195530</v>
      </c>
      <c r="H18" s="3">
        <f>SUM('[13]fy2002'!$C$34)</f>
        <v>36</v>
      </c>
      <c r="I18" s="4">
        <f>SUM('[13]fy2002'!$D$34)</f>
        <v>81470</v>
      </c>
      <c r="J18" s="3"/>
      <c r="K18" s="3">
        <v>3</v>
      </c>
      <c r="L18" s="4">
        <f>SUM('[13]fy2002'!$D$35)</f>
        <v>540000</v>
      </c>
      <c r="M18" s="19" t="e">
        <f>+#REF!+G18+I18+L18</f>
        <v>#REF!</v>
      </c>
      <c r="N18" s="20">
        <f t="shared" si="1"/>
        <v>3745</v>
      </c>
    </row>
    <row r="19" spans="1:28" s="10" customFormat="1" ht="15">
      <c r="A19" s="23" t="s">
        <v>6</v>
      </c>
      <c r="B19" s="16">
        <f>SUM('[35]fy2002'!$C$30)</f>
        <v>5774</v>
      </c>
      <c r="C19" s="2">
        <f>SUM('[35]fy2002'!$C$31)</f>
        <v>912</v>
      </c>
      <c r="D19" s="42"/>
      <c r="E19" s="24">
        <f t="shared" si="0"/>
        <v>6686</v>
      </c>
      <c r="F19" s="2">
        <f>SUM('[35]fy2002'!$E$33)</f>
        <v>389</v>
      </c>
      <c r="G19" s="6"/>
      <c r="H19" s="2">
        <f>SUM('[35]fy2002'!$C$34)</f>
        <v>123</v>
      </c>
      <c r="I19" s="6"/>
      <c r="J19" s="2">
        <f>SUM('[35]fy2002'!$C$35)</f>
        <v>5631</v>
      </c>
      <c r="K19" s="2">
        <f>SUM('[35]fy2002'!$C$36)</f>
        <v>81</v>
      </c>
      <c r="L19" s="6">
        <f>SUM('[35]fy2002'!$D$35)</f>
        <v>458929</v>
      </c>
      <c r="M19" s="19" t="e">
        <f>+#REF!+G19+I19+L19</f>
        <v>#REF!</v>
      </c>
      <c r="N19" s="20">
        <f t="shared" si="1"/>
        <v>12910</v>
      </c>
      <c r="O19" s="12"/>
      <c r="P19" s="11"/>
      <c r="Q19" s="13"/>
      <c r="R19" s="11"/>
      <c r="S19" s="11"/>
      <c r="T19" s="13"/>
      <c r="Z19" s="13"/>
      <c r="AA19" s="14"/>
      <c r="AB19" s="15"/>
    </row>
    <row r="20" spans="1:28" s="10" customFormat="1" ht="15">
      <c r="A20" s="23" t="s">
        <v>7</v>
      </c>
      <c r="B20" s="16">
        <f>SUM('[19]fy2002'!$C$30)</f>
        <v>19474</v>
      </c>
      <c r="C20" s="2">
        <f>SUM('[19]fy2002'!$C$31)</f>
        <v>9066</v>
      </c>
      <c r="D20" s="42"/>
      <c r="E20" s="24">
        <f t="shared" si="0"/>
        <v>28540</v>
      </c>
      <c r="F20" s="2">
        <f>SUM('[19]fy2002'!$E$33)</f>
        <v>981</v>
      </c>
      <c r="G20" s="6">
        <f>SUM('[19]fy2002'!$D$33)</f>
        <v>183526</v>
      </c>
      <c r="H20" s="2">
        <f>SUM('[19]fy2002'!$E$34)</f>
        <v>1308</v>
      </c>
      <c r="I20" s="6">
        <f>SUM('[19]fy2002'!$D$34)</f>
        <v>997660</v>
      </c>
      <c r="J20" s="2">
        <f>SUM('[19]fy2002'!$E$35)</f>
        <v>6497</v>
      </c>
      <c r="K20" s="2">
        <f>SUM('[19]fy2002'!$E$36)</f>
        <v>829</v>
      </c>
      <c r="L20" s="6">
        <f>SUM('[19]fy2002'!$D$35+'[19]fy2002'!$D$36)</f>
        <v>3546022</v>
      </c>
      <c r="M20" s="19" t="e">
        <f>+#REF!+G20+I20+L20</f>
        <v>#REF!</v>
      </c>
      <c r="N20" s="20">
        <f t="shared" si="1"/>
        <v>38155</v>
      </c>
      <c r="O20" s="12"/>
      <c r="P20" s="11"/>
      <c r="Q20" s="13"/>
      <c r="R20" s="11"/>
      <c r="S20" s="11"/>
      <c r="T20" s="13"/>
      <c r="Z20" s="13"/>
      <c r="AA20" s="14"/>
      <c r="AB20" s="15"/>
    </row>
    <row r="21" spans="1:28" s="10" customFormat="1" ht="15">
      <c r="A21" s="23" t="s">
        <v>69</v>
      </c>
      <c r="B21" s="16">
        <f>SUM('[59]Sheet1'!$B$28)</f>
        <v>10380</v>
      </c>
      <c r="C21" s="2">
        <f>SUM('[59]Sheet1'!$B$29)</f>
        <v>8336</v>
      </c>
      <c r="D21" s="42"/>
      <c r="E21" s="24">
        <f t="shared" si="0"/>
        <v>18716</v>
      </c>
      <c r="F21" s="2">
        <f>SUM('[59]Sheet1'!$B$31)</f>
        <v>335</v>
      </c>
      <c r="G21" s="6">
        <f>SUM('[59]Sheet1'!$C$31)</f>
        <v>31300</v>
      </c>
      <c r="H21" s="2">
        <f>SUM('[59]Sheet1'!$B$32)</f>
        <v>331</v>
      </c>
      <c r="I21" s="6">
        <f>SUM('[59]Sheet1'!$C$32)</f>
        <v>18612</v>
      </c>
      <c r="J21" s="2">
        <f>SUM('[59]Sheet1'!$B$33)</f>
        <v>48913</v>
      </c>
      <c r="K21" s="2">
        <f>SUM('[59]Sheet1'!$B$34)</f>
        <v>3</v>
      </c>
      <c r="L21" s="6">
        <f>SUM('[59]Sheet1'!$C$33:$C$34)</f>
        <v>93549</v>
      </c>
      <c r="M21" s="19"/>
      <c r="N21" s="20">
        <f t="shared" si="1"/>
        <v>68298</v>
      </c>
      <c r="O21" s="12"/>
      <c r="P21" s="11"/>
      <c r="Q21" s="13"/>
      <c r="R21" s="11"/>
      <c r="S21" s="11"/>
      <c r="T21" s="13"/>
      <c r="Z21" s="13"/>
      <c r="AA21" s="14"/>
      <c r="AB21" s="15"/>
    </row>
    <row r="22" spans="1:28" s="10" customFormat="1" ht="15">
      <c r="A22" s="23" t="s">
        <v>8</v>
      </c>
      <c r="B22" s="16">
        <f>SUM('[20]fy2002'!$C$31)</f>
        <v>15689</v>
      </c>
      <c r="C22" s="2">
        <f>SUM('[20]fy2002'!$C$32)</f>
        <v>7565</v>
      </c>
      <c r="D22" s="42" t="s">
        <v>75</v>
      </c>
      <c r="E22" s="24">
        <f t="shared" si="0"/>
        <v>23254</v>
      </c>
      <c r="F22" s="2">
        <f>SUM('[20]fy2002'!$C$34)</f>
        <v>2047</v>
      </c>
      <c r="G22" s="6">
        <f>SUM('[20]fy2002'!$D$34)</f>
        <v>1643166.3492286117</v>
      </c>
      <c r="H22" s="2">
        <f>SUM('[20]fy2002'!$C$35)</f>
        <v>46335</v>
      </c>
      <c r="I22" s="6">
        <f>SUM('[20]fy2002'!$D$35)</f>
        <v>27603600.305828307</v>
      </c>
      <c r="J22" s="2">
        <f>SUM('[20]fy2002'!$C$36)</f>
        <v>5</v>
      </c>
      <c r="K22" s="2">
        <f>SUM('[20]fy2002'!$C$37)</f>
        <v>248</v>
      </c>
      <c r="L22" s="6">
        <f>SUM('[20]fy2002'!$D$36+'[20]fy2002'!$D$37)</f>
        <v>577601.3449430829</v>
      </c>
      <c r="M22" s="19" t="e">
        <f>+#REF!+G22+I22+L22</f>
        <v>#REF!</v>
      </c>
      <c r="N22" s="20" t="e">
        <f t="shared" si="1"/>
        <v>#VALUE!</v>
      </c>
      <c r="O22" s="12"/>
      <c r="P22" s="11"/>
      <c r="Q22" s="13"/>
      <c r="R22" s="11"/>
      <c r="S22" s="11"/>
      <c r="T22" s="13"/>
      <c r="Z22" s="13"/>
      <c r="AA22" s="14"/>
      <c r="AB22" s="15"/>
    </row>
    <row r="23" spans="1:28" s="10" customFormat="1" ht="15">
      <c r="A23" s="23" t="s">
        <v>9</v>
      </c>
      <c r="B23" s="16">
        <f>SUM('[24]fy2002'!$C$30)</f>
        <v>359</v>
      </c>
      <c r="C23" s="2">
        <f>SUM('[24]fy2002'!$C$31)</f>
        <v>11259</v>
      </c>
      <c r="D23" s="42" t="s">
        <v>76</v>
      </c>
      <c r="E23" s="24">
        <f t="shared" si="0"/>
        <v>11618</v>
      </c>
      <c r="F23" s="2"/>
      <c r="G23" s="6"/>
      <c r="H23" s="2"/>
      <c r="I23" s="6"/>
      <c r="J23" s="2"/>
      <c r="K23" s="2"/>
      <c r="L23" s="6"/>
      <c r="M23" s="19" t="e">
        <f>+#REF!+G23+I23+L23</f>
        <v>#REF!</v>
      </c>
      <c r="N23" s="20" t="e">
        <f t="shared" si="1"/>
        <v>#VALUE!</v>
      </c>
      <c r="O23" s="12"/>
      <c r="P23" s="11"/>
      <c r="Q23" s="13"/>
      <c r="R23" s="11"/>
      <c r="S23" s="11"/>
      <c r="T23" s="13"/>
      <c r="Z23" s="13"/>
      <c r="AA23" s="14"/>
      <c r="AB23" s="15"/>
    </row>
    <row r="24" spans="1:28" s="10" customFormat="1" ht="15">
      <c r="A24" s="23" t="s">
        <v>36</v>
      </c>
      <c r="B24" s="16">
        <f>SUM('[25]fy2002'!$C$30)</f>
        <v>2852</v>
      </c>
      <c r="C24" s="2">
        <f>SUM('[25]fy2002'!$C$31)</f>
        <v>101</v>
      </c>
      <c r="D24" s="42" t="s">
        <v>76</v>
      </c>
      <c r="E24" s="24">
        <f t="shared" si="0"/>
        <v>2953</v>
      </c>
      <c r="F24" s="2"/>
      <c r="G24" s="6"/>
      <c r="H24" s="2"/>
      <c r="I24" s="6"/>
      <c r="J24" s="2"/>
      <c r="K24" s="2"/>
      <c r="L24" s="6"/>
      <c r="M24" s="19" t="e">
        <f>+#REF!+G24+I24+L24</f>
        <v>#REF!</v>
      </c>
      <c r="N24" s="20" t="e">
        <f t="shared" si="1"/>
        <v>#VALUE!</v>
      </c>
      <c r="O24" s="12"/>
      <c r="P24" s="11"/>
      <c r="Q24" s="13"/>
      <c r="R24" s="11"/>
      <c r="S24" s="11"/>
      <c r="T24" s="13"/>
      <c r="Z24" s="13"/>
      <c r="AA24" s="14"/>
      <c r="AB24" s="15"/>
    </row>
    <row r="25" spans="1:14" s="10" customFormat="1" ht="15">
      <c r="A25" s="23" t="s">
        <v>37</v>
      </c>
      <c r="B25" s="18">
        <f>SUM('[26]fy2002'!$C$28)</f>
        <v>25159</v>
      </c>
      <c r="C25" s="3">
        <f>SUM('[26]fy2002'!$C$29)</f>
        <v>43866</v>
      </c>
      <c r="D25" s="42"/>
      <c r="E25" s="24">
        <f t="shared" si="0"/>
        <v>69025</v>
      </c>
      <c r="F25" s="3">
        <f>SUM('[26]fy2002'!$C$31)</f>
        <v>2017</v>
      </c>
      <c r="G25" s="4"/>
      <c r="H25" s="3">
        <f>SUM('[26]fy2002'!$C$32)</f>
        <v>1037</v>
      </c>
      <c r="I25" s="4"/>
      <c r="J25" s="3">
        <f>SUM('[26]fy2002'!$C$33)</f>
        <v>10</v>
      </c>
      <c r="K25" s="3"/>
      <c r="L25" s="4">
        <f>SUM('[26]fy2002'!$D$35)</f>
        <v>417260</v>
      </c>
      <c r="M25" s="19" t="e">
        <f>+#REF!+G25+I25+L25</f>
        <v>#REF!</v>
      </c>
      <c r="N25" s="20">
        <f t="shared" si="1"/>
        <v>72089</v>
      </c>
    </row>
    <row r="26" spans="1:28" s="10" customFormat="1" ht="15">
      <c r="A26" s="23" t="s">
        <v>10</v>
      </c>
      <c r="B26" s="16">
        <f>SUM('[38]fy2002'!$C$32)</f>
        <v>33083</v>
      </c>
      <c r="C26" s="2">
        <f>SUM('[38]fy2002'!$C$33)</f>
        <v>77711</v>
      </c>
      <c r="D26" s="42" t="s">
        <v>77</v>
      </c>
      <c r="E26" s="24">
        <f>SUM(B26:D26)</f>
        <v>110794</v>
      </c>
      <c r="F26" s="2">
        <f>SUM('[38]fy2002'!$C$35)</f>
        <v>1486</v>
      </c>
      <c r="G26" s="6">
        <f>SUM('[38]fy2002'!$D$35)</f>
        <v>939670</v>
      </c>
      <c r="H26" s="2">
        <f>SUM('[38]fy2002'!$C$36)</f>
        <v>511</v>
      </c>
      <c r="I26" s="6">
        <f>SUM('[38]fy2002'!$D$36)</f>
        <v>731537</v>
      </c>
      <c r="J26" s="2">
        <f>SUM('[38]fy2002'!$C$37)</f>
        <v>700</v>
      </c>
      <c r="K26" s="2"/>
      <c r="L26" s="6">
        <f>SUM('[38]fy2002'!$D$37)</f>
        <v>170301</v>
      </c>
      <c r="M26" s="19" t="e">
        <f>+#REF!+G26+I26+L26</f>
        <v>#REF!</v>
      </c>
      <c r="N26" s="20" t="e">
        <f t="shared" si="1"/>
        <v>#VALUE!</v>
      </c>
      <c r="O26" s="12"/>
      <c r="P26" s="11"/>
      <c r="Q26" s="13"/>
      <c r="R26" s="11"/>
      <c r="S26" s="11"/>
      <c r="T26" s="13"/>
      <c r="Z26" s="13"/>
      <c r="AA26" s="14"/>
      <c r="AB26" s="15"/>
    </row>
    <row r="27" spans="1:14" s="10" customFormat="1" ht="15">
      <c r="A27" s="23" t="s">
        <v>53</v>
      </c>
      <c r="B27" s="21">
        <v>0</v>
      </c>
      <c r="C27" s="3"/>
      <c r="D27" s="42" t="s">
        <v>78</v>
      </c>
      <c r="E27" s="24"/>
      <c r="F27" s="3"/>
      <c r="G27" s="4"/>
      <c r="H27" s="3"/>
      <c r="I27" s="4"/>
      <c r="J27" s="3">
        <f>SUM('[14]fy2002'!$C$35)</f>
        <v>50</v>
      </c>
      <c r="L27" s="3">
        <f>SUM('[14]fy2002'!$D$35)</f>
        <v>20000</v>
      </c>
      <c r="M27" s="19" t="e">
        <f>+#REF!+G27+I27+L27</f>
        <v>#REF!</v>
      </c>
      <c r="N27" s="20" t="e">
        <f t="shared" si="1"/>
        <v>#VALUE!</v>
      </c>
    </row>
    <row r="28" spans="1:15" s="10" customFormat="1" ht="15">
      <c r="A28" s="23" t="s">
        <v>11</v>
      </c>
      <c r="B28" s="16">
        <v>0</v>
      </c>
      <c r="C28" s="2">
        <f>SUM('[10]fy2002'!$C$31)</f>
        <v>3667</v>
      </c>
      <c r="D28" s="42" t="s">
        <v>79</v>
      </c>
      <c r="E28" s="24">
        <f t="shared" si="0"/>
        <v>3667</v>
      </c>
      <c r="F28" s="2">
        <f>SUM('[10]fy2002'!$C$33)</f>
        <v>430</v>
      </c>
      <c r="G28" s="6">
        <f>SUM('[10]fy2002'!$D$33)</f>
        <v>796260</v>
      </c>
      <c r="H28" s="2"/>
      <c r="I28" s="6"/>
      <c r="K28" s="2"/>
      <c r="L28" s="2">
        <f>SUM('[10]fy2002'!$D$35)</f>
        <v>960400</v>
      </c>
      <c r="M28" s="19" t="e">
        <f>+#REF!+G28+I28+L28</f>
        <v>#REF!</v>
      </c>
      <c r="N28" s="20" t="e">
        <f t="shared" si="1"/>
        <v>#VALUE!</v>
      </c>
      <c r="O28" s="12"/>
    </row>
    <row r="29" spans="1:15" s="10" customFormat="1" ht="15">
      <c r="A29" s="23" t="s">
        <v>31</v>
      </c>
      <c r="B29" s="16">
        <f>SUM('[15]fy2002'!$C$30)</f>
        <v>155</v>
      </c>
      <c r="C29" s="2">
        <f>SUM('[15]fy2002'!$C$31)</f>
        <v>102</v>
      </c>
      <c r="D29" s="42" t="s">
        <v>82</v>
      </c>
      <c r="E29" s="24">
        <f t="shared" si="0"/>
        <v>257</v>
      </c>
      <c r="F29" s="2">
        <f>SUM('[15]fy2002'!$C$33)</f>
        <v>38</v>
      </c>
      <c r="G29" s="6">
        <f>SUM('[15]fy2002'!$D$33)</f>
        <v>2774</v>
      </c>
      <c r="H29" s="2">
        <f>SUM('[15]fy2002'!$C$34)</f>
        <v>29</v>
      </c>
      <c r="I29" s="6">
        <f>SUM('[15]fy2002'!$D$34)</f>
        <v>2117</v>
      </c>
      <c r="J29" s="2"/>
      <c r="K29" s="2"/>
      <c r="L29" s="6"/>
      <c r="M29" s="19" t="e">
        <f>+#REF!+G29+I29+L29</f>
        <v>#REF!</v>
      </c>
      <c r="N29" s="20" t="e">
        <f t="shared" si="1"/>
        <v>#VALUE!</v>
      </c>
      <c r="O29" s="12"/>
    </row>
    <row r="30" spans="1:15" s="10" customFormat="1" ht="15">
      <c r="A30" s="23" t="s">
        <v>12</v>
      </c>
      <c r="B30" s="16">
        <v>0</v>
      </c>
      <c r="C30" s="2"/>
      <c r="D30" s="42" t="s">
        <v>80</v>
      </c>
      <c r="E30" s="24"/>
      <c r="F30" s="2"/>
      <c r="G30" s="6"/>
      <c r="H30" s="2"/>
      <c r="I30" s="6"/>
      <c r="J30" s="2"/>
      <c r="K30" s="2"/>
      <c r="L30" s="6"/>
      <c r="M30" s="19" t="e">
        <f>+#REF!+I30+L30</f>
        <v>#REF!</v>
      </c>
      <c r="N30" s="20" t="e">
        <f t="shared" si="1"/>
        <v>#VALUE!</v>
      </c>
      <c r="O30" s="12"/>
    </row>
    <row r="31" spans="1:15" s="10" customFormat="1" ht="15">
      <c r="A31" s="23" t="s">
        <v>13</v>
      </c>
      <c r="B31" s="16">
        <f>SUM('[1]fy2002'!$C$30)</f>
        <v>28</v>
      </c>
      <c r="C31" s="2">
        <f>SUM('[1]fy2002'!$C$31)</f>
        <v>1988</v>
      </c>
      <c r="D31" s="42" t="s">
        <v>76</v>
      </c>
      <c r="E31" s="24">
        <f t="shared" si="0"/>
        <v>2016</v>
      </c>
      <c r="F31" s="2">
        <f>SUM('[1]fy2002'!$C$33)</f>
        <v>500</v>
      </c>
      <c r="G31" s="6"/>
      <c r="H31" s="2">
        <f>SUM('[1]fy2002'!$C$34)</f>
        <v>5</v>
      </c>
      <c r="I31" s="6">
        <f>SUM('[1]fy2002'!$D$34)</f>
        <v>20990</v>
      </c>
      <c r="J31" s="2"/>
      <c r="K31" s="2"/>
      <c r="L31" s="2"/>
      <c r="M31" s="19" t="e">
        <f>+#REF!+G31+I31+L31</f>
        <v>#REF!</v>
      </c>
      <c r="N31" s="20" t="e">
        <f t="shared" si="1"/>
        <v>#VALUE!</v>
      </c>
      <c r="O31" s="12"/>
    </row>
    <row r="32" spans="1:15" s="10" customFormat="1" ht="15">
      <c r="A32" s="23" t="s">
        <v>56</v>
      </c>
      <c r="B32" s="16">
        <f>SUM('[39]fy2002'!$C$30)</f>
        <v>2192</v>
      </c>
      <c r="C32" s="2">
        <f>SUM('[39]fy2002'!$C$31)</f>
        <v>2741</v>
      </c>
      <c r="D32" s="42" t="s">
        <v>78</v>
      </c>
      <c r="E32" s="24">
        <f t="shared" si="0"/>
        <v>4933</v>
      </c>
      <c r="F32" s="2">
        <f>SUM('[39]fy2002'!$C$33)</f>
        <v>1100</v>
      </c>
      <c r="G32" s="6">
        <f>SUM('[39]fy2002'!$D$33)</f>
        <v>430000</v>
      </c>
      <c r="H32" s="2">
        <f>SUM('[39]fy2002'!$C$34)</f>
        <v>79</v>
      </c>
      <c r="I32" s="6">
        <f>SUM('[39]fy2002'!$D$34)</f>
        <v>20000</v>
      </c>
      <c r="J32" s="2">
        <f>SUM('[39]fy2002'!$C$35)</f>
        <v>700</v>
      </c>
      <c r="K32" s="2"/>
      <c r="L32" s="2">
        <f>SUM('[39]fy2002'!$D$35)</f>
        <v>252000</v>
      </c>
      <c r="M32" s="19" t="e">
        <f>+#REF!+G32+I32+L32</f>
        <v>#REF!</v>
      </c>
      <c r="N32" s="20" t="e">
        <f t="shared" si="1"/>
        <v>#VALUE!</v>
      </c>
      <c r="O32" s="12"/>
    </row>
    <row r="33" spans="1:15" s="10" customFormat="1" ht="15">
      <c r="A33" s="23" t="s">
        <v>57</v>
      </c>
      <c r="B33" s="16">
        <f>SUM('[40]fy2002'!$C$30)</f>
        <v>291</v>
      </c>
      <c r="C33" s="2">
        <f>SUM('[40]fy2002'!$C$31)</f>
        <v>291</v>
      </c>
      <c r="D33" s="42" t="s">
        <v>77</v>
      </c>
      <c r="E33" s="24">
        <f t="shared" si="0"/>
        <v>582</v>
      </c>
      <c r="F33" s="2">
        <f>SUM('[40]fy2002'!$C$33)</f>
        <v>5</v>
      </c>
      <c r="G33" s="6"/>
      <c r="H33" s="2">
        <f>SUM('[40]fy2002'!$C$34)</f>
        <v>10</v>
      </c>
      <c r="I33" s="6"/>
      <c r="J33" s="2">
        <f>SUM('[40]fy2002'!$C$35)</f>
        <v>3</v>
      </c>
      <c r="K33" s="2"/>
      <c r="L33" s="2"/>
      <c r="M33" s="19" t="e">
        <f>+#REF!+G33+I33+L33</f>
        <v>#REF!</v>
      </c>
      <c r="N33" s="20" t="e">
        <f t="shared" si="1"/>
        <v>#VALUE!</v>
      </c>
      <c r="O33" s="12"/>
    </row>
    <row r="34" spans="1:15" s="10" customFormat="1" ht="15">
      <c r="A34" s="23" t="s">
        <v>67</v>
      </c>
      <c r="B34" s="16">
        <f>SUM('[54]fy2002'!$C$30)</f>
        <v>905</v>
      </c>
      <c r="C34" s="2">
        <f>SUM('[54]fy2002'!$C$31)</f>
        <v>800</v>
      </c>
      <c r="D34" s="42" t="s">
        <v>80</v>
      </c>
      <c r="E34" s="24">
        <f t="shared" si="0"/>
        <v>1705</v>
      </c>
      <c r="F34" s="2"/>
      <c r="G34" s="6"/>
      <c r="H34" s="2"/>
      <c r="I34" s="6"/>
      <c r="J34" s="2"/>
      <c r="K34" s="2"/>
      <c r="L34" s="2"/>
      <c r="M34" s="19" t="e">
        <f>+#REF!+G34+I34+L34</f>
        <v>#REF!</v>
      </c>
      <c r="N34" s="20" t="e">
        <f t="shared" si="1"/>
        <v>#VALUE!</v>
      </c>
      <c r="O34" s="12"/>
    </row>
    <row r="35" spans="1:15" s="10" customFormat="1" ht="15">
      <c r="A35" s="23" t="s">
        <v>47</v>
      </c>
      <c r="B35" s="16">
        <f>SUM('[2]fy2002'!$C$30)</f>
        <v>55</v>
      </c>
      <c r="C35" s="2">
        <f>SUM('[2]fy2002'!$C$31)</f>
        <v>10</v>
      </c>
      <c r="D35" s="42" t="s">
        <v>81</v>
      </c>
      <c r="E35" s="24">
        <f t="shared" si="0"/>
        <v>65</v>
      </c>
      <c r="F35" s="2"/>
      <c r="G35" s="6"/>
      <c r="H35" s="2"/>
      <c r="I35" s="6"/>
      <c r="J35" s="2"/>
      <c r="K35" s="2"/>
      <c r="L35" s="2"/>
      <c r="M35" s="19" t="e">
        <f>+#REF!+G35+I35+L35</f>
        <v>#REF!</v>
      </c>
      <c r="N35" s="20" t="e">
        <f t="shared" si="1"/>
        <v>#VALUE!</v>
      </c>
      <c r="O35" s="12"/>
    </row>
    <row r="36" spans="1:14" s="10" customFormat="1" ht="15">
      <c r="A36" s="23" t="s">
        <v>58</v>
      </c>
      <c r="B36" s="18">
        <f>SUM('[41]fy2002'!$C$30)</f>
        <v>61</v>
      </c>
      <c r="C36" s="3">
        <f>SUM('[41]fy2002'!$C$31)</f>
        <v>56</v>
      </c>
      <c r="D36" s="42"/>
      <c r="E36" s="24">
        <f t="shared" si="0"/>
        <v>117</v>
      </c>
      <c r="F36" s="3"/>
      <c r="G36" s="4"/>
      <c r="H36" s="3">
        <f>SUM('[41]fy2002'!$C$34)</f>
        <v>5</v>
      </c>
      <c r="I36" s="4">
        <f>SUM('[41]fy2002'!$D$34)</f>
        <v>8700</v>
      </c>
      <c r="J36" s="3"/>
      <c r="K36" s="3"/>
      <c r="L36" s="4"/>
      <c r="M36" s="19" t="e">
        <f>+#REF!+G36+I36+L36</f>
        <v>#REF!</v>
      </c>
      <c r="N36" s="20">
        <f t="shared" si="1"/>
        <v>122</v>
      </c>
    </row>
    <row r="37" spans="1:14" s="10" customFormat="1" ht="15">
      <c r="A37" s="23" t="s">
        <v>48</v>
      </c>
      <c r="B37" s="18">
        <v>0</v>
      </c>
      <c r="C37" s="3"/>
      <c r="D37" s="42"/>
      <c r="E37" s="24"/>
      <c r="F37" s="3"/>
      <c r="G37" s="4"/>
      <c r="H37" s="3">
        <f>SUM('[3]fy2002'!$C$34)</f>
        <v>9</v>
      </c>
      <c r="I37" s="4">
        <f>SUM('[3]fy2002'!$D$34)</f>
        <v>15000</v>
      </c>
      <c r="J37" s="3"/>
      <c r="K37" s="3"/>
      <c r="L37" s="4"/>
      <c r="M37" s="19" t="e">
        <f>+#REF!+G37+I37+L37</f>
        <v>#REF!</v>
      </c>
      <c r="N37" s="20">
        <f t="shared" si="1"/>
        <v>9</v>
      </c>
    </row>
    <row r="38" spans="1:14" s="10" customFormat="1" ht="15">
      <c r="A38" s="23" t="s">
        <v>14</v>
      </c>
      <c r="B38" s="18">
        <f>SUM('[27]fy2002'!$C$30)</f>
        <v>314</v>
      </c>
      <c r="C38" s="3"/>
      <c r="D38" s="42"/>
      <c r="E38" s="24">
        <f t="shared" si="0"/>
        <v>314</v>
      </c>
      <c r="F38" s="3">
        <f>SUM('[27]fy2002'!$C$33)</f>
        <v>51</v>
      </c>
      <c r="G38" s="4"/>
      <c r="H38" s="3">
        <f>SUM('[27]fy2002'!$C$34)</f>
        <v>89</v>
      </c>
      <c r="I38" s="4">
        <f>SUM('[27]fy2002'!$D$34)</f>
        <v>300000</v>
      </c>
      <c r="J38" s="3">
        <f>SUM('[27]fy2002'!$C$35)</f>
        <v>800</v>
      </c>
      <c r="K38" s="3"/>
      <c r="L38" s="4">
        <f>SUM('[27]fy2002'!$D$35)</f>
        <v>40000</v>
      </c>
      <c r="M38" s="19" t="e">
        <f>+#REF!+G38+I38+L38</f>
        <v>#REF!</v>
      </c>
      <c r="N38" s="20">
        <f t="shared" si="1"/>
        <v>1254</v>
      </c>
    </row>
    <row r="39" spans="1:14" s="10" customFormat="1" ht="15">
      <c r="A39" s="23" t="s">
        <v>15</v>
      </c>
      <c r="B39" s="16">
        <f>SUM('[17]fy2002'!$C$30)</f>
        <v>8521</v>
      </c>
      <c r="C39" s="2"/>
      <c r="D39" s="42"/>
      <c r="E39" s="24">
        <f t="shared" si="0"/>
        <v>8521</v>
      </c>
      <c r="F39" s="2">
        <f>SUM('[17]fy2002'!$E$33)</f>
        <v>417</v>
      </c>
      <c r="G39" s="6"/>
      <c r="H39" s="2">
        <f>SUM('[17]fy2002'!$E$34)</f>
        <v>35</v>
      </c>
      <c r="I39" s="6"/>
      <c r="J39" s="2">
        <f>SUM('[17]fy2002'!$C$35)</f>
        <v>101600</v>
      </c>
      <c r="K39" s="2"/>
      <c r="L39" s="6">
        <f>SUM('[17]fy2002'!$D$35)</f>
        <v>147992</v>
      </c>
      <c r="M39" s="19" t="e">
        <f>+#REF!+G39+I39+L39</f>
        <v>#REF!</v>
      </c>
      <c r="N39" s="20">
        <f aca="true" t="shared" si="2" ref="N39:N64">+B39+C39+D39+F39+H39+J39+K39</f>
        <v>110573</v>
      </c>
    </row>
    <row r="40" spans="1:14" s="10" customFormat="1" ht="15">
      <c r="A40" s="23" t="s">
        <v>49</v>
      </c>
      <c r="B40" s="18">
        <f>SUM(0)</f>
        <v>0</v>
      </c>
      <c r="C40" s="3">
        <f>SUM('[4]fy2002'!$C$31)</f>
        <v>42</v>
      </c>
      <c r="D40" s="43"/>
      <c r="E40" s="24">
        <f t="shared" si="0"/>
        <v>42</v>
      </c>
      <c r="F40" s="3"/>
      <c r="G40" s="4"/>
      <c r="H40" s="3"/>
      <c r="I40" s="4"/>
      <c r="J40" s="3"/>
      <c r="K40" s="3"/>
      <c r="L40" s="4"/>
      <c r="M40" s="19" t="e">
        <f>+#REF!+G40+I40+L40</f>
        <v>#REF!</v>
      </c>
      <c r="N40" s="20">
        <f t="shared" si="2"/>
        <v>42</v>
      </c>
    </row>
    <row r="41" spans="1:15" s="10" customFormat="1" ht="15">
      <c r="A41" s="23" t="s">
        <v>16</v>
      </c>
      <c r="B41" s="16">
        <f>SUM('[18]B'!$B$32)</f>
        <v>0</v>
      </c>
      <c r="C41" s="16"/>
      <c r="D41" s="42"/>
      <c r="E41" s="24">
        <f t="shared" si="0"/>
        <v>0</v>
      </c>
      <c r="F41" s="2">
        <f>SUM('[18]B'!$D$35)</f>
        <v>82</v>
      </c>
      <c r="G41" s="6">
        <f>SUM('[18]B'!$C$35)</f>
        <v>165405</v>
      </c>
      <c r="H41" s="2">
        <f>SUM('[18]B'!$D$36)</f>
        <v>6</v>
      </c>
      <c r="I41" s="6"/>
      <c r="J41" s="2"/>
      <c r="K41" s="2">
        <f>SUM('[18]B'!$D$38+'[18]B'!$D$39+'[18]B'!$D$40)</f>
        <v>156</v>
      </c>
      <c r="L41" s="6">
        <f>SUM('[18]B'!$C$38:$C$39)</f>
        <v>6144</v>
      </c>
      <c r="M41" s="19" t="e">
        <f>+#REF!+G41+I41+L41</f>
        <v>#REF!</v>
      </c>
      <c r="N41" s="20">
        <f t="shared" si="2"/>
        <v>244</v>
      </c>
      <c r="O41" s="12"/>
    </row>
    <row r="42" spans="1:15" s="10" customFormat="1" ht="15">
      <c r="A42" s="23" t="s">
        <v>17</v>
      </c>
      <c r="B42" s="16">
        <f>SUM('[28]fy2002'!$C$30)</f>
        <v>5089</v>
      </c>
      <c r="C42" s="2">
        <f>SUM('[28]fy2002'!$C$31)</f>
        <v>607</v>
      </c>
      <c r="D42" s="42"/>
      <c r="E42" s="24">
        <f t="shared" si="0"/>
        <v>5696</v>
      </c>
      <c r="F42" s="2"/>
      <c r="G42" s="6"/>
      <c r="H42" s="2">
        <f>SUM('[28]fy2002'!$C$34)</f>
        <v>322</v>
      </c>
      <c r="I42" s="6"/>
      <c r="J42" s="2"/>
      <c r="K42" s="2">
        <f>SUM('[28]fy2002'!$C$36)</f>
        <v>6</v>
      </c>
      <c r="L42" s="6"/>
      <c r="M42" s="19" t="e">
        <f>+#REF!+G42+I42+L42</f>
        <v>#REF!</v>
      </c>
      <c r="N42" s="20">
        <f t="shared" si="2"/>
        <v>6024</v>
      </c>
      <c r="O42" s="12"/>
    </row>
    <row r="43" spans="1:15" s="10" customFormat="1" ht="15">
      <c r="A43" s="23" t="s">
        <v>66</v>
      </c>
      <c r="B43" s="22">
        <f>SUM('[55]fy2002'!$C$30)</f>
        <v>7</v>
      </c>
      <c r="C43" s="2">
        <f>SUM('[55]fy2002'!$C$31)</f>
        <v>190</v>
      </c>
      <c r="D43" s="42"/>
      <c r="E43" s="24">
        <f t="shared" si="0"/>
        <v>197</v>
      </c>
      <c r="F43" s="2"/>
      <c r="G43" s="6"/>
      <c r="H43" s="2">
        <f>SUM('[55]fy2002'!$C$34)</f>
        <v>20</v>
      </c>
      <c r="I43" s="6">
        <f>SUM('[55]fy2002'!$D$34)</f>
        <v>71000</v>
      </c>
      <c r="J43" s="2"/>
      <c r="K43" s="2"/>
      <c r="L43" s="6"/>
      <c r="M43" s="19" t="e">
        <f>+#REF!+G43+I43+L43</f>
        <v>#REF!</v>
      </c>
      <c r="N43" s="20">
        <f t="shared" si="2"/>
        <v>217</v>
      </c>
      <c r="O43" s="12"/>
    </row>
    <row r="44" spans="1:14" s="10" customFormat="1" ht="15">
      <c r="A44" s="23" t="s">
        <v>32</v>
      </c>
      <c r="B44" s="18">
        <f>SUM('[43]NASA'!$C$30)</f>
        <v>2120</v>
      </c>
      <c r="C44" s="3">
        <f>SUM('[43]NASA'!$C$31)</f>
        <v>11595</v>
      </c>
      <c r="D44" s="42"/>
      <c r="E44" s="24">
        <f t="shared" si="0"/>
        <v>13715</v>
      </c>
      <c r="F44" s="3">
        <f>SUM('[43]NASA'!$E$33)</f>
        <v>203</v>
      </c>
      <c r="G44" s="4">
        <f>SUM('[43]NASA'!$D$33)</f>
        <v>277440</v>
      </c>
      <c r="H44" s="3">
        <f>SUM('[43]NASA'!$C$34)</f>
        <v>1048</v>
      </c>
      <c r="I44" s="4">
        <f>SUM('[43]NASA'!$D$34)</f>
        <v>88280</v>
      </c>
      <c r="J44" s="3">
        <f>SUM('[43]NASA'!$C$35)</f>
        <v>30</v>
      </c>
      <c r="K44" s="3"/>
      <c r="L44" s="4">
        <f>SUM('[43]NASA'!$D$35)</f>
        <v>196000</v>
      </c>
      <c r="M44" s="19" t="e">
        <f>+#REF!+G44+I44+L44</f>
        <v>#REF!</v>
      </c>
      <c r="N44" s="20">
        <f t="shared" si="2"/>
        <v>14996</v>
      </c>
    </row>
    <row r="45" spans="1:15" s="10" customFormat="1" ht="15">
      <c r="A45" s="23" t="s">
        <v>33</v>
      </c>
      <c r="B45" s="16">
        <f>SUM('[29]fy2002'!$C$28)</f>
        <v>127</v>
      </c>
      <c r="C45" s="2">
        <f>SUM('[29]fy2002'!$C$29)</f>
        <v>976</v>
      </c>
      <c r="D45" s="42"/>
      <c r="E45" s="24">
        <f t="shared" si="0"/>
        <v>1103</v>
      </c>
      <c r="F45" s="2">
        <f>SUM('[29]fy2002'!$E$31)</f>
        <v>43</v>
      </c>
      <c r="G45" s="6"/>
      <c r="H45" s="2">
        <f>SUM('[29]fy2002'!$E$32)</f>
        <v>79</v>
      </c>
      <c r="I45" s="6"/>
      <c r="J45" s="2">
        <f>SUM('[29]fy2002'!$E$33)</f>
        <v>1</v>
      </c>
      <c r="K45" s="2">
        <f>SUM('[29]fy2002'!$E$34)</f>
        <v>1</v>
      </c>
      <c r="L45" s="6">
        <f>SUM('[29]fy2002'!$D$33)</f>
        <v>1700</v>
      </c>
      <c r="M45" s="19" t="e">
        <f>+#REF!+G45+I45+L45</f>
        <v>#REF!</v>
      </c>
      <c r="N45" s="20">
        <f t="shared" si="2"/>
        <v>1227</v>
      </c>
      <c r="O45" s="12"/>
    </row>
    <row r="46" spans="1:15" s="10" customFormat="1" ht="15">
      <c r="A46" s="23" t="s">
        <v>51</v>
      </c>
      <c r="B46" s="16">
        <f>SUM('[6]fy2002'!$C$30)</f>
        <v>33</v>
      </c>
      <c r="C46" s="2"/>
      <c r="D46" s="42"/>
      <c r="E46" s="24">
        <f t="shared" si="0"/>
        <v>33</v>
      </c>
      <c r="F46" s="2"/>
      <c r="G46" s="6"/>
      <c r="H46" s="2">
        <v>3</v>
      </c>
      <c r="I46" s="6">
        <f>SUM('[6]fy2002'!$D$34)</f>
        <v>9708</v>
      </c>
      <c r="J46" s="2"/>
      <c r="K46" s="2"/>
      <c r="L46" s="4"/>
      <c r="M46" s="19" t="e">
        <f>+#REF!+G46+I46+L46</f>
        <v>#REF!</v>
      </c>
      <c r="N46" s="20">
        <f t="shared" si="2"/>
        <v>36</v>
      </c>
      <c r="O46" s="12"/>
    </row>
    <row r="47" spans="1:15" s="10" customFormat="1" ht="15">
      <c r="A47" s="23" t="s">
        <v>18</v>
      </c>
      <c r="B47" s="16">
        <f>SUM('[30]fy2002'!$C$30)</f>
        <v>624</v>
      </c>
      <c r="C47" s="2">
        <f>SUM('[30]fy2002'!$C$31)</f>
        <v>139</v>
      </c>
      <c r="D47" s="42"/>
      <c r="E47" s="24">
        <f t="shared" si="0"/>
        <v>763</v>
      </c>
      <c r="F47" s="2"/>
      <c r="G47" s="6"/>
      <c r="H47" s="2">
        <f>SUM('[30]fy2002'!$C$34)</f>
        <v>11</v>
      </c>
      <c r="I47" s="6"/>
      <c r="J47" s="2"/>
      <c r="K47" s="2">
        <f>SUM('[30]fy2002'!$C$36)</f>
        <v>53</v>
      </c>
      <c r="L47" s="6"/>
      <c r="M47" s="19" t="e">
        <f>+#REF!+G47+I47+L47</f>
        <v>#REF!</v>
      </c>
      <c r="N47" s="20">
        <f t="shared" si="2"/>
        <v>827</v>
      </c>
      <c r="O47" s="12"/>
    </row>
    <row r="48" spans="1:15" s="10" customFormat="1" ht="15">
      <c r="A48" s="23" t="s">
        <v>59</v>
      </c>
      <c r="B48" s="16">
        <v>0</v>
      </c>
      <c r="C48" s="2"/>
      <c r="D48" s="42"/>
      <c r="E48" s="24"/>
      <c r="F48" s="2"/>
      <c r="G48" s="6"/>
      <c r="H48" s="2">
        <f>SUM('[44]fy2002'!$C$34)</f>
        <v>5</v>
      </c>
      <c r="I48" s="6">
        <f>SUM('[44]fy2002'!$D$34)</f>
        <v>10500</v>
      </c>
      <c r="J48" s="2"/>
      <c r="K48" s="2"/>
      <c r="L48" s="6"/>
      <c r="M48" s="19" t="e">
        <f>+#REF!+G48+I48+L48</f>
        <v>#REF!</v>
      </c>
      <c r="N48" s="20">
        <f t="shared" si="2"/>
        <v>5</v>
      </c>
      <c r="O48" s="12"/>
    </row>
    <row r="49" spans="1:15" s="10" customFormat="1" ht="15">
      <c r="A49" s="23" t="s">
        <v>19</v>
      </c>
      <c r="B49" s="16">
        <v>0</v>
      </c>
      <c r="C49" s="2"/>
      <c r="D49" s="42"/>
      <c r="E49" s="24">
        <f t="shared" si="0"/>
        <v>0</v>
      </c>
      <c r="F49" s="2"/>
      <c r="G49" s="6"/>
      <c r="H49" s="2">
        <f>SUM('[31]fy2002'!$C$34)</f>
        <v>2</v>
      </c>
      <c r="I49" s="6">
        <f>SUM('[31]fy2002'!$D$34)</f>
        <v>4080</v>
      </c>
      <c r="J49" s="2"/>
      <c r="K49" s="2"/>
      <c r="L49" s="6"/>
      <c r="M49" s="19" t="e">
        <f>+#REF!+G49+I49+L49</f>
        <v>#REF!</v>
      </c>
      <c r="N49" s="20">
        <f t="shared" si="2"/>
        <v>2</v>
      </c>
      <c r="O49" s="12"/>
    </row>
    <row r="50" spans="1:17" s="10" customFormat="1" ht="15">
      <c r="A50" s="23" t="s">
        <v>20</v>
      </c>
      <c r="B50" s="16">
        <f>SUM('[32]fy2002'!$C$30)</f>
        <v>95</v>
      </c>
      <c r="C50" s="2">
        <f>SUM('[32]fy2002'!$C$31)</f>
        <v>60</v>
      </c>
      <c r="D50" s="42"/>
      <c r="E50" s="24">
        <f t="shared" si="0"/>
        <v>155</v>
      </c>
      <c r="F50" s="2">
        <f>SUM('[32]fy2002'!$C$33)</f>
        <v>58</v>
      </c>
      <c r="G50" s="6"/>
      <c r="H50" s="2">
        <f>SUM('[32]fy2002'!$C$34)</f>
        <v>43</v>
      </c>
      <c r="I50" s="6"/>
      <c r="J50" s="2"/>
      <c r="K50" s="2">
        <f>SUM('[32]fy2002'!$C$36)</f>
        <v>36</v>
      </c>
      <c r="L50" s="6"/>
      <c r="M50" s="19" t="e">
        <f>+#REF!+G50+I50+L50</f>
        <v>#REF!</v>
      </c>
      <c r="N50" s="20">
        <f t="shared" si="2"/>
        <v>292</v>
      </c>
      <c r="O50" s="12"/>
      <c r="P50" s="11"/>
      <c r="Q50" s="13"/>
    </row>
    <row r="51" spans="1:17" s="10" customFormat="1" ht="15">
      <c r="A51" s="23" t="s">
        <v>21</v>
      </c>
      <c r="B51" s="16">
        <f>SUM('[57]fy2002'!$C$30)</f>
        <v>1860</v>
      </c>
      <c r="C51" s="2">
        <f>SUM('[57]fy2002'!$C$31)</f>
        <v>1015</v>
      </c>
      <c r="D51" s="42"/>
      <c r="E51" s="24">
        <f t="shared" si="0"/>
        <v>2875</v>
      </c>
      <c r="F51" s="2">
        <f>SUM('[57]fy2002'!$C$33)</f>
        <v>100</v>
      </c>
      <c r="G51" s="6"/>
      <c r="H51" s="2">
        <f>SUM('[57]fy2002'!$C$34)</f>
        <v>9</v>
      </c>
      <c r="I51" s="6"/>
      <c r="J51" s="2"/>
      <c r="K51" s="2"/>
      <c r="L51" s="6"/>
      <c r="M51" s="19" t="e">
        <f>+#REF!+G51+I51+L51</f>
        <v>#REF!</v>
      </c>
      <c r="N51" s="20">
        <f t="shared" si="2"/>
        <v>2984</v>
      </c>
      <c r="O51" s="12"/>
      <c r="P51" s="11"/>
      <c r="Q51" s="13"/>
    </row>
    <row r="52" spans="1:17" s="10" customFormat="1" ht="15">
      <c r="A52" s="23" t="s">
        <v>68</v>
      </c>
      <c r="B52" s="22">
        <f>SUM('[46]Sheet1'!$B$28)</f>
        <v>7</v>
      </c>
      <c r="C52" s="2"/>
      <c r="D52" s="42"/>
      <c r="E52" s="24">
        <f t="shared" si="0"/>
        <v>7</v>
      </c>
      <c r="F52" s="2"/>
      <c r="G52" s="6"/>
      <c r="H52" s="2">
        <f>SUM('[46]Sheet1'!$B$32)</f>
        <v>4</v>
      </c>
      <c r="I52" s="6">
        <f>SUM('[46]Sheet1'!$C$32)</f>
        <v>878</v>
      </c>
      <c r="J52" s="2"/>
      <c r="K52" s="2"/>
      <c r="L52" s="6"/>
      <c r="M52" s="19" t="e">
        <f>+#REF!+G52+I52+L52</f>
        <v>#REF!</v>
      </c>
      <c r="N52" s="20">
        <f t="shared" si="2"/>
        <v>11</v>
      </c>
      <c r="O52" s="12"/>
      <c r="P52" s="11"/>
      <c r="Q52" s="13"/>
    </row>
    <row r="53" spans="1:17" s="10" customFormat="1" ht="15">
      <c r="A53" s="23" t="s">
        <v>62</v>
      </c>
      <c r="B53" s="22">
        <f>SUM('[47]fy2002'!$C$30)</f>
        <v>34</v>
      </c>
      <c r="C53" s="2"/>
      <c r="D53" s="42"/>
      <c r="E53" s="24">
        <f t="shared" si="0"/>
        <v>34</v>
      </c>
      <c r="F53" s="2">
        <f>SUM('[47]fy2002'!$C$33)</f>
        <v>1</v>
      </c>
      <c r="G53" s="6">
        <f>SUM('[47]fy2002'!$D$33)</f>
        <v>2280</v>
      </c>
      <c r="H53" s="2">
        <f>SUM('[47]fy2002'!$C$34)</f>
        <v>7</v>
      </c>
      <c r="I53" s="6">
        <f>SUM('[47]fy2002'!$D$34)</f>
        <v>15960</v>
      </c>
      <c r="J53" s="2"/>
      <c r="K53" s="2"/>
      <c r="L53" s="6"/>
      <c r="M53" s="19" t="e">
        <f>+#REF!+G53+I53+L53</f>
        <v>#REF!</v>
      </c>
      <c r="N53" s="20">
        <f t="shared" si="2"/>
        <v>42</v>
      </c>
      <c r="O53" s="12"/>
      <c r="P53" s="11"/>
      <c r="Q53" s="13"/>
    </row>
    <row r="54" spans="1:14" s="10" customFormat="1" ht="15">
      <c r="A54" s="23" t="s">
        <v>34</v>
      </c>
      <c r="B54" s="18">
        <v>0</v>
      </c>
      <c r="C54" s="3"/>
      <c r="D54" s="42"/>
      <c r="E54" s="24">
        <f t="shared" si="0"/>
        <v>0</v>
      </c>
      <c r="F54" s="3">
        <f>SUM('[45]fy2002'!$C$33)</f>
        <v>160</v>
      </c>
      <c r="G54" s="4">
        <f>SUM('[45]fy2002'!$D$33)</f>
        <v>40736</v>
      </c>
      <c r="H54" s="3">
        <f>SUM('[45]fy2002'!$C$34)</f>
        <v>72</v>
      </c>
      <c r="I54" s="4">
        <f>SUM('[45]fy2002'!$D$34)</f>
        <v>18331.2</v>
      </c>
      <c r="J54" s="3"/>
      <c r="K54" s="3"/>
      <c r="L54" s="4"/>
      <c r="M54" s="19" t="e">
        <f>+#REF!+G54+I54+L54</f>
        <v>#REF!</v>
      </c>
      <c r="N54" s="20">
        <f t="shared" si="2"/>
        <v>232</v>
      </c>
    </row>
    <row r="55" spans="1:14" s="10" customFormat="1" ht="15">
      <c r="A55" s="23" t="s">
        <v>60</v>
      </c>
      <c r="B55" s="3">
        <v>0</v>
      </c>
      <c r="C55" s="3">
        <f>SUM('[48]fy2002'!$C$31)</f>
        <v>106</v>
      </c>
      <c r="D55" s="42"/>
      <c r="E55" s="24">
        <f t="shared" si="0"/>
        <v>106</v>
      </c>
      <c r="F55" s="3">
        <f>SUM('[48]fy2002'!$C$33)</f>
        <v>1</v>
      </c>
      <c r="G55" s="4">
        <f>SUM('[48]fy2002'!$D$33)</f>
        <v>2250</v>
      </c>
      <c r="H55" s="3">
        <f>SUM('[48]fy2002'!$C$34)</f>
        <v>7</v>
      </c>
      <c r="I55" s="4">
        <f>SUM('[48]fy2002'!$D$34)</f>
        <v>15750</v>
      </c>
      <c r="J55" s="3"/>
      <c r="K55" s="3"/>
      <c r="L55" s="4"/>
      <c r="M55" s="19" t="e">
        <f>+#REF!+G55+I55+L55</f>
        <v>#REF!</v>
      </c>
      <c r="N55" s="20">
        <f t="shared" si="2"/>
        <v>114</v>
      </c>
    </row>
    <row r="56" spans="1:14" s="10" customFormat="1" ht="15">
      <c r="A56" s="23" t="s">
        <v>63</v>
      </c>
      <c r="B56" s="3">
        <v>0</v>
      </c>
      <c r="C56" s="3">
        <f>SUM('[50]fy2002'!$C$31)</f>
        <v>106</v>
      </c>
      <c r="D56" s="42"/>
      <c r="E56" s="24">
        <f t="shared" si="0"/>
        <v>106</v>
      </c>
      <c r="F56" s="3">
        <f>SUM('[50]fy2002'!$C$33)</f>
        <v>2</v>
      </c>
      <c r="G56" s="4">
        <f>SUM('[50]fy2002'!$D$33)</f>
        <v>1481.66</v>
      </c>
      <c r="H56" s="3">
        <f>SUM('[50]fy2002'!$C$34)</f>
        <v>7</v>
      </c>
      <c r="I56" s="4">
        <f>SUM('[50]fy2002'!$D$34)</f>
        <v>12600</v>
      </c>
      <c r="J56" s="3"/>
      <c r="K56" s="3">
        <f>SUM('[50]fy2002'!$E$36)</f>
        <v>3</v>
      </c>
      <c r="L56" s="4">
        <f>SUM('[50]fy2002'!$D$36)</f>
        <v>5400</v>
      </c>
      <c r="M56" s="19" t="e">
        <f>+#REF!+G56+I56+L56</f>
        <v>#REF!</v>
      </c>
      <c r="N56" s="20">
        <f t="shared" si="2"/>
        <v>118</v>
      </c>
    </row>
    <row r="57" spans="1:28" s="10" customFormat="1" ht="15">
      <c r="A57" s="23" t="s">
        <v>22</v>
      </c>
      <c r="B57" s="16">
        <f>SUM('[7]fy2002'!$C$30)</f>
        <v>0</v>
      </c>
      <c r="C57" s="2">
        <f>SUM('[7]fy2002'!$C$31)</f>
        <v>788</v>
      </c>
      <c r="D57" s="42"/>
      <c r="E57" s="24">
        <f t="shared" si="0"/>
        <v>788</v>
      </c>
      <c r="F57" s="2">
        <f>SUM('[7]fy2002'!$E$33)</f>
        <v>11</v>
      </c>
      <c r="G57" s="6">
        <f>SUM('[7]fy2002'!$D$33)</f>
        <v>35940</v>
      </c>
      <c r="H57" s="2">
        <f>SUM('[7]fy2002'!$E$34)</f>
        <v>3</v>
      </c>
      <c r="I57" s="6"/>
      <c r="J57" s="2"/>
      <c r="K57" s="2"/>
      <c r="L57" s="6"/>
      <c r="M57" s="19" t="e">
        <f>+#REF!+G57+I57+L57</f>
        <v>#REF!</v>
      </c>
      <c r="N57" s="20">
        <f t="shared" si="2"/>
        <v>802</v>
      </c>
      <c r="O57" s="12"/>
      <c r="P57" s="11"/>
      <c r="Q57" s="13"/>
      <c r="R57" s="11"/>
      <c r="S57" s="11"/>
      <c r="T57" s="13"/>
      <c r="Z57" s="13"/>
      <c r="AA57" s="14"/>
      <c r="AB57" s="15"/>
    </row>
    <row r="58" spans="1:28" s="10" customFormat="1" ht="15">
      <c r="A58" s="23" t="s">
        <v>23</v>
      </c>
      <c r="B58" s="16">
        <f>SUM('[51]fy2002'!$C$30)</f>
        <v>202</v>
      </c>
      <c r="C58" s="2">
        <f>SUM('[51]fy2002'!$C$31)</f>
        <v>541</v>
      </c>
      <c r="D58" s="42"/>
      <c r="E58" s="24">
        <f t="shared" si="0"/>
        <v>743</v>
      </c>
      <c r="F58" s="2">
        <f>SUM('[51]fy2002'!$E$33)</f>
        <v>68</v>
      </c>
      <c r="G58" s="6">
        <f>SUM('[51]fy2002'!$D$33)</f>
        <v>101812.32</v>
      </c>
      <c r="H58" s="2">
        <f>SUM('[51]fy2002'!$E$34)</f>
        <v>18</v>
      </c>
      <c r="I58" s="6">
        <f>SUM('[51]fy2002'!$D$34)</f>
        <v>23995.84</v>
      </c>
      <c r="J58" s="2"/>
      <c r="K58" s="2"/>
      <c r="L58" s="6"/>
      <c r="M58" s="19" t="e">
        <f>+#REF!+G58+I58+L58</f>
        <v>#REF!</v>
      </c>
      <c r="N58" s="20">
        <f t="shared" si="2"/>
        <v>829</v>
      </c>
      <c r="O58" s="12"/>
      <c r="P58" s="11"/>
      <c r="Q58" s="13"/>
      <c r="R58" s="11"/>
      <c r="S58" s="11"/>
      <c r="T58" s="13"/>
      <c r="Z58" s="13"/>
      <c r="AA58" s="14"/>
      <c r="AB58" s="15"/>
    </row>
    <row r="59" spans="1:28" s="10" customFormat="1" ht="15">
      <c r="A59" s="23" t="s">
        <v>35</v>
      </c>
      <c r="B59" s="16">
        <f>SUM('[9]fy2002'!$C$30)</f>
        <v>393</v>
      </c>
      <c r="C59" s="2">
        <f>SUM('[9]fy2002'!$C$31)</f>
        <v>630</v>
      </c>
      <c r="D59" s="42"/>
      <c r="E59" s="24">
        <f t="shared" si="0"/>
        <v>1023</v>
      </c>
      <c r="F59" s="2"/>
      <c r="G59" s="6"/>
      <c r="H59" s="2"/>
      <c r="I59" s="6"/>
      <c r="J59" s="2"/>
      <c r="K59" s="2"/>
      <c r="L59" s="6"/>
      <c r="M59" s="19" t="e">
        <f>+#REF!+G59+I59+L59</f>
        <v>#REF!</v>
      </c>
      <c r="N59" s="20">
        <f t="shared" si="2"/>
        <v>1023</v>
      </c>
      <c r="O59" s="12"/>
      <c r="P59" s="11"/>
      <c r="Q59" s="13"/>
      <c r="R59" s="11"/>
      <c r="S59" s="11"/>
      <c r="T59" s="13"/>
      <c r="Z59" s="13"/>
      <c r="AA59" s="14"/>
      <c r="AB59" s="15"/>
    </row>
    <row r="60" spans="1:28" s="10" customFormat="1" ht="15">
      <c r="A60" s="23" t="s">
        <v>24</v>
      </c>
      <c r="B60" s="16">
        <f>SUM('[33]fy2002'!$C$30)</f>
        <v>1153</v>
      </c>
      <c r="C60" s="2">
        <f>SUM('[33]fy2002'!$C$31)</f>
        <v>40</v>
      </c>
      <c r="D60" s="42"/>
      <c r="E60" s="24">
        <f t="shared" si="0"/>
        <v>1193</v>
      </c>
      <c r="F60" s="2">
        <f>SUM('[33]fy2002'!$C$33)</f>
        <v>100</v>
      </c>
      <c r="G60" s="6">
        <f>SUM('[33]fy2002'!$D$33)</f>
        <v>42069</v>
      </c>
      <c r="H60" s="2">
        <f>SUM('[33]fy2002'!$C$34)</f>
        <v>40</v>
      </c>
      <c r="I60" s="6">
        <f>SUM('[33]fy2002'!$D$34)</f>
        <v>28800</v>
      </c>
      <c r="J60" s="2"/>
      <c r="K60" s="2">
        <f>SUM('[33]fy2002'!$E$36)</f>
        <v>2</v>
      </c>
      <c r="L60" s="6">
        <f>SUM('[33]fy2002'!$D$35:$D$36)</f>
        <v>207297</v>
      </c>
      <c r="M60" s="19" t="e">
        <f>+#REF!+G60+I60+L60</f>
        <v>#REF!</v>
      </c>
      <c r="N60" s="20">
        <f t="shared" si="2"/>
        <v>1335</v>
      </c>
      <c r="O60" s="12"/>
      <c r="P60" s="11"/>
      <c r="Q60" s="13"/>
      <c r="R60" s="11"/>
      <c r="S60" s="11"/>
      <c r="T60" s="13"/>
      <c r="Z60" s="13"/>
      <c r="AA60" s="14"/>
      <c r="AB60" s="15"/>
    </row>
    <row r="61" spans="1:28" s="10" customFormat="1" ht="15">
      <c r="A61" s="23" t="s">
        <v>64</v>
      </c>
      <c r="B61" s="16">
        <f>SUM('[52]fy2002'!$C$30)</f>
        <v>1605</v>
      </c>
      <c r="C61" s="2">
        <f>SUM('[52]fy2002'!$C$31)</f>
        <v>1599</v>
      </c>
      <c r="D61" s="42"/>
      <c r="E61" s="24">
        <f t="shared" si="0"/>
        <v>3204</v>
      </c>
      <c r="F61" s="2">
        <f>SUM('[52]fy2002'!$C$33)</f>
        <v>139</v>
      </c>
      <c r="G61" s="6">
        <f>SUM('[52]fy2002'!$D$33)</f>
        <v>171022</v>
      </c>
      <c r="H61" s="2">
        <f>SUM('[52]fy2002'!$C$34)</f>
        <v>60</v>
      </c>
      <c r="I61" s="6"/>
      <c r="J61" s="2"/>
      <c r="K61" s="2"/>
      <c r="L61" s="6"/>
      <c r="M61" s="19" t="e">
        <f>+#REF!+G61+I61+L61</f>
        <v>#REF!</v>
      </c>
      <c r="N61" s="20">
        <f t="shared" si="2"/>
        <v>3403</v>
      </c>
      <c r="O61" s="12"/>
      <c r="P61" s="11"/>
      <c r="Q61" s="13"/>
      <c r="R61" s="11"/>
      <c r="S61" s="11"/>
      <c r="T61" s="13"/>
      <c r="Z61" s="13"/>
      <c r="AA61" s="14"/>
      <c r="AB61" s="15"/>
    </row>
    <row r="62" spans="1:28" s="10" customFormat="1" ht="15">
      <c r="A62" s="23" t="s">
        <v>65</v>
      </c>
      <c r="B62" s="16">
        <f>SUM('[53]fy2002'!$C$30)</f>
        <v>1011</v>
      </c>
      <c r="C62" s="2">
        <f>SUM('[53]fy2002'!$C$31)</f>
        <v>64194</v>
      </c>
      <c r="D62" s="42"/>
      <c r="E62" s="24">
        <f t="shared" si="0"/>
        <v>65205</v>
      </c>
      <c r="F62" s="2">
        <f>SUM('[53]fy2002'!$C$33)</f>
        <v>4844</v>
      </c>
      <c r="G62" s="6"/>
      <c r="H62" s="2">
        <f>SUM('[53]fy2002'!$C$34)</f>
        <v>184</v>
      </c>
      <c r="I62" s="6"/>
      <c r="J62" s="2"/>
      <c r="K62" s="2"/>
      <c r="L62" s="6"/>
      <c r="M62" s="19" t="e">
        <f>+#REF!+G62+I62+L62</f>
        <v>#REF!</v>
      </c>
      <c r="N62" s="20">
        <f t="shared" si="2"/>
        <v>70233</v>
      </c>
      <c r="O62" s="12"/>
      <c r="P62" s="11"/>
      <c r="Q62" s="13"/>
      <c r="R62" s="11"/>
      <c r="S62" s="11"/>
      <c r="T62" s="13"/>
      <c r="Z62" s="13"/>
      <c r="AA62" s="14"/>
      <c r="AB62" s="15"/>
    </row>
    <row r="63" spans="1:16" s="10" customFormat="1" ht="15">
      <c r="A63" s="23" t="s">
        <v>25</v>
      </c>
      <c r="B63" s="16">
        <f>SUM('[34]fy2002'!$C$30)</f>
        <v>2290</v>
      </c>
      <c r="C63" s="2">
        <f>SUM('[34]fy2002'!$C$31)</f>
        <v>7848</v>
      </c>
      <c r="D63" s="42"/>
      <c r="E63" s="24">
        <f t="shared" si="0"/>
        <v>10138</v>
      </c>
      <c r="F63" s="2">
        <f>SUM('[34]fy2002'!$E$33)</f>
        <v>90</v>
      </c>
      <c r="G63" s="6">
        <f>SUM('[34]fy2002'!$D$33)</f>
        <v>272699</v>
      </c>
      <c r="H63" s="2">
        <f>SUM('[34]fy2002'!$C$34)</f>
        <v>78</v>
      </c>
      <c r="I63" s="6">
        <f>SUM('[34]fy2002'!$D$34)</f>
        <v>60180</v>
      </c>
      <c r="J63" s="2"/>
      <c r="K63" s="2"/>
      <c r="L63" s="6"/>
      <c r="M63" s="19" t="e">
        <f>+#REF!+G63+I63+L63</f>
        <v>#REF!</v>
      </c>
      <c r="N63" s="20">
        <f t="shared" si="2"/>
        <v>10306</v>
      </c>
      <c r="O63" s="12"/>
      <c r="P63" s="11"/>
    </row>
    <row r="64" spans="1:14" s="8" customFormat="1" ht="16.5" thickBot="1">
      <c r="A64" s="33" t="s">
        <v>1</v>
      </c>
      <c r="B64" s="34">
        <f aca="true" t="shared" si="3" ref="B64:L64">SUM(B4:B63)</f>
        <v>186739</v>
      </c>
      <c r="C64" s="35">
        <f t="shared" si="3"/>
        <v>288052</v>
      </c>
      <c r="D64" s="44"/>
      <c r="E64" s="37">
        <f>SUM(E49:E63)</f>
        <v>85577</v>
      </c>
      <c r="F64" s="35">
        <f t="shared" si="3"/>
        <v>19559</v>
      </c>
      <c r="G64" s="36">
        <f t="shared" si="3"/>
        <v>5938241.329228612</v>
      </c>
      <c r="H64" s="35">
        <f t="shared" si="3"/>
        <v>54900</v>
      </c>
      <c r="I64" s="36">
        <f t="shared" si="3"/>
        <v>31176289.345828306</v>
      </c>
      <c r="J64" s="35">
        <f t="shared" si="3"/>
        <v>212658</v>
      </c>
      <c r="K64" s="35">
        <f t="shared" si="3"/>
        <v>1567</v>
      </c>
      <c r="L64" s="36">
        <f t="shared" si="3"/>
        <v>13733561.344943084</v>
      </c>
      <c r="M64" s="19" t="e">
        <f>+#REF!+G64+I64+L64</f>
        <v>#REF!</v>
      </c>
      <c r="N64" s="20">
        <f t="shared" si="2"/>
        <v>763475</v>
      </c>
    </row>
    <row r="65" ht="12.75">
      <c r="E65"/>
    </row>
    <row r="66" ht="12.75">
      <c r="E66"/>
    </row>
    <row r="67" spans="5:11" ht="12.75">
      <c r="E67"/>
      <c r="K67" s="38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D81" s="45"/>
    </row>
    <row r="82" ht="12.75">
      <c r="D82" s="45"/>
    </row>
    <row r="83" ht="12.75">
      <c r="D83" s="45"/>
    </row>
    <row r="84" ht="12.75">
      <c r="D84" s="45"/>
    </row>
    <row r="85" ht="12.75">
      <c r="D85" s="45"/>
    </row>
    <row r="86" ht="12.75">
      <c r="D86" s="45"/>
    </row>
    <row r="87" ht="12.75">
      <c r="D87" s="45"/>
    </row>
    <row r="88" ht="12.75">
      <c r="D88" s="45"/>
    </row>
    <row r="89" ht="12.75">
      <c r="D89" s="45"/>
    </row>
    <row r="90" ht="12.75">
      <c r="D90" s="45"/>
    </row>
    <row r="91" ht="12.75">
      <c r="D91" s="45"/>
    </row>
    <row r="92" ht="12.75">
      <c r="D92" s="45"/>
    </row>
    <row r="93" ht="12.75">
      <c r="D93" s="45"/>
    </row>
    <row r="94" ht="12.75">
      <c r="D94" s="45"/>
    </row>
    <row r="95" ht="12.75">
      <c r="D95" s="45"/>
    </row>
    <row r="96" ht="12.75">
      <c r="D96" s="45"/>
    </row>
    <row r="97" ht="12.75">
      <c r="D97" s="45"/>
    </row>
    <row r="98" ht="12.75">
      <c r="D98" s="45"/>
    </row>
    <row r="99" ht="12.75">
      <c r="D99" s="45"/>
    </row>
    <row r="100" ht="12.75">
      <c r="D100" s="45"/>
    </row>
    <row r="101" ht="12.75">
      <c r="D101" s="45"/>
    </row>
    <row r="102" ht="12.75">
      <c r="D102" s="45"/>
    </row>
    <row r="103" ht="12.75">
      <c r="D103" s="45"/>
    </row>
    <row r="104" ht="12.75">
      <c r="D104" s="45"/>
    </row>
    <row r="105" ht="12.75">
      <c r="D105" s="45"/>
    </row>
    <row r="106" ht="12.75">
      <c r="D106" s="45"/>
    </row>
    <row r="107" ht="12.75">
      <c r="D107" s="45"/>
    </row>
    <row r="108" ht="12.75">
      <c r="D108" s="45"/>
    </row>
    <row r="109" ht="12.75">
      <c r="D109" s="45"/>
    </row>
    <row r="110" ht="12.75">
      <c r="D110" s="45"/>
    </row>
    <row r="111" ht="12.75">
      <c r="D111" s="45"/>
    </row>
    <row r="112" ht="12.75">
      <c r="D112" s="45"/>
    </row>
    <row r="113" ht="12.75">
      <c r="D113" s="45"/>
    </row>
    <row r="114" ht="12.75">
      <c r="D114" s="45"/>
    </row>
    <row r="115" ht="12.75">
      <c r="D115" s="45"/>
    </row>
    <row r="116" ht="12.75">
      <c r="D116" s="45"/>
    </row>
    <row r="117" ht="12.75">
      <c r="D117" s="45"/>
    </row>
    <row r="118" ht="12.75">
      <c r="D118" s="45"/>
    </row>
    <row r="119" ht="12.75">
      <c r="D119" s="45"/>
    </row>
    <row r="120" ht="12.75">
      <c r="D120" s="45"/>
    </row>
    <row r="121" ht="12.75">
      <c r="D121" s="45"/>
    </row>
    <row r="122" ht="12.75">
      <c r="D122" s="45"/>
    </row>
    <row r="123" ht="12.75">
      <c r="D123" s="45"/>
    </row>
    <row r="124" ht="12.75">
      <c r="D124" s="45"/>
    </row>
    <row r="125" ht="12.75">
      <c r="D125" s="45"/>
    </row>
    <row r="126" ht="12.75">
      <c r="D126" s="45"/>
    </row>
    <row r="127" ht="12.75">
      <c r="D127" s="45"/>
    </row>
    <row r="128" ht="12.75">
      <c r="D128" s="45"/>
    </row>
    <row r="129" ht="12.75">
      <c r="D129" s="45"/>
    </row>
    <row r="130" ht="12.75">
      <c r="D130" s="45"/>
    </row>
    <row r="131" ht="12.75">
      <c r="D131" s="45"/>
    </row>
    <row r="132" ht="12.75">
      <c r="D132" s="45"/>
    </row>
    <row r="133" ht="12.75">
      <c r="D133" s="45"/>
    </row>
    <row r="134" ht="12.75">
      <c r="D134" s="45"/>
    </row>
    <row r="135" ht="12.75">
      <c r="D135" s="45"/>
    </row>
    <row r="136" ht="12.75">
      <c r="D136" s="45"/>
    </row>
    <row r="137" ht="12.75">
      <c r="D137" s="45"/>
    </row>
    <row r="138" ht="12.75">
      <c r="D138" s="45"/>
    </row>
    <row r="139" ht="12.75">
      <c r="D139" s="45"/>
    </row>
    <row r="140" ht="12.75">
      <c r="D140" s="45"/>
    </row>
    <row r="141" ht="12.75">
      <c r="D141" s="45"/>
    </row>
    <row r="142" ht="12.75">
      <c r="D142" s="45"/>
    </row>
    <row r="143" ht="12.75">
      <c r="D143" s="45"/>
    </row>
    <row r="144" ht="12.75">
      <c r="D144" s="45"/>
    </row>
    <row r="145" ht="12.75">
      <c r="D145" s="45"/>
    </row>
    <row r="146" ht="12.75">
      <c r="D146" s="45"/>
    </row>
    <row r="147" ht="12.75">
      <c r="D147" s="45"/>
    </row>
    <row r="148" ht="12.75">
      <c r="D148" s="45"/>
    </row>
    <row r="149" ht="12.75">
      <c r="D149" s="45"/>
    </row>
    <row r="150" ht="12.75">
      <c r="D150" s="45"/>
    </row>
    <row r="151" ht="12.75">
      <c r="D151" s="45"/>
    </row>
    <row r="152" ht="12.75">
      <c r="D152" s="45"/>
    </row>
    <row r="153" ht="12.75">
      <c r="D153" s="45"/>
    </row>
    <row r="154" ht="12.75">
      <c r="D154" s="45"/>
    </row>
    <row r="155" ht="12.75">
      <c r="D155" s="45"/>
    </row>
    <row r="156" ht="12.75">
      <c r="D156" s="45"/>
    </row>
    <row r="157" ht="12.75">
      <c r="D157" s="45"/>
    </row>
    <row r="158" ht="12.75">
      <c r="D158" s="45"/>
    </row>
    <row r="159" ht="12.75">
      <c r="D159" s="45"/>
    </row>
    <row r="160" ht="12.75">
      <c r="D160" s="45"/>
    </row>
    <row r="161" ht="12.75">
      <c r="D161" s="45"/>
    </row>
    <row r="162" ht="12.75">
      <c r="D162" s="45"/>
    </row>
    <row r="163" ht="12.75">
      <c r="D163" s="45"/>
    </row>
    <row r="164" ht="12.75">
      <c r="D164" s="45"/>
    </row>
    <row r="165" ht="12.75">
      <c r="D165" s="45"/>
    </row>
    <row r="166" ht="12.75">
      <c r="D166" s="45"/>
    </row>
    <row r="167" ht="12.75">
      <c r="D167" s="45"/>
    </row>
    <row r="168" ht="12.75">
      <c r="D168" s="45"/>
    </row>
    <row r="169" ht="12.75">
      <c r="D169" s="45"/>
    </row>
    <row r="170" ht="12.75">
      <c r="D170" s="45"/>
    </row>
    <row r="171" ht="12.75">
      <c r="D171" s="45"/>
    </row>
    <row r="172" ht="12.75">
      <c r="D172" s="45"/>
    </row>
    <row r="173" ht="12.75">
      <c r="D173" s="45"/>
    </row>
    <row r="174" ht="12.75">
      <c r="D174" s="45"/>
    </row>
    <row r="175" ht="12.75">
      <c r="D175" s="45"/>
    </row>
    <row r="176" ht="12.75">
      <c r="D176" s="45"/>
    </row>
    <row r="177" ht="12.75">
      <c r="D177" s="45"/>
    </row>
    <row r="178" ht="12.75">
      <c r="D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ht="12.75">
      <c r="D184" s="45"/>
    </row>
    <row r="185" ht="12.75">
      <c r="D185" s="45"/>
    </row>
    <row r="186" ht="12.75">
      <c r="D186" s="45"/>
    </row>
    <row r="187" ht="12.75">
      <c r="D187" s="45"/>
    </row>
    <row r="188" ht="12.75">
      <c r="D188" s="45"/>
    </row>
    <row r="189" ht="12.75">
      <c r="D189" s="45"/>
    </row>
    <row r="190" ht="12.75">
      <c r="D190" s="45"/>
    </row>
    <row r="191" ht="12.75">
      <c r="D191" s="45"/>
    </row>
    <row r="192" ht="12.75">
      <c r="D192" s="45"/>
    </row>
    <row r="193" ht="12.75">
      <c r="D193" s="45"/>
    </row>
    <row r="194" ht="12.75">
      <c r="D194" s="45"/>
    </row>
    <row r="195" ht="12.75">
      <c r="D195" s="45"/>
    </row>
    <row r="196" ht="12.75">
      <c r="D196" s="45"/>
    </row>
    <row r="197" ht="12.75">
      <c r="D197" s="45"/>
    </row>
    <row r="198" ht="12.75">
      <c r="D198" s="45"/>
    </row>
    <row r="199" ht="12.75">
      <c r="D199" s="45"/>
    </row>
    <row r="200" ht="12.75">
      <c r="D200" s="45"/>
    </row>
    <row r="201" ht="12.75">
      <c r="D201" s="45"/>
    </row>
    <row r="202" ht="12.75">
      <c r="D202" s="45"/>
    </row>
    <row r="203" ht="12.75">
      <c r="D203" s="45"/>
    </row>
    <row r="204" ht="12.75">
      <c r="D204" s="45"/>
    </row>
    <row r="205" ht="12.75">
      <c r="D205" s="45"/>
    </row>
    <row r="206" ht="12.75">
      <c r="D206" s="45"/>
    </row>
    <row r="207" ht="12.75">
      <c r="D207" s="45"/>
    </row>
    <row r="208" ht="12.75">
      <c r="D208" s="45"/>
    </row>
    <row r="209" ht="12.75">
      <c r="D209" s="45"/>
    </row>
    <row r="210" ht="12.75">
      <c r="D210" s="45"/>
    </row>
    <row r="211" ht="12.75">
      <c r="D211" s="45"/>
    </row>
    <row r="212" ht="12.75">
      <c r="D212" s="45"/>
    </row>
    <row r="213" ht="12.75">
      <c r="D213" s="45"/>
    </row>
    <row r="214" ht="12.75">
      <c r="D214" s="45"/>
    </row>
    <row r="215" ht="12.75">
      <c r="D215" s="45"/>
    </row>
    <row r="216" ht="12.75">
      <c r="D216" s="45"/>
    </row>
    <row r="217" ht="12.75">
      <c r="D217" s="45"/>
    </row>
    <row r="218" ht="12.75">
      <c r="D218" s="45"/>
    </row>
    <row r="219" ht="12.75">
      <c r="D219" s="45"/>
    </row>
    <row r="220" ht="12.75">
      <c r="D220" s="45"/>
    </row>
    <row r="221" ht="12.75">
      <c r="D221" s="45"/>
    </row>
    <row r="222" ht="12.75">
      <c r="D222" s="45"/>
    </row>
    <row r="223" ht="12.75">
      <c r="D223" s="45"/>
    </row>
    <row r="224" ht="12.75">
      <c r="D224" s="45"/>
    </row>
    <row r="225" ht="12.75">
      <c r="D225" s="45"/>
    </row>
    <row r="226" ht="12.75">
      <c r="D226" s="45"/>
    </row>
    <row r="227" ht="12.75">
      <c r="D227" s="45"/>
    </row>
    <row r="228" ht="12.75">
      <c r="D228" s="45"/>
    </row>
    <row r="229" ht="12.75">
      <c r="D229" s="45"/>
    </row>
    <row r="230" ht="12.75">
      <c r="D230" s="45"/>
    </row>
    <row r="231" ht="12.75">
      <c r="D231" s="45"/>
    </row>
    <row r="232" ht="12.75">
      <c r="D232" s="45"/>
    </row>
    <row r="233" ht="12.75">
      <c r="D233" s="45"/>
    </row>
    <row r="234" ht="12.75">
      <c r="D234" s="45"/>
    </row>
    <row r="235" ht="12.75">
      <c r="D235" s="45"/>
    </row>
    <row r="236" ht="12.75">
      <c r="D236" s="45"/>
    </row>
    <row r="237" ht="12.75">
      <c r="D237" s="45"/>
    </row>
    <row r="238" ht="12.75">
      <c r="D238" s="45"/>
    </row>
    <row r="239" ht="12.75">
      <c r="D239" s="45"/>
    </row>
    <row r="240" ht="12.75">
      <c r="D240" s="45"/>
    </row>
    <row r="241" ht="12.75">
      <c r="D241" s="45"/>
    </row>
    <row r="242" ht="12.75">
      <c r="D242" s="45"/>
    </row>
    <row r="243" ht="12.75">
      <c r="D243" s="45"/>
    </row>
    <row r="244" ht="12.75">
      <c r="D244" s="45"/>
    </row>
    <row r="245" ht="12.75">
      <c r="D245" s="45"/>
    </row>
    <row r="246" ht="12.75">
      <c r="D246" s="45"/>
    </row>
    <row r="247" ht="12.75">
      <c r="D247" s="45"/>
    </row>
    <row r="248" ht="12.75">
      <c r="D248" s="45"/>
    </row>
    <row r="249" ht="12.75">
      <c r="D249" s="45"/>
    </row>
    <row r="250" ht="12.75">
      <c r="D250" s="45"/>
    </row>
    <row r="251" ht="12.75">
      <c r="D251" s="45"/>
    </row>
    <row r="252" ht="12.75">
      <c r="D252" s="45"/>
    </row>
    <row r="253" ht="12.75">
      <c r="D253" s="45"/>
    </row>
    <row r="254" ht="12.75">
      <c r="D254" s="45"/>
    </row>
    <row r="255" ht="12.75">
      <c r="D255" s="45"/>
    </row>
    <row r="256" ht="12.75">
      <c r="D256" s="45"/>
    </row>
    <row r="257" ht="12.75">
      <c r="D257" s="45"/>
    </row>
    <row r="258" ht="12.75">
      <c r="D258" s="45"/>
    </row>
    <row r="259" ht="12.75">
      <c r="D259" s="45"/>
    </row>
    <row r="260" ht="12.75">
      <c r="D260" s="45"/>
    </row>
    <row r="261" ht="12.75">
      <c r="D261" s="45"/>
    </row>
    <row r="262" ht="12.75">
      <c r="D262" s="45"/>
    </row>
    <row r="263" ht="12.75">
      <c r="D263" s="45"/>
    </row>
    <row r="264" ht="12.75">
      <c r="D264" s="45"/>
    </row>
    <row r="265" ht="12.75">
      <c r="D265" s="45"/>
    </row>
    <row r="266" ht="12.75">
      <c r="D266" s="45"/>
    </row>
    <row r="267" ht="12.75">
      <c r="D267" s="45"/>
    </row>
    <row r="268" ht="12.75">
      <c r="D268" s="45"/>
    </row>
    <row r="269" ht="12.75">
      <c r="D269" s="45"/>
    </row>
    <row r="270" ht="12.75">
      <c r="D270" s="45"/>
    </row>
    <row r="271" ht="12.75">
      <c r="D271" s="45"/>
    </row>
    <row r="272" ht="12.75">
      <c r="D272" s="45"/>
    </row>
    <row r="273" ht="12.75">
      <c r="D273" s="45"/>
    </row>
    <row r="274" ht="12.75">
      <c r="D274" s="45"/>
    </row>
    <row r="275" ht="12.75">
      <c r="D275" s="45"/>
    </row>
    <row r="276" ht="12.75">
      <c r="D276" s="45"/>
    </row>
    <row r="277" ht="12.75">
      <c r="D277" s="45"/>
    </row>
    <row r="278" ht="12.75">
      <c r="D278" s="45"/>
    </row>
    <row r="279" ht="12.75">
      <c r="D279" s="45"/>
    </row>
    <row r="280" ht="12.75">
      <c r="D280" s="45"/>
    </row>
    <row r="281" ht="12.75">
      <c r="D281" s="45"/>
    </row>
    <row r="282" ht="12.75">
      <c r="D282" s="45"/>
    </row>
    <row r="283" ht="12.75">
      <c r="D283" s="45"/>
    </row>
    <row r="284" ht="12.75">
      <c r="D284" s="45"/>
    </row>
    <row r="285" ht="12.75">
      <c r="D285" s="45"/>
    </row>
    <row r="286" ht="12.75">
      <c r="D286" s="45"/>
    </row>
    <row r="287" ht="12.75">
      <c r="D287" s="45"/>
    </row>
    <row r="288" ht="12.75">
      <c r="D288" s="45"/>
    </row>
    <row r="289" ht="12.75">
      <c r="D289" s="45"/>
    </row>
    <row r="290" ht="12.75">
      <c r="D290" s="45"/>
    </row>
    <row r="291" ht="12.75">
      <c r="D291" s="45"/>
    </row>
    <row r="292" ht="12.75">
      <c r="D292" s="45"/>
    </row>
    <row r="293" ht="12.75">
      <c r="D293" s="45"/>
    </row>
    <row r="294" ht="12.75">
      <c r="D294" s="45"/>
    </row>
    <row r="295" ht="12.75">
      <c r="D295" s="45"/>
    </row>
    <row r="296" ht="12.75">
      <c r="D296" s="45"/>
    </row>
    <row r="297" ht="12.75">
      <c r="D297" s="45"/>
    </row>
    <row r="298" ht="12.75">
      <c r="D298" s="45"/>
    </row>
    <row r="299" ht="12.75">
      <c r="D299" s="45"/>
    </row>
    <row r="300" ht="12.75">
      <c r="D300" s="45"/>
    </row>
    <row r="301" ht="12.75">
      <c r="D301" s="45"/>
    </row>
    <row r="302" ht="12.75">
      <c r="D302" s="45"/>
    </row>
    <row r="303" ht="12.75">
      <c r="D303" s="45"/>
    </row>
    <row r="304" ht="12.75">
      <c r="D304" s="45"/>
    </row>
    <row r="305" ht="12.75">
      <c r="D305" s="45"/>
    </row>
    <row r="306" ht="12.75">
      <c r="D306" s="45"/>
    </row>
    <row r="307" ht="12.75">
      <c r="D307" s="45"/>
    </row>
    <row r="308" ht="12.75">
      <c r="D308" s="45"/>
    </row>
    <row r="309" ht="12.75">
      <c r="D309" s="45"/>
    </row>
    <row r="310" ht="12.75">
      <c r="D310" s="45"/>
    </row>
    <row r="311" ht="12.75">
      <c r="D311" s="45"/>
    </row>
    <row r="312" ht="12.75">
      <c r="D312" s="45"/>
    </row>
    <row r="313" ht="12.75">
      <c r="D313" s="45"/>
    </row>
    <row r="314" ht="12.75">
      <c r="D314" s="45"/>
    </row>
    <row r="315" ht="12.75">
      <c r="D315" s="45"/>
    </row>
    <row r="316" ht="12.75">
      <c r="D316" s="45"/>
    </row>
    <row r="317" ht="12.75">
      <c r="D317" s="45"/>
    </row>
    <row r="318" ht="12.75">
      <c r="D318" s="45"/>
    </row>
    <row r="319" ht="12.75">
      <c r="D319" s="45"/>
    </row>
    <row r="320" ht="12.75">
      <c r="D320" s="45"/>
    </row>
    <row r="321" ht="12.75">
      <c r="D321" s="45"/>
    </row>
    <row r="322" ht="12.75">
      <c r="D322" s="45"/>
    </row>
    <row r="323" ht="12.75">
      <c r="D323" s="45"/>
    </row>
    <row r="324" ht="12.75">
      <c r="D324" s="45"/>
    </row>
    <row r="325" ht="12.75">
      <c r="D325" s="45"/>
    </row>
    <row r="326" ht="12.75">
      <c r="D326" s="45"/>
    </row>
    <row r="327" ht="12.75">
      <c r="D327" s="45"/>
    </row>
    <row r="328" ht="12.75">
      <c r="D328" s="45"/>
    </row>
    <row r="329" ht="12.75">
      <c r="D329" s="45"/>
    </row>
    <row r="330" ht="12.75">
      <c r="D330" s="45"/>
    </row>
    <row r="331" ht="12.75">
      <c r="D331" s="45"/>
    </row>
    <row r="332" ht="12.75">
      <c r="D332" s="45"/>
    </row>
    <row r="333" ht="12.75">
      <c r="D333" s="45"/>
    </row>
    <row r="334" ht="12.75">
      <c r="D334" s="45"/>
    </row>
    <row r="335" ht="12.75">
      <c r="D335" s="45"/>
    </row>
    <row r="336" ht="12.75">
      <c r="D336" s="45"/>
    </row>
    <row r="337" ht="12.75">
      <c r="D337" s="45"/>
    </row>
    <row r="338" ht="12.75">
      <c r="D338" s="45"/>
    </row>
    <row r="339" ht="12.75">
      <c r="D339" s="45"/>
    </row>
    <row r="340" ht="12.75">
      <c r="D340" s="45"/>
    </row>
    <row r="341" ht="12.75">
      <c r="D341" s="45"/>
    </row>
    <row r="342" ht="12.75">
      <c r="D342" s="45"/>
    </row>
    <row r="343" ht="12.75">
      <c r="D343" s="45"/>
    </row>
    <row r="344" ht="12.75">
      <c r="D344" s="45"/>
    </row>
    <row r="345" ht="12.75">
      <c r="D345" s="45"/>
    </row>
    <row r="346" ht="12.75">
      <c r="D346" s="45"/>
    </row>
    <row r="347" ht="12.75">
      <c r="D347" s="45"/>
    </row>
    <row r="348" ht="12.75">
      <c r="D348" s="45"/>
    </row>
    <row r="349" ht="12.75">
      <c r="D349" s="45"/>
    </row>
    <row r="350" ht="12.75">
      <c r="D350" s="45"/>
    </row>
    <row r="351" ht="12.75">
      <c r="D351" s="45"/>
    </row>
    <row r="352" ht="12.75">
      <c r="D352" s="45"/>
    </row>
    <row r="353" ht="12.75">
      <c r="D353" s="45"/>
    </row>
    <row r="354" ht="12.75">
      <c r="D354" s="45"/>
    </row>
    <row r="355" ht="12.75">
      <c r="D355" s="45"/>
    </row>
    <row r="356" ht="12.75">
      <c r="D356" s="45"/>
    </row>
    <row r="357" ht="12.75">
      <c r="D357" s="45"/>
    </row>
    <row r="358" ht="12.75">
      <c r="D358" s="45"/>
    </row>
    <row r="359" ht="12.75">
      <c r="D359" s="45"/>
    </row>
    <row r="360" ht="12.75">
      <c r="D360" s="45"/>
    </row>
    <row r="361" ht="12.75">
      <c r="D361" s="45"/>
    </row>
    <row r="362" ht="12.75">
      <c r="D362" s="45"/>
    </row>
    <row r="363" ht="12.75">
      <c r="D363" s="45"/>
    </row>
    <row r="364" ht="12.75">
      <c r="D364" s="45"/>
    </row>
    <row r="365" ht="12.75">
      <c r="D365" s="45"/>
    </row>
    <row r="366" ht="12.75">
      <c r="D366" s="45"/>
    </row>
    <row r="367" ht="12.75">
      <c r="D367" s="45"/>
    </row>
    <row r="368" ht="12.75">
      <c r="D368" s="45"/>
    </row>
    <row r="369" ht="12.75">
      <c r="D369" s="45"/>
    </row>
    <row r="370" ht="12.75">
      <c r="D370" s="45"/>
    </row>
    <row r="371" ht="12.75">
      <c r="D371" s="45"/>
    </row>
    <row r="372" ht="12.75">
      <c r="D372" s="45"/>
    </row>
    <row r="373" ht="12.75">
      <c r="D373" s="45"/>
    </row>
    <row r="374" ht="12.75">
      <c r="D374" s="45"/>
    </row>
    <row r="375" ht="12.75">
      <c r="D375" s="45"/>
    </row>
    <row r="376" ht="12.75">
      <c r="D376" s="45"/>
    </row>
    <row r="377" ht="12.75">
      <c r="D377" s="45"/>
    </row>
    <row r="378" ht="12.75">
      <c r="D378" s="45"/>
    </row>
    <row r="379" ht="12.75">
      <c r="D379" s="45"/>
    </row>
    <row r="380" ht="12.75">
      <c r="D380" s="45"/>
    </row>
    <row r="381" ht="12.75">
      <c r="D381" s="45"/>
    </row>
    <row r="382" ht="12.75">
      <c r="D382" s="45"/>
    </row>
    <row r="383" ht="12.75">
      <c r="D383" s="45"/>
    </row>
    <row r="384" ht="12.75">
      <c r="D384" s="45"/>
    </row>
    <row r="385" ht="12.75">
      <c r="D385" s="45"/>
    </row>
    <row r="386" ht="12.75">
      <c r="D386" s="45"/>
    </row>
    <row r="387" ht="12.75">
      <c r="D387" s="45"/>
    </row>
    <row r="388" ht="12.75">
      <c r="D388" s="45"/>
    </row>
    <row r="389" ht="12.75">
      <c r="D389" s="45"/>
    </row>
    <row r="390" ht="12.75">
      <c r="D390" s="45"/>
    </row>
    <row r="391" ht="12.75">
      <c r="D391" s="45"/>
    </row>
    <row r="392" ht="12.75">
      <c r="D392" s="45"/>
    </row>
    <row r="393" ht="12.75">
      <c r="D393" s="45"/>
    </row>
    <row r="394" ht="12.75">
      <c r="D394" s="45"/>
    </row>
    <row r="395" ht="12.75">
      <c r="D395" s="45"/>
    </row>
    <row r="396" ht="12.75">
      <c r="D396" s="45"/>
    </row>
    <row r="397" ht="12.75">
      <c r="D397" s="45"/>
    </row>
    <row r="398" ht="12.75">
      <c r="D398" s="45"/>
    </row>
    <row r="399" ht="12.75">
      <c r="D399" s="45"/>
    </row>
    <row r="400" ht="12.75">
      <c r="D400" s="45"/>
    </row>
    <row r="401" ht="12.75">
      <c r="D401" s="45"/>
    </row>
    <row r="402" ht="12.75">
      <c r="D402" s="45"/>
    </row>
    <row r="403" ht="12.75">
      <c r="D403" s="45"/>
    </row>
    <row r="404" ht="12.75">
      <c r="D404" s="45"/>
    </row>
    <row r="405" ht="12.75">
      <c r="D405" s="45"/>
    </row>
    <row r="406" ht="12.75">
      <c r="D406" s="45"/>
    </row>
    <row r="407" ht="12.75">
      <c r="D407" s="45"/>
    </row>
    <row r="408" ht="12.75">
      <c r="D408" s="45"/>
    </row>
    <row r="409" ht="12.75">
      <c r="D409" s="45"/>
    </row>
    <row r="410" ht="12.75">
      <c r="D410" s="45"/>
    </row>
    <row r="411" ht="12.75">
      <c r="D411" s="45"/>
    </row>
    <row r="412" ht="12.75">
      <c r="D412" s="45"/>
    </row>
    <row r="413" ht="12.75">
      <c r="D413" s="45"/>
    </row>
    <row r="414" ht="12.75">
      <c r="D414" s="45"/>
    </row>
    <row r="415" ht="12.75">
      <c r="D415" s="45"/>
    </row>
    <row r="416" ht="12.75">
      <c r="D416" s="45"/>
    </row>
    <row r="417" ht="12.75">
      <c r="D417" s="45"/>
    </row>
    <row r="418" ht="12.75">
      <c r="D418" s="45"/>
    </row>
    <row r="419" ht="12.75">
      <c r="D419" s="45"/>
    </row>
    <row r="420" ht="12.75">
      <c r="D420" s="45"/>
    </row>
    <row r="421" ht="12.75">
      <c r="D421" s="45"/>
    </row>
    <row r="422" ht="12.75">
      <c r="D422" s="45"/>
    </row>
    <row r="423" ht="12.75">
      <c r="D423" s="45"/>
    </row>
    <row r="424" ht="12.75">
      <c r="D424" s="45"/>
    </row>
    <row r="425" ht="12.75">
      <c r="D425" s="45"/>
    </row>
    <row r="426" ht="12.75">
      <c r="D426" s="45"/>
    </row>
    <row r="427" ht="12.75">
      <c r="D427" s="45"/>
    </row>
    <row r="428" ht="12.75">
      <c r="D428" s="45"/>
    </row>
    <row r="429" ht="12.75">
      <c r="D429" s="45"/>
    </row>
    <row r="430" ht="12.75">
      <c r="D430" s="45"/>
    </row>
    <row r="431" ht="12.75">
      <c r="D431" s="45"/>
    </row>
    <row r="432" ht="12.75">
      <c r="D432" s="45"/>
    </row>
    <row r="433" ht="12.75">
      <c r="D433" s="45"/>
    </row>
    <row r="434" ht="12.75">
      <c r="D434" s="45"/>
    </row>
    <row r="435" ht="12.75">
      <c r="D435" s="45"/>
    </row>
    <row r="436" ht="12.75">
      <c r="D436" s="45"/>
    </row>
    <row r="437" ht="12.75">
      <c r="D437" s="45"/>
    </row>
    <row r="438" ht="12.75">
      <c r="D438" s="45"/>
    </row>
    <row r="439" ht="12.75">
      <c r="D439" s="45"/>
    </row>
    <row r="440" ht="12.75">
      <c r="D440" s="45"/>
    </row>
    <row r="441" ht="12.75">
      <c r="D441" s="45"/>
    </row>
    <row r="442" ht="12.75">
      <c r="D442" s="45"/>
    </row>
    <row r="443" ht="12.75">
      <c r="D443" s="45"/>
    </row>
    <row r="444" ht="12.75">
      <c r="D444" s="45"/>
    </row>
    <row r="445" ht="12.75">
      <c r="D445" s="45"/>
    </row>
    <row r="446" ht="12.75">
      <c r="D446" s="45"/>
    </row>
    <row r="447" ht="12.75">
      <c r="D447" s="45"/>
    </row>
    <row r="448" ht="12.75">
      <c r="D448" s="45"/>
    </row>
    <row r="449" ht="12.75">
      <c r="D449" s="45"/>
    </row>
    <row r="450" ht="12.75">
      <c r="D450" s="45"/>
    </row>
    <row r="451" ht="12.75">
      <c r="D451" s="45"/>
    </row>
    <row r="452" ht="12.75">
      <c r="D452" s="45"/>
    </row>
    <row r="453" ht="12.75">
      <c r="D453" s="45"/>
    </row>
    <row r="454" ht="12.75">
      <c r="D454" s="45"/>
    </row>
    <row r="455" ht="12.75">
      <c r="D455" s="45"/>
    </row>
    <row r="456" ht="12.75">
      <c r="D456" s="45"/>
    </row>
    <row r="457" ht="12.75">
      <c r="D457" s="45"/>
    </row>
    <row r="458" ht="12.75">
      <c r="D458" s="45"/>
    </row>
    <row r="459" ht="12.75">
      <c r="D459" s="45"/>
    </row>
    <row r="460" ht="12.75">
      <c r="D460" s="45"/>
    </row>
    <row r="461" ht="12.75">
      <c r="D461" s="45"/>
    </row>
    <row r="462" ht="12.75">
      <c r="D462" s="45"/>
    </row>
    <row r="463" ht="12.75">
      <c r="D463" s="45"/>
    </row>
    <row r="464" ht="12.75">
      <c r="D464" s="45"/>
    </row>
    <row r="465" ht="12.75">
      <c r="D465" s="45"/>
    </row>
    <row r="466" ht="12.75">
      <c r="D466" s="45"/>
    </row>
    <row r="467" ht="12.75">
      <c r="D467" s="45"/>
    </row>
    <row r="468" ht="12.75">
      <c r="D468" s="45"/>
    </row>
    <row r="469" ht="12.75">
      <c r="D469" s="45"/>
    </row>
    <row r="470" ht="12.75">
      <c r="D470" s="45"/>
    </row>
    <row r="471" ht="12.75">
      <c r="D471" s="45"/>
    </row>
    <row r="472" ht="12.75">
      <c r="D472" s="45"/>
    </row>
    <row r="473" ht="12.75">
      <c r="D473" s="45"/>
    </row>
    <row r="474" ht="12.75">
      <c r="D474" s="45"/>
    </row>
    <row r="475" ht="12.75">
      <c r="D475" s="45"/>
    </row>
    <row r="476" ht="12.75">
      <c r="D476" s="45"/>
    </row>
    <row r="477" ht="12.75">
      <c r="D477" s="45"/>
    </row>
    <row r="478" ht="12.75">
      <c r="D478" s="45"/>
    </row>
    <row r="479" ht="12.75">
      <c r="D479" s="45"/>
    </row>
    <row r="480" ht="12.75">
      <c r="D480" s="45"/>
    </row>
    <row r="481" ht="12.75">
      <c r="D481" s="45"/>
    </row>
    <row r="482" ht="12.75">
      <c r="D482" s="45"/>
    </row>
    <row r="483" ht="12.75">
      <c r="D483" s="45"/>
    </row>
    <row r="484" ht="12.75">
      <c r="D484" s="45"/>
    </row>
    <row r="485" ht="12.75">
      <c r="D485" s="45"/>
    </row>
    <row r="486" ht="12.75">
      <c r="D486" s="45"/>
    </row>
    <row r="487" ht="12.75">
      <c r="D487" s="45"/>
    </row>
    <row r="488" ht="12.75">
      <c r="D488" s="45"/>
    </row>
    <row r="489" ht="12.75">
      <c r="D489" s="45"/>
    </row>
    <row r="490" ht="12.75">
      <c r="D490" s="45"/>
    </row>
    <row r="491" ht="12.75">
      <c r="D491" s="45"/>
    </row>
    <row r="492" ht="12.75">
      <c r="D492" s="45"/>
    </row>
    <row r="493" ht="12.75">
      <c r="D493" s="45"/>
    </row>
    <row r="494" ht="12.75">
      <c r="D494" s="45"/>
    </row>
    <row r="495" ht="12.75">
      <c r="D495" s="45"/>
    </row>
    <row r="496" ht="12.75">
      <c r="D496" s="45"/>
    </row>
    <row r="497" ht="12.75">
      <c r="D497" s="45"/>
    </row>
    <row r="498" ht="12.75">
      <c r="D498" s="45"/>
    </row>
    <row r="499" ht="12.75">
      <c r="D499" s="45"/>
    </row>
    <row r="500" ht="12.75">
      <c r="D500" s="45"/>
    </row>
    <row r="501" ht="12.75">
      <c r="D501" s="45"/>
    </row>
    <row r="502" ht="12.75">
      <c r="D502" s="45"/>
    </row>
    <row r="503" ht="12.75">
      <c r="D503" s="45"/>
    </row>
    <row r="504" ht="12.75">
      <c r="D504" s="45"/>
    </row>
    <row r="505" ht="12.75">
      <c r="D505" s="45"/>
    </row>
    <row r="506" ht="12.75">
      <c r="D506" s="45"/>
    </row>
    <row r="507" ht="12.75">
      <c r="D507" s="45"/>
    </row>
    <row r="508" ht="12.75">
      <c r="D508" s="45"/>
    </row>
    <row r="509" ht="12.75">
      <c r="D509" s="45"/>
    </row>
    <row r="510" ht="12.75">
      <c r="D510" s="45"/>
    </row>
    <row r="511" ht="12.75">
      <c r="D511" s="45"/>
    </row>
    <row r="512" ht="12.75">
      <c r="D512" s="45"/>
    </row>
    <row r="513" ht="12.75">
      <c r="D513" s="45"/>
    </row>
    <row r="514" ht="12.75">
      <c r="D514" s="45"/>
    </row>
    <row r="515" ht="12.75">
      <c r="D515" s="45"/>
    </row>
    <row r="516" ht="12.75">
      <c r="D516" s="45"/>
    </row>
    <row r="517" ht="12.75">
      <c r="D517" s="45"/>
    </row>
    <row r="518" ht="12.75">
      <c r="D518" s="45"/>
    </row>
    <row r="519" ht="12.75">
      <c r="D519" s="45"/>
    </row>
    <row r="520" ht="12.75">
      <c r="D520" s="45"/>
    </row>
    <row r="521" ht="12.75">
      <c r="D521" s="45"/>
    </row>
    <row r="522" ht="12.75">
      <c r="D522" s="45"/>
    </row>
    <row r="523" ht="12.75">
      <c r="D523" s="45"/>
    </row>
    <row r="524" ht="12.75">
      <c r="D524" s="45"/>
    </row>
    <row r="525" ht="12.75">
      <c r="D525" s="45"/>
    </row>
    <row r="526" ht="12.75">
      <c r="D526" s="45"/>
    </row>
  </sheetData>
  <printOptions/>
  <pageMargins left="0.22" right="0.22" top="0.22" bottom="0.22" header="0.2" footer="0.2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Litton/PRC,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EMPLOYEE CLEAN AIR ACT "MASTER"</dc:title>
  <dc:subject/>
  <dc:creator>REBEKAH PEARSON</dc:creator>
  <cp:keywords/>
  <dc:description/>
  <cp:lastModifiedBy>GSA</cp:lastModifiedBy>
  <cp:lastPrinted>2003-02-20T16:10:42Z</cp:lastPrinted>
  <dcterms:created xsi:type="dcterms:W3CDTF">2001-05-04T11:51:36Z</dcterms:created>
  <dcterms:modified xsi:type="dcterms:W3CDTF">2004-10-26T23:57:02Z</dcterms:modified>
  <cp:category/>
  <cp:version/>
  <cp:contentType/>
  <cp:contentStatus/>
</cp:coreProperties>
</file>